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osaludcom-my.sharepoint.com/personal/lhinojosa_coosalud_com/Documents/Desktop/"/>
    </mc:Choice>
  </mc:AlternateContent>
  <xr:revisionPtr revIDLastSave="0" documentId="8_{CEF5C34A-369B-4893-953D-2433D4B1F54E}" xr6:coauthVersionLast="45" xr6:coauthVersionMax="45" xr10:uidLastSave="{00000000-0000-0000-0000-000000000000}"/>
  <bookViews>
    <workbookView xWindow="-120" yWindow="-120" windowWidth="24240" windowHeight="13140" activeTab="1"/>
  </bookViews>
  <sheets>
    <sheet name="Hoja1" sheetId="1" r:id="rId1"/>
    <sheet name="CONCILIACION 900" sheetId="2" r:id="rId2"/>
    <sheet name="CXP 900" sheetId="5" r:id="rId3"/>
    <sheet name="Hoja3" sheetId="3" r:id="rId4"/>
    <sheet name="CONCILIACION 800" sheetId="4" r:id="rId5"/>
    <sheet name="CXP 80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2" l="1"/>
  <c r="N19" i="2"/>
  <c r="I7" i="4"/>
  <c r="I6" i="4"/>
  <c r="I8" i="4" s="1"/>
  <c r="F4" i="6"/>
  <c r="I16" i="2"/>
  <c r="J8" i="2"/>
  <c r="J9" i="2"/>
  <c r="I7" i="2"/>
  <c r="J7" i="2" s="1"/>
  <c r="J10" i="2" s="1"/>
  <c r="H8" i="4"/>
  <c r="G8" i="4"/>
  <c r="G8" i="3"/>
  <c r="F8" i="3"/>
  <c r="H10" i="2"/>
  <c r="G10" i="2"/>
  <c r="G10" i="1"/>
  <c r="F10" i="1"/>
  <c r="I10" i="2" l="1"/>
</calcChain>
</file>

<file path=xl/sharedStrings.xml><?xml version="1.0" encoding="utf-8"?>
<sst xmlns="http://schemas.openxmlformats.org/spreadsheetml/2006/main" count="168" uniqueCount="83">
  <si>
    <t>nombre</t>
  </si>
  <si>
    <t>factura</t>
  </si>
  <si>
    <t>fecha</t>
  </si>
  <si>
    <t>fecha_recibida</t>
  </si>
  <si>
    <t>valor</t>
  </si>
  <si>
    <t>saldo</t>
  </si>
  <si>
    <t>COOSALUD ENTIDAD PROMOTORA DE SALUD S.A.</t>
  </si>
  <si>
    <t>A-471159</t>
  </si>
  <si>
    <t>A-507432</t>
  </si>
  <si>
    <t>CM-4561</t>
  </si>
  <si>
    <t>TOTAL</t>
  </si>
  <si>
    <t>CLINICA DE ESPECIALISTAS MARIA AUXILIADORA SAS</t>
  </si>
  <si>
    <t>NIT. 800.197.217-9</t>
  </si>
  <si>
    <t>CARTERA RADICADA A NOVIEMBRE 11 DE 2020</t>
  </si>
  <si>
    <t>nit</t>
  </si>
  <si>
    <t>CARTERA A OCTUBRE DE 2020</t>
  </si>
  <si>
    <t>Nit</t>
  </si>
  <si>
    <t>COOSALUD ESS - ENTIDAD PROMOTORA DE SALUD REG. SUBS</t>
  </si>
  <si>
    <t>A-420771</t>
  </si>
  <si>
    <t>A-443495</t>
  </si>
  <si>
    <t>Clave referencia 1</t>
  </si>
  <si>
    <t>Clave referencia 3</t>
  </si>
  <si>
    <t>Nº documento</t>
  </si>
  <si>
    <t>Cuenta</t>
  </si>
  <si>
    <t>Referencia</t>
  </si>
  <si>
    <t>Importe en moneda local</t>
  </si>
  <si>
    <t>Cuenta de mayor</t>
  </si>
  <si>
    <t>Asignación</t>
  </si>
  <si>
    <t>Texto</t>
  </si>
  <si>
    <t>Clase de documento</t>
  </si>
  <si>
    <t>Fecha de documento</t>
  </si>
  <si>
    <t>Fe.contabilización</t>
  </si>
  <si>
    <t>Base p. plazo pago</t>
  </si>
  <si>
    <t>Vencimiento neto</t>
  </si>
  <si>
    <t>Demora tras vencimiento neto</t>
  </si>
  <si>
    <t>Centro de beneficio</t>
  </si>
  <si>
    <t>Referencia a factura</t>
  </si>
  <si>
    <t>Doc.compensación</t>
  </si>
  <si>
    <t>EjerCompensación</t>
  </si>
  <si>
    <t>Fecha compensación</t>
  </si>
  <si>
    <t>Nombre del usuario</t>
  </si>
  <si>
    <t>Segmento</t>
  </si>
  <si>
    <t>Texto cab.documento</t>
  </si>
  <si>
    <t>Indicador Debe/Haber</t>
  </si>
  <si>
    <t>8001972179</t>
  </si>
  <si>
    <t>CLINICA DE ESPECIALI</t>
  </si>
  <si>
    <t>1902840302</t>
  </si>
  <si>
    <t>3516</t>
  </si>
  <si>
    <t>2905100103</t>
  </si>
  <si>
    <t>3071508872</t>
  </si>
  <si>
    <t>13001364739 ELEHM SOFIA SOLANO CAÑATE</t>
  </si>
  <si>
    <t>KR</t>
  </si>
  <si>
    <t>1300117011</t>
  </si>
  <si>
    <t>COOSALUD</t>
  </si>
  <si>
    <t>68-fcorrea Eurek</t>
  </si>
  <si>
    <t>H</t>
  </si>
  <si>
    <t>CXP</t>
  </si>
  <si>
    <t>DIFERENCIAS</t>
  </si>
  <si>
    <t>OBSERVACIONES</t>
  </si>
  <si>
    <t>NO REGISTRA</t>
  </si>
  <si>
    <t>CUENTAS POR PAGAR</t>
  </si>
  <si>
    <t>1909691092</t>
  </si>
  <si>
    <t>3799</t>
  </si>
  <si>
    <t>2205100208</t>
  </si>
  <si>
    <t>6160707949</t>
  </si>
  <si>
    <t>47189173554 JEYSON JAVIER ARIAS CANTILLO</t>
  </si>
  <si>
    <t>05-jmarin Eurek</t>
  </si>
  <si>
    <t>1909662820</t>
  </si>
  <si>
    <t>1031630959</t>
  </si>
  <si>
    <t>20001352131 YENIFER CAROLINA SERRANO ALVARADO</t>
  </si>
  <si>
    <t>COOSALUD ESP SA NIT 900.226.715</t>
  </si>
  <si>
    <t>CORTE RADICACION 30 DE SEPTIEMBRE</t>
  </si>
  <si>
    <t>Cartera IPS</t>
  </si>
  <si>
    <t>Cartera EPS</t>
  </si>
  <si>
    <t>Diferencia</t>
  </si>
  <si>
    <t>Detalle de la Diferencia</t>
  </si>
  <si>
    <t>Pagos aplicados</t>
  </si>
  <si>
    <t>Devolución</t>
  </si>
  <si>
    <t>Factura no radicada</t>
  </si>
  <si>
    <t>Diferencia en cartera</t>
  </si>
  <si>
    <t>Total Diferencia</t>
  </si>
  <si>
    <t>Glosa acepta la IPS</t>
  </si>
  <si>
    <t>DEVOLUCION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</si>
</sst>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5" formatCode="&quot;$&quot;#,##0;[Red]\-&quot;$&quot;#,##0"/>
    <numFmt numFmtId="170" formatCode="_(* #,##0.00_);_(* \(#,##0.00\);_(* &quot;-&quot;??_);_(@_)"/>
    <numFmt numFmtId="171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170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71" fontId="3" fillId="0" borderId="1" xfId="1" applyNumberFormat="1" applyFont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171" fontId="4" fillId="0" borderId="1" xfId="1" applyNumberFormat="1" applyFont="1" applyBorder="1"/>
    <xf numFmtId="0" fontId="0" fillId="0" borderId="1" xfId="0" applyBorder="1" applyAlignment="1" applyProtection="1">
      <alignment horizontal="left"/>
      <protection locked="0"/>
    </xf>
    <xf numFmtId="171" fontId="4" fillId="0" borderId="1" xfId="0" applyNumberFormat="1" applyFont="1" applyBorder="1"/>
    <xf numFmtId="0" fontId="0" fillId="3" borderId="1" xfId="0" applyFill="1" applyBorder="1"/>
    <xf numFmtId="0" fontId="1" fillId="0" borderId="0" xfId="0" applyFont="1"/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4" borderId="1" xfId="0" applyFill="1" applyBorder="1"/>
    <xf numFmtId="3" fontId="0" fillId="4" borderId="1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right"/>
    </xf>
    <xf numFmtId="0" fontId="4" fillId="5" borderId="1" xfId="0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1" fontId="3" fillId="0" borderId="0" xfId="2" applyFont="1"/>
    <xf numFmtId="171" fontId="4" fillId="0" borderId="3" xfId="1" applyNumberFormat="1" applyFont="1" applyBorder="1"/>
    <xf numFmtId="41" fontId="4" fillId="0" borderId="4" xfId="2" applyFont="1" applyBorder="1"/>
    <xf numFmtId="171" fontId="0" fillId="0" borderId="0" xfId="0" applyNumberFormat="1"/>
    <xf numFmtId="41" fontId="5" fillId="0" borderId="4" xfId="2" applyFont="1" applyBorder="1"/>
    <xf numFmtId="0" fontId="2" fillId="3" borderId="1" xfId="0" applyFont="1" applyFill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/>
    </xf>
    <xf numFmtId="171" fontId="4" fillId="0" borderId="3" xfId="0" applyNumberFormat="1" applyFont="1" applyBorder="1"/>
    <xf numFmtId="0" fontId="6" fillId="0" borderId="6" xfId="0" applyFont="1" applyBorder="1" applyAlignment="1">
      <alignment vertical="center"/>
    </xf>
    <xf numFmtId="165" fontId="6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65" fontId="7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9" sqref="E19"/>
    </sheetView>
  </sheetViews>
  <sheetFormatPr baseColWidth="10" defaultRowHeight="15" x14ac:dyDescent="0.25"/>
  <cols>
    <col min="1" max="1" width="44.7109375" bestFit="1" customWidth="1"/>
    <col min="2" max="2" width="13.5703125" style="1" customWidth="1"/>
    <col min="5" max="5" width="14" bestFit="1" customWidth="1"/>
    <col min="6" max="7" width="13.140625" bestFit="1" customWidth="1"/>
  </cols>
  <sheetData>
    <row r="1" spans="1:7" s="1" customFormat="1" x14ac:dyDescent="0.25">
      <c r="A1" s="40" t="s">
        <v>11</v>
      </c>
      <c r="B1" s="40"/>
      <c r="C1" s="40"/>
      <c r="D1" s="40"/>
      <c r="E1" s="40"/>
      <c r="F1" s="40"/>
      <c r="G1" s="40"/>
    </row>
    <row r="2" spans="1:7" s="1" customFormat="1" x14ac:dyDescent="0.25">
      <c r="A2" s="40" t="s">
        <v>12</v>
      </c>
      <c r="B2" s="40"/>
      <c r="C2" s="40"/>
      <c r="D2" s="40"/>
      <c r="E2" s="40"/>
      <c r="F2" s="40"/>
      <c r="G2" s="40"/>
    </row>
    <row r="3" spans="1:7" s="1" customFormat="1" x14ac:dyDescent="0.25">
      <c r="A3" s="40" t="s">
        <v>13</v>
      </c>
      <c r="B3" s="40"/>
      <c r="C3" s="40"/>
      <c r="D3" s="40"/>
      <c r="E3" s="40"/>
      <c r="F3" s="40"/>
      <c r="G3" s="40"/>
    </row>
    <row r="4" spans="1:7" s="1" customFormat="1" x14ac:dyDescent="0.25"/>
    <row r="5" spans="1:7" s="1" customFormat="1" x14ac:dyDescent="0.25"/>
    <row r="6" spans="1:7" ht="18.75" customHeight="1" x14ac:dyDescent="0.25">
      <c r="A6" s="5" t="s">
        <v>0</v>
      </c>
      <c r="B6" s="5" t="s">
        <v>14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x14ac:dyDescent="0.25">
      <c r="A7" s="2" t="s">
        <v>6</v>
      </c>
      <c r="B7" s="8">
        <v>900226715</v>
      </c>
      <c r="C7" s="2" t="s">
        <v>7</v>
      </c>
      <c r="D7" s="3">
        <v>43511</v>
      </c>
      <c r="E7" s="3">
        <v>43531</v>
      </c>
      <c r="F7" s="4">
        <v>54400</v>
      </c>
      <c r="G7" s="4">
        <v>54400</v>
      </c>
    </row>
    <row r="8" spans="1:7" x14ac:dyDescent="0.25">
      <c r="A8" s="2" t="s">
        <v>6</v>
      </c>
      <c r="B8" s="8">
        <v>900226715</v>
      </c>
      <c r="C8" s="2" t="s">
        <v>8</v>
      </c>
      <c r="D8" s="3">
        <v>43921</v>
      </c>
      <c r="E8" s="3">
        <v>44146</v>
      </c>
      <c r="F8" s="4">
        <v>3921901</v>
      </c>
      <c r="G8" s="4">
        <v>3921901</v>
      </c>
    </row>
    <row r="9" spans="1:7" x14ac:dyDescent="0.25">
      <c r="A9" s="2" t="s">
        <v>6</v>
      </c>
      <c r="B9" s="8">
        <v>900226715</v>
      </c>
      <c r="C9" s="2" t="s">
        <v>9</v>
      </c>
      <c r="D9" s="3">
        <v>44140</v>
      </c>
      <c r="E9" s="3">
        <v>44146</v>
      </c>
      <c r="F9" s="4">
        <v>1569044</v>
      </c>
      <c r="G9" s="4">
        <v>1569044</v>
      </c>
    </row>
    <row r="10" spans="1:7" x14ac:dyDescent="0.25">
      <c r="A10" s="6" t="s">
        <v>10</v>
      </c>
      <c r="B10" s="6"/>
      <c r="C10" s="6"/>
      <c r="D10" s="6"/>
      <c r="E10" s="6"/>
      <c r="F10" s="7">
        <f>SUM(F7:F9)</f>
        <v>5545345</v>
      </c>
      <c r="G10" s="7">
        <f>SUM(G7:G9)</f>
        <v>5545345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26"/>
  <sheetViews>
    <sheetView tabSelected="1" topLeftCell="C10" workbookViewId="0">
      <selection activeCell="J16" sqref="J16"/>
    </sheetView>
  </sheetViews>
  <sheetFormatPr baseColWidth="10" defaultRowHeight="15" x14ac:dyDescent="0.25"/>
  <cols>
    <col min="1" max="1" width="44.7109375" style="1" bestFit="1" customWidth="1"/>
    <col min="2" max="2" width="13.5703125" style="1" customWidth="1"/>
    <col min="3" max="5" width="11.42578125" style="1"/>
    <col min="6" max="6" width="14" style="1" bestFit="1" customWidth="1"/>
    <col min="7" max="8" width="13.140625" style="1" bestFit="1" customWidth="1"/>
    <col min="9" max="9" width="14.42578125" style="1" bestFit="1" customWidth="1"/>
    <col min="10" max="10" width="14.85546875" style="1" customWidth="1"/>
    <col min="11" max="11" width="18.42578125" style="1" customWidth="1"/>
    <col min="12" max="12" width="11.42578125" style="1"/>
    <col min="13" max="13" width="21.85546875" style="1" customWidth="1"/>
    <col min="14" max="14" width="17.85546875" style="1" customWidth="1"/>
    <col min="15" max="16384" width="11.42578125" style="1"/>
  </cols>
  <sheetData>
    <row r="1" spans="1:14" x14ac:dyDescent="0.25">
      <c r="A1" s="40" t="s">
        <v>11</v>
      </c>
      <c r="B1" s="40"/>
      <c r="C1" s="40"/>
      <c r="D1" s="40"/>
      <c r="E1" s="40"/>
      <c r="F1" s="40"/>
      <c r="G1" s="40"/>
      <c r="H1" s="40"/>
    </row>
    <row r="2" spans="1:14" x14ac:dyDescent="0.25">
      <c r="A2" s="40" t="s">
        <v>12</v>
      </c>
      <c r="B2" s="40"/>
      <c r="C2" s="40"/>
      <c r="D2" s="40"/>
      <c r="E2" s="40"/>
      <c r="F2" s="40"/>
      <c r="G2" s="40"/>
      <c r="H2" s="40"/>
    </row>
    <row r="3" spans="1:14" x14ac:dyDescent="0.25">
      <c r="A3" s="40" t="s">
        <v>13</v>
      </c>
      <c r="B3" s="40"/>
      <c r="C3" s="40"/>
      <c r="D3" s="40"/>
      <c r="E3" s="40"/>
      <c r="F3" s="40"/>
      <c r="G3" s="40"/>
      <c r="H3" s="40"/>
    </row>
    <row r="6" spans="1:14" ht="18.75" customHeight="1" x14ac:dyDescent="0.25">
      <c r="A6" s="5" t="s">
        <v>0</v>
      </c>
      <c r="B6" s="5" t="s">
        <v>14</v>
      </c>
      <c r="C6" s="5" t="s">
        <v>1</v>
      </c>
      <c r="D6" s="17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19" t="s">
        <v>56</v>
      </c>
      <c r="J6" s="19" t="s">
        <v>57</v>
      </c>
      <c r="K6" s="19" t="s">
        <v>58</v>
      </c>
    </row>
    <row r="7" spans="1:14" x14ac:dyDescent="0.25">
      <c r="A7" s="2" t="s">
        <v>6</v>
      </c>
      <c r="B7" s="8">
        <v>900226715</v>
      </c>
      <c r="C7" s="2" t="s">
        <v>7</v>
      </c>
      <c r="D7" s="18">
        <v>471159</v>
      </c>
      <c r="E7" s="3">
        <v>43511</v>
      </c>
      <c r="F7" s="3">
        <v>43531</v>
      </c>
      <c r="G7" s="4">
        <v>54400</v>
      </c>
      <c r="H7" s="4">
        <v>54400</v>
      </c>
      <c r="I7" s="20">
        <f>VLOOKUP(D7,'CXP 900'!$E$2:$F$2,2,0)</f>
        <v>-54400</v>
      </c>
      <c r="J7" s="23">
        <f>H7+I7</f>
        <v>0</v>
      </c>
    </row>
    <row r="8" spans="1:14" x14ac:dyDescent="0.25">
      <c r="A8" s="2" t="s">
        <v>6</v>
      </c>
      <c r="B8" s="8">
        <v>900226715</v>
      </c>
      <c r="C8" s="2" t="s">
        <v>8</v>
      </c>
      <c r="D8" s="18">
        <v>507432</v>
      </c>
      <c r="E8" s="3">
        <v>43921</v>
      </c>
      <c r="F8" s="3">
        <v>44146</v>
      </c>
      <c r="G8" s="4">
        <v>3921901</v>
      </c>
      <c r="H8" s="4">
        <v>3921901</v>
      </c>
      <c r="I8" s="20"/>
      <c r="J8" s="23">
        <f>H8+I8</f>
        <v>3921901</v>
      </c>
      <c r="K8" s="1" t="s">
        <v>59</v>
      </c>
    </row>
    <row r="9" spans="1:14" ht="15.75" thickBot="1" x14ac:dyDescent="0.3">
      <c r="A9" s="2" t="s">
        <v>6</v>
      </c>
      <c r="B9" s="8">
        <v>900226715</v>
      </c>
      <c r="C9" s="2" t="s">
        <v>9</v>
      </c>
      <c r="D9" s="18">
        <v>4561</v>
      </c>
      <c r="E9" s="3">
        <v>44140</v>
      </c>
      <c r="F9" s="3">
        <v>44146</v>
      </c>
      <c r="G9" s="4">
        <v>1569044</v>
      </c>
      <c r="H9" s="4">
        <v>1569044</v>
      </c>
      <c r="I9" s="20"/>
      <c r="J9" s="23">
        <f>H9+I9</f>
        <v>1569044</v>
      </c>
      <c r="K9" s="1" t="s">
        <v>59</v>
      </c>
    </row>
    <row r="10" spans="1:14" ht="15.75" thickBot="1" x14ac:dyDescent="0.3">
      <c r="A10" s="6" t="s">
        <v>10</v>
      </c>
      <c r="B10" s="6"/>
      <c r="C10" s="6"/>
      <c r="D10" s="6"/>
      <c r="E10" s="6"/>
      <c r="F10" s="6"/>
      <c r="G10" s="7">
        <f>SUM(G7:G9)</f>
        <v>5545345</v>
      </c>
      <c r="H10" s="21">
        <f>SUM(H7:H9)</f>
        <v>5545345</v>
      </c>
      <c r="I10" s="22">
        <f>SUM(I7:I9)</f>
        <v>-54400</v>
      </c>
      <c r="J10" s="22">
        <f>SUM(J7:J9)</f>
        <v>5490945</v>
      </c>
    </row>
    <row r="12" spans="1:14" ht="15.75" thickBot="1" x14ac:dyDescent="0.3"/>
    <row r="13" spans="1:14" ht="15.75" thickBot="1" x14ac:dyDescent="0.3">
      <c r="M13" s="43" t="s">
        <v>11</v>
      </c>
      <c r="N13" s="44"/>
    </row>
    <row r="14" spans="1:14" ht="15.75" thickBot="1" x14ac:dyDescent="0.3">
      <c r="G14" s="40" t="s">
        <v>60</v>
      </c>
      <c r="H14" s="40"/>
      <c r="I14" s="20">
        <v>54400</v>
      </c>
      <c r="M14" s="43" t="s">
        <v>70</v>
      </c>
      <c r="N14" s="44"/>
    </row>
    <row r="15" spans="1:14" ht="15.75" thickBot="1" x14ac:dyDescent="0.3">
      <c r="G15" s="40" t="s">
        <v>82</v>
      </c>
      <c r="H15" s="40"/>
      <c r="I15" s="20">
        <v>5490945</v>
      </c>
      <c r="M15" s="45" t="s">
        <v>71</v>
      </c>
      <c r="N15" s="46"/>
    </row>
    <row r="16" spans="1:14" ht="19.5" thickBot="1" x14ac:dyDescent="0.35">
      <c r="I16" s="24">
        <f>SUM(I14:I15)</f>
        <v>5545345</v>
      </c>
      <c r="M16" s="41">
        <v>2020</v>
      </c>
      <c r="N16" s="42"/>
    </row>
    <row r="17" spans="13:14" ht="15.75" thickBot="1" x14ac:dyDescent="0.3">
      <c r="M17" s="33" t="s">
        <v>72</v>
      </c>
      <c r="N17" s="34">
        <v>5545345</v>
      </c>
    </row>
    <row r="18" spans="13:14" ht="15.75" thickBot="1" x14ac:dyDescent="0.3">
      <c r="M18" s="33" t="s">
        <v>73</v>
      </c>
      <c r="N18" s="34">
        <v>54400</v>
      </c>
    </row>
    <row r="19" spans="13:14" ht="15.75" thickBot="1" x14ac:dyDescent="0.3">
      <c r="M19" s="35" t="s">
        <v>74</v>
      </c>
      <c r="N19" s="36">
        <f>+N17-N18</f>
        <v>5490945</v>
      </c>
    </row>
    <row r="20" spans="13:14" ht="15.75" thickBot="1" x14ac:dyDescent="0.3">
      <c r="M20" s="37" t="s">
        <v>75</v>
      </c>
      <c r="N20" s="38"/>
    </row>
    <row r="21" spans="13:14" ht="15.75" thickBot="1" x14ac:dyDescent="0.3">
      <c r="M21" s="33" t="s">
        <v>81</v>
      </c>
      <c r="N21" s="34">
        <v>0</v>
      </c>
    </row>
    <row r="22" spans="13:14" ht="15.75" thickBot="1" x14ac:dyDescent="0.3">
      <c r="M22" s="33" t="s">
        <v>76</v>
      </c>
      <c r="N22" s="34">
        <v>0</v>
      </c>
    </row>
    <row r="23" spans="13:14" ht="15.75" thickBot="1" x14ac:dyDescent="0.3">
      <c r="M23" s="33" t="s">
        <v>77</v>
      </c>
      <c r="N23" s="34">
        <v>5490945</v>
      </c>
    </row>
    <row r="24" spans="13:14" ht="15.75" thickBot="1" x14ac:dyDescent="0.3">
      <c r="M24" s="33" t="s">
        <v>78</v>
      </c>
      <c r="N24" s="34">
        <v>0</v>
      </c>
    </row>
    <row r="25" spans="13:14" ht="15.75" thickBot="1" x14ac:dyDescent="0.3">
      <c r="M25" s="33" t="s">
        <v>79</v>
      </c>
      <c r="N25" s="34">
        <v>0</v>
      </c>
    </row>
    <row r="26" spans="13:14" ht="15.75" thickBot="1" x14ac:dyDescent="0.3">
      <c r="M26" s="35" t="s">
        <v>80</v>
      </c>
      <c r="N26" s="39">
        <f>+N21+N22+N23+N24+N25</f>
        <v>5490945</v>
      </c>
    </row>
  </sheetData>
  <mergeCells count="9">
    <mergeCell ref="M16:N16"/>
    <mergeCell ref="A1:H1"/>
    <mergeCell ref="A2:H2"/>
    <mergeCell ref="A3:H3"/>
    <mergeCell ref="G14:H14"/>
    <mergeCell ref="G15:H15"/>
    <mergeCell ref="M13:N13"/>
    <mergeCell ref="M14:N14"/>
    <mergeCell ref="M15:N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workbookViewId="0">
      <selection activeCell="F9" sqref="F9"/>
    </sheetView>
  </sheetViews>
  <sheetFormatPr baseColWidth="10" defaultRowHeight="12.75" x14ac:dyDescent="0.2"/>
  <cols>
    <col min="1" max="1" width="15.5703125" style="11" bestFit="1" customWidth="1"/>
    <col min="2" max="2" width="21.5703125" style="11" bestFit="1" customWidth="1"/>
    <col min="3" max="3" width="12.7109375" style="11" bestFit="1" customWidth="1"/>
    <col min="4" max="4" width="6.85546875" style="11" bestFit="1" customWidth="1"/>
    <col min="5" max="5" width="9.7109375" style="11" bestFit="1" customWidth="1"/>
    <col min="6" max="6" width="21.5703125" style="11" bestFit="1" customWidth="1"/>
    <col min="7" max="7" width="15.140625" style="11" bestFit="1" customWidth="1"/>
    <col min="8" max="8" width="11" style="11" bestFit="1" customWidth="1"/>
    <col min="9" max="9" width="42.28515625" style="11" bestFit="1" customWidth="1"/>
    <col min="10" max="10" width="18.140625" style="11" bestFit="1" customWidth="1"/>
    <col min="11" max="11" width="18.5703125" style="11" bestFit="1" customWidth="1"/>
    <col min="12" max="12" width="16.140625" style="11" bestFit="1" customWidth="1"/>
    <col min="13" max="13" width="17.140625" style="11" bestFit="1" customWidth="1"/>
    <col min="14" max="14" width="15.42578125" style="11" bestFit="1" customWidth="1"/>
    <col min="15" max="15" width="25.85546875" style="11" bestFit="1" customWidth="1"/>
    <col min="16" max="16" width="17" style="11" bestFit="1" customWidth="1"/>
    <col min="17" max="17" width="17.5703125" style="11" bestFit="1" customWidth="1"/>
    <col min="18" max="18" width="17" style="11" bestFit="1" customWidth="1"/>
    <col min="19" max="19" width="16.7109375" style="11" bestFit="1" customWidth="1"/>
    <col min="20" max="20" width="18.85546875" style="11" bestFit="1" customWidth="1"/>
    <col min="21" max="21" width="17.140625" style="11" bestFit="1" customWidth="1"/>
    <col min="22" max="22" width="9.42578125" style="11" bestFit="1" customWidth="1"/>
    <col min="23" max="23" width="19" style="11" bestFit="1" customWidth="1"/>
    <col min="24" max="24" width="18.85546875" style="11" bestFit="1" customWidth="1"/>
    <col min="25" max="16384" width="11.42578125" style="11"/>
  </cols>
  <sheetData>
    <row r="1" spans="1:24" ht="15" x14ac:dyDescent="0.25">
      <c r="A1" s="10" t="s">
        <v>20</v>
      </c>
      <c r="B1" s="10" t="s">
        <v>21</v>
      </c>
      <c r="C1" s="10" t="s">
        <v>22</v>
      </c>
      <c r="D1" s="10" t="s">
        <v>23</v>
      </c>
      <c r="E1" s="10" t="s">
        <v>24</v>
      </c>
      <c r="F1" s="10" t="s">
        <v>25</v>
      </c>
      <c r="G1" s="10" t="s">
        <v>26</v>
      </c>
      <c r="H1" s="10" t="s">
        <v>27</v>
      </c>
      <c r="I1" s="10" t="s">
        <v>28</v>
      </c>
      <c r="J1" s="10" t="s">
        <v>29</v>
      </c>
      <c r="K1" s="10" t="s">
        <v>30</v>
      </c>
      <c r="L1" s="10" t="s">
        <v>31</v>
      </c>
      <c r="M1" s="10" t="s">
        <v>32</v>
      </c>
      <c r="N1" s="10" t="s">
        <v>33</v>
      </c>
      <c r="O1" s="10" t="s">
        <v>34</v>
      </c>
      <c r="P1" s="10" t="s">
        <v>35</v>
      </c>
      <c r="Q1" s="10" t="s">
        <v>36</v>
      </c>
      <c r="R1" s="10" t="s">
        <v>37</v>
      </c>
      <c r="S1" s="10" t="s">
        <v>38</v>
      </c>
      <c r="T1" s="10" t="s">
        <v>39</v>
      </c>
      <c r="U1" s="10" t="s">
        <v>40</v>
      </c>
      <c r="V1" s="10" t="s">
        <v>41</v>
      </c>
      <c r="W1" s="10" t="s">
        <v>42</v>
      </c>
      <c r="X1" s="10" t="s">
        <v>43</v>
      </c>
    </row>
    <row r="2" spans="1:24" ht="15" x14ac:dyDescent="0.25">
      <c r="A2" s="1" t="s">
        <v>44</v>
      </c>
      <c r="B2" s="1" t="s">
        <v>45</v>
      </c>
      <c r="C2" s="1" t="s">
        <v>46</v>
      </c>
      <c r="D2" s="1" t="s">
        <v>47</v>
      </c>
      <c r="E2" s="1">
        <v>471159</v>
      </c>
      <c r="F2" s="12">
        <v>-54400</v>
      </c>
      <c r="G2" s="1" t="s">
        <v>48</v>
      </c>
      <c r="H2" s="1" t="s">
        <v>49</v>
      </c>
      <c r="I2" s="1" t="s">
        <v>50</v>
      </c>
      <c r="J2" s="1" t="s">
        <v>51</v>
      </c>
      <c r="K2" s="13">
        <v>43511</v>
      </c>
      <c r="L2" s="13">
        <v>43989</v>
      </c>
      <c r="M2" s="13">
        <v>43531</v>
      </c>
      <c r="N2" s="13">
        <v>43591</v>
      </c>
      <c r="O2" s="12">
        <v>557</v>
      </c>
      <c r="P2" s="1" t="s">
        <v>52</v>
      </c>
      <c r="Q2" s="1" t="s">
        <v>46</v>
      </c>
      <c r="R2" s="1"/>
      <c r="S2" s="1"/>
      <c r="T2" s="13"/>
      <c r="U2" s="1" t="s">
        <v>53</v>
      </c>
      <c r="V2" s="1"/>
      <c r="W2" s="1" t="s">
        <v>54</v>
      </c>
      <c r="X2" s="1" t="s">
        <v>55</v>
      </c>
    </row>
    <row r="3" spans="1:24" ht="15" x14ac:dyDescent="0.25">
      <c r="A3" s="14"/>
      <c r="B3" s="14"/>
      <c r="C3" s="14"/>
      <c r="D3" s="14"/>
      <c r="E3" s="14"/>
      <c r="F3" s="15">
        <v>-54400</v>
      </c>
      <c r="G3" s="14"/>
      <c r="H3" s="14"/>
      <c r="I3" s="14"/>
      <c r="J3" s="14"/>
      <c r="K3" s="16"/>
      <c r="L3" s="16"/>
      <c r="M3" s="16"/>
      <c r="N3" s="16"/>
      <c r="O3" s="15"/>
      <c r="P3" s="14"/>
      <c r="Q3" s="14"/>
      <c r="R3" s="14"/>
      <c r="S3" s="14"/>
      <c r="T3" s="16"/>
      <c r="U3" s="14"/>
      <c r="V3" s="14"/>
      <c r="W3" s="14"/>
      <c r="X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IV65536"/>
    </sheetView>
  </sheetViews>
  <sheetFormatPr baseColWidth="10" defaultRowHeight="15" x14ac:dyDescent="0.25"/>
  <cols>
    <col min="1" max="1" width="55" style="1" bestFit="1" customWidth="1"/>
    <col min="2" max="16384" width="11.42578125" style="1"/>
  </cols>
  <sheetData>
    <row r="1" spans="1:7" x14ac:dyDescent="0.25">
      <c r="A1" s="47" t="s">
        <v>11</v>
      </c>
      <c r="B1" s="47"/>
      <c r="C1" s="47"/>
      <c r="D1" s="47"/>
      <c r="E1" s="47"/>
      <c r="F1" s="47"/>
      <c r="G1" s="47"/>
    </row>
    <row r="2" spans="1:7" x14ac:dyDescent="0.25">
      <c r="A2" s="47" t="s">
        <v>12</v>
      </c>
      <c r="B2" s="47"/>
      <c r="C2" s="47"/>
      <c r="D2" s="47"/>
      <c r="E2" s="47"/>
      <c r="F2" s="47"/>
      <c r="G2" s="47"/>
    </row>
    <row r="3" spans="1:7" x14ac:dyDescent="0.25">
      <c r="A3" s="47" t="s">
        <v>15</v>
      </c>
      <c r="B3" s="47"/>
      <c r="C3" s="47"/>
      <c r="D3" s="47"/>
      <c r="E3" s="47"/>
      <c r="F3" s="47"/>
      <c r="G3" s="47"/>
    </row>
    <row r="5" spans="1:7" x14ac:dyDescent="0.25">
      <c r="A5" s="5" t="s">
        <v>0</v>
      </c>
      <c r="B5" s="5" t="s">
        <v>16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</row>
    <row r="6" spans="1:7" x14ac:dyDescent="0.25">
      <c r="A6" s="2" t="s">
        <v>17</v>
      </c>
      <c r="B6" s="8">
        <v>800249241</v>
      </c>
      <c r="C6" s="2" t="s">
        <v>18</v>
      </c>
      <c r="D6" s="3">
        <v>42773</v>
      </c>
      <c r="E6" s="3">
        <v>42815</v>
      </c>
      <c r="F6" s="4">
        <v>175670</v>
      </c>
      <c r="G6" s="4">
        <v>175670</v>
      </c>
    </row>
    <row r="7" spans="1:7" x14ac:dyDescent="0.25">
      <c r="A7" s="2" t="s">
        <v>17</v>
      </c>
      <c r="B7" s="8">
        <v>800249241</v>
      </c>
      <c r="C7" s="2" t="s">
        <v>19</v>
      </c>
      <c r="D7" s="3">
        <v>43069</v>
      </c>
      <c r="E7" s="3">
        <v>43080</v>
      </c>
      <c r="F7" s="4">
        <v>80322</v>
      </c>
      <c r="G7" s="4">
        <v>80322</v>
      </c>
    </row>
    <row r="8" spans="1:7" x14ac:dyDescent="0.25">
      <c r="A8" s="6" t="s">
        <v>10</v>
      </c>
      <c r="B8" s="6"/>
      <c r="C8" s="6"/>
      <c r="D8" s="6"/>
      <c r="E8" s="6"/>
      <c r="F8" s="9">
        <f>SUM(F6:F7)</f>
        <v>255992</v>
      </c>
      <c r="G8" s="9">
        <f>SUM(G6:G7)</f>
        <v>255992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workbookViewId="0">
      <selection activeCell="D14" sqref="D14"/>
    </sheetView>
  </sheetViews>
  <sheetFormatPr baseColWidth="10" defaultRowHeight="15" x14ac:dyDescent="0.25"/>
  <cols>
    <col min="1" max="1" width="55" style="1" bestFit="1" customWidth="1"/>
    <col min="2" max="8" width="11.42578125" style="1"/>
    <col min="9" max="9" width="12.28515625" style="1" bestFit="1" customWidth="1"/>
    <col min="10" max="16384" width="11.42578125" style="1"/>
  </cols>
  <sheetData>
    <row r="1" spans="1:9" x14ac:dyDescent="0.25">
      <c r="A1" s="47" t="s">
        <v>11</v>
      </c>
      <c r="B1" s="47"/>
      <c r="C1" s="47"/>
      <c r="D1" s="47"/>
      <c r="E1" s="47"/>
      <c r="F1" s="47"/>
      <c r="G1" s="47"/>
      <c r="H1" s="47"/>
    </row>
    <row r="2" spans="1:9" x14ac:dyDescent="0.25">
      <c r="A2" s="47" t="s">
        <v>12</v>
      </c>
      <c r="B2" s="47"/>
      <c r="C2" s="47"/>
      <c r="D2" s="47"/>
      <c r="E2" s="47"/>
      <c r="F2" s="47"/>
      <c r="G2" s="47"/>
      <c r="H2" s="47"/>
    </row>
    <row r="3" spans="1:9" x14ac:dyDescent="0.25">
      <c r="A3" s="47" t="s">
        <v>15</v>
      </c>
      <c r="B3" s="47"/>
      <c r="C3" s="47"/>
      <c r="D3" s="47"/>
      <c r="E3" s="47"/>
      <c r="F3" s="47"/>
      <c r="G3" s="47"/>
      <c r="H3" s="47"/>
    </row>
    <row r="5" spans="1:9" x14ac:dyDescent="0.25">
      <c r="A5" s="5" t="s">
        <v>0</v>
      </c>
      <c r="B5" s="5" t="s">
        <v>16</v>
      </c>
      <c r="C5" s="5" t="s">
        <v>1</v>
      </c>
      <c r="D5" s="5"/>
      <c r="E5" s="5" t="s">
        <v>2</v>
      </c>
      <c r="F5" s="5" t="s">
        <v>3</v>
      </c>
      <c r="G5" s="5" t="s">
        <v>4</v>
      </c>
      <c r="H5" s="5" t="s">
        <v>5</v>
      </c>
      <c r="I5" s="19" t="s">
        <v>56</v>
      </c>
    </row>
    <row r="6" spans="1:9" x14ac:dyDescent="0.25">
      <c r="A6" s="2" t="s">
        <v>17</v>
      </c>
      <c r="B6" s="8">
        <v>800249241</v>
      </c>
      <c r="C6" s="2" t="s">
        <v>18</v>
      </c>
      <c r="D6" s="2">
        <v>420771</v>
      </c>
      <c r="E6" s="3">
        <v>42773</v>
      </c>
      <c r="F6" s="3">
        <v>42815</v>
      </c>
      <c r="G6" s="4">
        <v>175670</v>
      </c>
      <c r="H6" s="4">
        <v>175670</v>
      </c>
      <c r="I6" s="20">
        <f>VLOOKUP(D6,'CXP 800'!$E$2:$F$3,2,0)</f>
        <v>-175670</v>
      </c>
    </row>
    <row r="7" spans="1:9" ht="15.75" thickBot="1" x14ac:dyDescent="0.3">
      <c r="A7" s="2" t="s">
        <v>17</v>
      </c>
      <c r="B7" s="8">
        <v>800249241</v>
      </c>
      <c r="C7" s="2" t="s">
        <v>19</v>
      </c>
      <c r="D7" s="2">
        <v>443495</v>
      </c>
      <c r="E7" s="3">
        <v>43069</v>
      </c>
      <c r="F7" s="3">
        <v>43080</v>
      </c>
      <c r="G7" s="4">
        <v>80322</v>
      </c>
      <c r="H7" s="4">
        <v>80322</v>
      </c>
      <c r="I7" s="20">
        <f>VLOOKUP(D7,'CXP 800'!$E$2:$F$3,2,0)</f>
        <v>-80322</v>
      </c>
    </row>
    <row r="8" spans="1:9" ht="19.5" thickBot="1" x14ac:dyDescent="0.35">
      <c r="A8" s="6" t="s">
        <v>10</v>
      </c>
      <c r="B8" s="6"/>
      <c r="C8" s="6"/>
      <c r="D8" s="6"/>
      <c r="E8" s="6"/>
      <c r="F8" s="6"/>
      <c r="G8" s="9">
        <f>SUM(G6:G7)</f>
        <v>255992</v>
      </c>
      <c r="H8" s="32">
        <f>SUM(H6:H7)</f>
        <v>255992</v>
      </c>
      <c r="I8" s="24">
        <f>SUM(I6:I7)</f>
        <v>-255992</v>
      </c>
    </row>
    <row r="11" spans="1:9" ht="15.75" thickBot="1" x14ac:dyDescent="0.3"/>
    <row r="12" spans="1:9" ht="19.5" thickBot="1" x14ac:dyDescent="0.35">
      <c r="G12" s="40" t="s">
        <v>60</v>
      </c>
      <c r="H12" s="48"/>
      <c r="I12" s="24">
        <v>255992</v>
      </c>
    </row>
  </sheetData>
  <mergeCells count="4">
    <mergeCell ref="A1:H1"/>
    <mergeCell ref="A2:H2"/>
    <mergeCell ref="A3:H3"/>
    <mergeCell ref="G12:H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workbookViewId="0">
      <selection activeCell="G16" sqref="G16"/>
    </sheetView>
  </sheetViews>
  <sheetFormatPr baseColWidth="10" defaultRowHeight="12.75" x14ac:dyDescent="0.2"/>
  <cols>
    <col min="1" max="2" width="15.5703125" style="26" bestFit="1" customWidth="1"/>
    <col min="3" max="3" width="12.7109375" style="26" bestFit="1" customWidth="1"/>
    <col min="4" max="4" width="6.85546875" style="26" bestFit="1" customWidth="1"/>
    <col min="5" max="5" width="9.7109375" style="26" bestFit="1" customWidth="1"/>
    <col min="6" max="6" width="21.5703125" style="26" bestFit="1" customWidth="1"/>
    <col min="7" max="7" width="15.140625" style="26" bestFit="1" customWidth="1"/>
    <col min="8" max="8" width="11" style="26" bestFit="1" customWidth="1"/>
    <col min="9" max="9" width="45.7109375" style="26" bestFit="1" customWidth="1"/>
    <col min="10" max="10" width="18.140625" style="26" bestFit="1" customWidth="1"/>
    <col min="11" max="11" width="18.5703125" style="26" bestFit="1" customWidth="1"/>
    <col min="12" max="12" width="16.140625" style="26" bestFit="1" customWidth="1"/>
    <col min="13" max="13" width="17.140625" style="26" bestFit="1" customWidth="1"/>
    <col min="14" max="14" width="15.42578125" style="26" bestFit="1" customWidth="1"/>
    <col min="15" max="15" width="25.85546875" style="26" bestFit="1" customWidth="1"/>
    <col min="16" max="16" width="17" style="26" bestFit="1" customWidth="1"/>
    <col min="17" max="17" width="17.5703125" style="26" bestFit="1" customWidth="1"/>
    <col min="18" max="18" width="17" style="26" bestFit="1" customWidth="1"/>
    <col min="19" max="19" width="16.7109375" style="26" bestFit="1" customWidth="1"/>
    <col min="20" max="20" width="18.85546875" style="26" bestFit="1" customWidth="1"/>
    <col min="21" max="21" width="17.140625" style="26" bestFit="1" customWidth="1"/>
    <col min="22" max="22" width="9.42578125" style="26" bestFit="1" customWidth="1"/>
    <col min="23" max="23" width="19" style="26" bestFit="1" customWidth="1"/>
    <col min="24" max="24" width="18.85546875" style="26" bestFit="1" customWidth="1"/>
    <col min="25" max="16384" width="11.42578125" style="26"/>
  </cols>
  <sheetData>
    <row r="1" spans="1:24" x14ac:dyDescent="0.2">
      <c r="A1" s="25" t="s">
        <v>20</v>
      </c>
      <c r="B1" s="25" t="s">
        <v>21</v>
      </c>
      <c r="C1" s="25" t="s">
        <v>22</v>
      </c>
      <c r="D1" s="25" t="s">
        <v>23</v>
      </c>
      <c r="E1" s="25" t="s">
        <v>24</v>
      </c>
      <c r="F1" s="25" t="s">
        <v>25</v>
      </c>
      <c r="G1" s="25" t="s">
        <v>26</v>
      </c>
      <c r="H1" s="25" t="s">
        <v>27</v>
      </c>
      <c r="I1" s="25" t="s">
        <v>28</v>
      </c>
      <c r="J1" s="25" t="s">
        <v>29</v>
      </c>
      <c r="K1" s="25" t="s">
        <v>30</v>
      </c>
      <c r="L1" s="25" t="s">
        <v>31</v>
      </c>
      <c r="M1" s="25" t="s">
        <v>32</v>
      </c>
      <c r="N1" s="25" t="s">
        <v>33</v>
      </c>
      <c r="O1" s="25" t="s">
        <v>34</v>
      </c>
      <c r="P1" s="25" t="s">
        <v>35</v>
      </c>
      <c r="Q1" s="25" t="s">
        <v>36</v>
      </c>
      <c r="R1" s="25" t="s">
        <v>37</v>
      </c>
      <c r="S1" s="25" t="s">
        <v>38</v>
      </c>
      <c r="T1" s="25" t="s">
        <v>39</v>
      </c>
      <c r="U1" s="25" t="s">
        <v>40</v>
      </c>
      <c r="V1" s="25" t="s">
        <v>41</v>
      </c>
      <c r="W1" s="25" t="s">
        <v>42</v>
      </c>
      <c r="X1" s="25" t="s">
        <v>43</v>
      </c>
    </row>
    <row r="2" spans="1:24" x14ac:dyDescent="0.2">
      <c r="C2" s="26" t="s">
        <v>61</v>
      </c>
      <c r="D2" s="26" t="s">
        <v>62</v>
      </c>
      <c r="E2" s="26">
        <v>420771</v>
      </c>
      <c r="F2" s="27">
        <v>-175670</v>
      </c>
      <c r="G2" s="26" t="s">
        <v>63</v>
      </c>
      <c r="H2" s="26" t="s">
        <v>64</v>
      </c>
      <c r="I2" s="26" t="s">
        <v>65</v>
      </c>
      <c r="J2" s="26" t="s">
        <v>51</v>
      </c>
      <c r="K2" s="28">
        <v>42773</v>
      </c>
      <c r="L2" s="28">
        <v>44120</v>
      </c>
      <c r="M2" s="28">
        <v>42902</v>
      </c>
      <c r="N2" s="28">
        <v>42962</v>
      </c>
      <c r="O2" s="27">
        <v>1186</v>
      </c>
      <c r="Q2" s="26" t="s">
        <v>61</v>
      </c>
      <c r="T2" s="28"/>
      <c r="U2" s="26" t="s">
        <v>53</v>
      </c>
      <c r="W2" s="26" t="s">
        <v>66</v>
      </c>
      <c r="X2" s="26" t="s">
        <v>55</v>
      </c>
    </row>
    <row r="3" spans="1:24" x14ac:dyDescent="0.2">
      <c r="C3" s="26" t="s">
        <v>67</v>
      </c>
      <c r="D3" s="26" t="s">
        <v>62</v>
      </c>
      <c r="E3" s="26">
        <v>443495</v>
      </c>
      <c r="F3" s="27">
        <v>-80322</v>
      </c>
      <c r="G3" s="26" t="s">
        <v>63</v>
      </c>
      <c r="H3" s="26" t="s">
        <v>68</v>
      </c>
      <c r="I3" s="26" t="s">
        <v>69</v>
      </c>
      <c r="J3" s="26" t="s">
        <v>51</v>
      </c>
      <c r="K3" s="28">
        <v>43069</v>
      </c>
      <c r="L3" s="28">
        <v>44105</v>
      </c>
      <c r="M3" s="28">
        <v>43103</v>
      </c>
      <c r="N3" s="28">
        <v>43163</v>
      </c>
      <c r="O3" s="27">
        <v>985</v>
      </c>
      <c r="Q3" s="26" t="s">
        <v>67</v>
      </c>
      <c r="T3" s="28"/>
      <c r="U3" s="26" t="s">
        <v>53</v>
      </c>
      <c r="W3" s="26" t="s">
        <v>66</v>
      </c>
      <c r="X3" s="26" t="s">
        <v>55</v>
      </c>
    </row>
    <row r="4" spans="1:24" x14ac:dyDescent="0.2">
      <c r="A4" s="29"/>
      <c r="B4" s="29"/>
      <c r="C4" s="29"/>
      <c r="D4" s="29"/>
      <c r="E4" s="29"/>
      <c r="F4" s="30">
        <f>SUM(F2:F3)</f>
        <v>-255992</v>
      </c>
      <c r="G4" s="29"/>
      <c r="H4" s="29"/>
      <c r="I4" s="29"/>
      <c r="J4" s="29"/>
      <c r="K4" s="31"/>
      <c r="L4" s="31"/>
      <c r="M4" s="31"/>
      <c r="N4" s="31"/>
      <c r="O4" s="30"/>
      <c r="P4" s="29"/>
      <c r="Q4" s="29"/>
      <c r="R4" s="29"/>
      <c r="S4" s="29"/>
      <c r="T4" s="31"/>
      <c r="U4" s="29"/>
      <c r="V4" s="29"/>
      <c r="W4" s="29"/>
      <c r="X4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CONCILIACION 900</vt:lpstr>
      <vt:lpstr>CXP 900</vt:lpstr>
      <vt:lpstr>Hoja3</vt:lpstr>
      <vt:lpstr>CONCILIACION 800</vt:lpstr>
      <vt:lpstr>CXP 800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CARTERA</dc:creator>
  <cp:lastModifiedBy>Lilibeth Hinojosa Nieves</cp:lastModifiedBy>
  <dcterms:created xsi:type="dcterms:W3CDTF">2020-11-11T22:51:42Z</dcterms:created>
  <dcterms:modified xsi:type="dcterms:W3CDTF">2020-11-27T13:15:09Z</dcterms:modified>
</cp:coreProperties>
</file>