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osaludcom-my.sharepoint.com/personal/lhinojosa_coosalud_com/Documents/Desktop/"/>
    </mc:Choice>
  </mc:AlternateContent>
  <xr:revisionPtr revIDLastSave="0" documentId="8_{46C1FEA7-6E67-43FD-9E27-81D4E955015E}" xr6:coauthVersionLast="45" xr6:coauthVersionMax="45" xr10:uidLastSave="{00000000-0000-0000-0000-000000000000}"/>
  <bookViews>
    <workbookView xWindow="-120" yWindow="-120" windowWidth="24240" windowHeight="13140" activeTab="1"/>
  </bookViews>
  <sheets>
    <sheet name="Hoja1" sheetId="1" r:id="rId1"/>
    <sheet name="CONCILIACION" sheetId="2" r:id="rId2"/>
    <sheet name="CXP" sheetId="3" r:id="rId3"/>
    <sheet name="GL" sheetId="4" r:id="rId4"/>
    <sheet name="PAG" sheetId="5" r:id="rId5"/>
  </sheets>
  <definedNames>
    <definedName name="_xlnm._FilterDatabase" localSheetId="1" hidden="1">CONCILIACION!$A$8:$L$352</definedName>
    <definedName name="_xlnm._FilterDatabase" localSheetId="2" hidden="1">CXP!$A$1:$AE$39</definedName>
    <definedName name="_xlnm._FilterDatabase" localSheetId="3" hidden="1">GL!$A$1:$AE$9</definedName>
    <definedName name="_xlnm._FilterDatabase" localSheetId="0" hidden="1">Hoja1!$A$8:$D$352</definedName>
    <definedName name="_xlnm._FilterDatabase" localSheetId="4" hidden="1">PAG!$A$1:$AD$312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0" i="2" l="1"/>
  <c r="I362" i="2"/>
  <c r="F363" i="2"/>
  <c r="G37" i="3"/>
  <c r="G29" i="3"/>
  <c r="G30" i="3"/>
  <c r="F177" i="2" s="1"/>
  <c r="K177" i="2" s="1"/>
  <c r="G25" i="3"/>
  <c r="F176" i="2" s="1"/>
  <c r="K176" i="2" s="1"/>
  <c r="G32" i="3"/>
  <c r="F169" i="2" s="1"/>
  <c r="K169" i="2" s="1"/>
  <c r="K13" i="2"/>
  <c r="K10" i="2"/>
  <c r="K11" i="2"/>
  <c r="K12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3" i="2"/>
  <c r="K96" i="2"/>
  <c r="K97" i="2"/>
  <c r="K98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5" i="2"/>
  <c r="K160" i="2"/>
  <c r="K161" i="2"/>
  <c r="K162" i="2"/>
  <c r="K163" i="2"/>
  <c r="K164" i="2"/>
  <c r="K170" i="2"/>
  <c r="K171" i="2"/>
  <c r="K172" i="2"/>
  <c r="K181" i="2"/>
  <c r="K182" i="2"/>
  <c r="K183" i="2"/>
  <c r="K184" i="2"/>
  <c r="K185" i="2"/>
  <c r="K188" i="2"/>
  <c r="K189" i="2"/>
  <c r="K191" i="2"/>
  <c r="K192" i="2"/>
  <c r="K193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30" i="2"/>
  <c r="K231" i="2"/>
  <c r="K232" i="2"/>
  <c r="K233" i="2"/>
  <c r="K235" i="2"/>
  <c r="K236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9" i="2"/>
  <c r="J69" i="2"/>
  <c r="J157" i="2"/>
  <c r="J158" i="2"/>
  <c r="I69" i="2"/>
  <c r="I352" i="2" s="1"/>
  <c r="H69" i="2"/>
  <c r="K69" i="2"/>
  <c r="K92" i="2"/>
  <c r="K95" i="2"/>
  <c r="K99" i="2"/>
  <c r="G194" i="2"/>
  <c r="G195" i="2"/>
  <c r="K195" i="2" s="1"/>
  <c r="G196" i="2"/>
  <c r="G238" i="2"/>
  <c r="G239" i="2"/>
  <c r="K239" i="2" s="1"/>
  <c r="G240" i="2"/>
  <c r="G263" i="2"/>
  <c r="F94" i="2"/>
  <c r="F150" i="2"/>
  <c r="F352" i="2" s="1"/>
  <c r="K150" i="2"/>
  <c r="F151" i="2"/>
  <c r="K151" i="2"/>
  <c r="F152" i="2"/>
  <c r="K152" i="2"/>
  <c r="F153" i="2"/>
  <c r="K153" i="2"/>
  <c r="F154" i="2"/>
  <c r="K154" i="2"/>
  <c r="F156" i="2"/>
  <c r="K156" i="2"/>
  <c r="F157" i="2"/>
  <c r="K157" i="2"/>
  <c r="F158" i="2"/>
  <c r="K158" i="2"/>
  <c r="F159" i="2"/>
  <c r="F165" i="2"/>
  <c r="K165" i="2" s="1"/>
  <c r="F166" i="2"/>
  <c r="K166" i="2"/>
  <c r="F167" i="2"/>
  <c r="K167" i="2" s="1"/>
  <c r="F168" i="2"/>
  <c r="K168" i="2"/>
  <c r="F173" i="2"/>
  <c r="K173" i="2" s="1"/>
  <c r="F174" i="2"/>
  <c r="K174" i="2"/>
  <c r="F175" i="2"/>
  <c r="K175" i="2" s="1"/>
  <c r="F178" i="2"/>
  <c r="K178" i="2" s="1"/>
  <c r="F179" i="2"/>
  <c r="K179" i="2"/>
  <c r="F180" i="2"/>
  <c r="K180" i="2" s="1"/>
  <c r="F186" i="2"/>
  <c r="K186" i="2"/>
  <c r="F187" i="2"/>
  <c r="K187" i="2" s="1"/>
  <c r="F190" i="2"/>
  <c r="K190" i="2"/>
  <c r="F194" i="2"/>
  <c r="K194" i="2" s="1"/>
  <c r="F195" i="2"/>
  <c r="F196" i="2"/>
  <c r="F228" i="2"/>
  <c r="K228" i="2" s="1"/>
  <c r="F229" i="2"/>
  <c r="K229" i="2"/>
  <c r="F234" i="2"/>
  <c r="K234" i="2" s="1"/>
  <c r="F237" i="2"/>
  <c r="K237" i="2"/>
  <c r="F238" i="2"/>
  <c r="K238" i="2" s="1"/>
  <c r="F239" i="2"/>
  <c r="F240" i="2"/>
  <c r="K240" i="2" s="1"/>
  <c r="F263" i="2"/>
  <c r="K263" i="2" s="1"/>
  <c r="F312" i="5"/>
  <c r="G9" i="4"/>
  <c r="K159" i="2"/>
  <c r="E352" i="2"/>
  <c r="D352" i="2"/>
  <c r="C352" i="1"/>
  <c r="D352" i="1"/>
  <c r="J352" i="2"/>
  <c r="K196" i="2"/>
  <c r="H352" i="2"/>
  <c r="K94" i="2"/>
  <c r="K352" i="2" l="1"/>
  <c r="G352" i="2"/>
  <c r="G39" i="3"/>
</calcChain>
</file>

<file path=xl/sharedStrings.xml><?xml version="1.0" encoding="utf-8"?>
<sst xmlns="http://schemas.openxmlformats.org/spreadsheetml/2006/main" count="6321" uniqueCount="1185">
  <si>
    <t>FACTURA</t>
  </si>
  <si>
    <t>VALOR SALDO</t>
  </si>
  <si>
    <t>AC0000033258</t>
  </si>
  <si>
    <t>COOSALUD EPS S.A.</t>
  </si>
  <si>
    <t>AC0000033274</t>
  </si>
  <si>
    <t>AC0000033425</t>
  </si>
  <si>
    <t>AC0000033949</t>
  </si>
  <si>
    <t>AC0000034369</t>
  </si>
  <si>
    <t>AC0000034455</t>
  </si>
  <si>
    <t>AC0000034484</t>
  </si>
  <si>
    <t>AC0000034486</t>
  </si>
  <si>
    <t>AC0000034489</t>
  </si>
  <si>
    <t>AC0000034490</t>
  </si>
  <si>
    <t>AC0000034501</t>
  </si>
  <si>
    <t>AC0000034506</t>
  </si>
  <si>
    <t>AC0000034511</t>
  </si>
  <si>
    <t>AC0000034513</t>
  </si>
  <si>
    <t>AC0000034518</t>
  </si>
  <si>
    <t>AC0000034519</t>
  </si>
  <si>
    <t>AC0000034522</t>
  </si>
  <si>
    <t>AC0000034891</t>
  </si>
  <si>
    <t>AC0000034961</t>
  </si>
  <si>
    <t>AC0000035158</t>
  </si>
  <si>
    <t>AC0000035485</t>
  </si>
  <si>
    <t>AC0000035841</t>
  </si>
  <si>
    <t>AC0000036075</t>
  </si>
  <si>
    <t>AC0000036930</t>
  </si>
  <si>
    <t>AC0000037319</t>
  </si>
  <si>
    <t>AC0000042554</t>
  </si>
  <si>
    <t>AC0000042658</t>
  </si>
  <si>
    <t>AC0000042713</t>
  </si>
  <si>
    <t>AC0000046991</t>
  </si>
  <si>
    <t>AC0000049136</t>
  </si>
  <si>
    <t>AC0000049621</t>
  </si>
  <si>
    <t>AC0000054389</t>
  </si>
  <si>
    <t>AC0000059542</t>
  </si>
  <si>
    <t>AC0000061417</t>
  </si>
  <si>
    <t>AC0000063655</t>
  </si>
  <si>
    <t>AC0000071248</t>
  </si>
  <si>
    <t>AC0000074564</t>
  </si>
  <si>
    <t>AC0000074623</t>
  </si>
  <si>
    <t>AC0000080598</t>
  </si>
  <si>
    <t>ACE0000012453</t>
  </si>
  <si>
    <t>ACE0000018812</t>
  </si>
  <si>
    <t>ACE0000033537</t>
  </si>
  <si>
    <t>ACE0000036134</t>
  </si>
  <si>
    <t>ACE0000038362</t>
  </si>
  <si>
    <t>ACE0000041230</t>
  </si>
  <si>
    <t>ACE0000041497</t>
  </si>
  <si>
    <t>ACE0000046032</t>
  </si>
  <si>
    <t>ACE0000046440</t>
  </si>
  <si>
    <t>ACE0000046632</t>
  </si>
  <si>
    <t>ACE0000047517</t>
  </si>
  <si>
    <t>ACE0000047884</t>
  </si>
  <si>
    <t>ACE0000048166</t>
  </si>
  <si>
    <t>ACE0000049603</t>
  </si>
  <si>
    <t>ACE0000050622</t>
  </si>
  <si>
    <t>ACE0000051322</t>
  </si>
  <si>
    <t>ACE0000051523</t>
  </si>
  <si>
    <t>ACE0000051618</t>
  </si>
  <si>
    <t>ACE0000051762</t>
  </si>
  <si>
    <t>ACE0000052469</t>
  </si>
  <si>
    <t>ACE0000053837</t>
  </si>
  <si>
    <t>ACE0000055654</t>
  </si>
  <si>
    <t>ACE0000056325</t>
  </si>
  <si>
    <t>ACE0000056353</t>
  </si>
  <si>
    <t>ACE0000059750</t>
  </si>
  <si>
    <t>ACE0000060006</t>
  </si>
  <si>
    <t>ACE0000060774</t>
  </si>
  <si>
    <t>ACE0000061504</t>
  </si>
  <si>
    <t>ACE0000062869</t>
  </si>
  <si>
    <t>ACE0000063910</t>
  </si>
  <si>
    <t>ACE0000065226</t>
  </si>
  <si>
    <t>CM0000233889</t>
  </si>
  <si>
    <t>CM0000234544</t>
  </si>
  <si>
    <t>CM0000234545</t>
  </si>
  <si>
    <t>CM0000234546</t>
  </si>
  <si>
    <t>CM0000234547</t>
  </si>
  <si>
    <t>CM0000234548</t>
  </si>
  <si>
    <t>CM0000234549</t>
  </si>
  <si>
    <t>CM0000234550</t>
  </si>
  <si>
    <t>CM0000234551</t>
  </si>
  <si>
    <t>CM0000234554</t>
  </si>
  <si>
    <t>CM0000234615</t>
  </si>
  <si>
    <t>CM0000234617</t>
  </si>
  <si>
    <t>CM0000234620</t>
  </si>
  <si>
    <t>CM0000234802</t>
  </si>
  <si>
    <t>CM0000234803</t>
  </si>
  <si>
    <t>CM0000235547</t>
  </si>
  <si>
    <t>CM0000235671</t>
  </si>
  <si>
    <t>CM0000235828</t>
  </si>
  <si>
    <t>CM0000236396</t>
  </si>
  <si>
    <t>CM0000236530</t>
  </si>
  <si>
    <t>CM0000236675</t>
  </si>
  <si>
    <t>CM0000236701</t>
  </si>
  <si>
    <t>CM0000240125</t>
  </si>
  <si>
    <t>CM0000240546</t>
  </si>
  <si>
    <t>CM0000242037</t>
  </si>
  <si>
    <t>CM0000243096</t>
  </si>
  <si>
    <t>CM0000243273</t>
  </si>
  <si>
    <t>CM0000243538</t>
  </si>
  <si>
    <t>CM0000245437</t>
  </si>
  <si>
    <t>CM0000246269</t>
  </si>
  <si>
    <t>CM0000246845</t>
  </si>
  <si>
    <t>CM0000247797</t>
  </si>
  <si>
    <t>CM0000247898</t>
  </si>
  <si>
    <t>CM0000248779</t>
  </si>
  <si>
    <t>CM0000248864</t>
  </si>
  <si>
    <t>CM0000249806</t>
  </si>
  <si>
    <t>CM0000250096</t>
  </si>
  <si>
    <t>CM0000250308</t>
  </si>
  <si>
    <t>CM0000250332</t>
  </si>
  <si>
    <t>CM0000250716</t>
  </si>
  <si>
    <t>CM0000250959</t>
  </si>
  <si>
    <t>CM0000251060</t>
  </si>
  <si>
    <t>CMA0000002717</t>
  </si>
  <si>
    <t>CMA0000002719</t>
  </si>
  <si>
    <t>CMA0000004142</t>
  </si>
  <si>
    <t>CMA0000004730</t>
  </si>
  <si>
    <t>CMA0000007493</t>
  </si>
  <si>
    <t>CMA0000009752</t>
  </si>
  <si>
    <t>CMA0000010309</t>
  </si>
  <si>
    <t>CMA0000012064</t>
  </si>
  <si>
    <t>CMA0000012650</t>
  </si>
  <si>
    <t>CMA0000012718</t>
  </si>
  <si>
    <t>CMA0000013082</t>
  </si>
  <si>
    <t>CMA0000014185</t>
  </si>
  <si>
    <t>CMA0000014625</t>
  </si>
  <si>
    <t>CMA0000015072</t>
  </si>
  <si>
    <t>CMA0000015123</t>
  </si>
  <si>
    <t>CMA0000018794</t>
  </si>
  <si>
    <t>CMA0000019181</t>
  </si>
  <si>
    <t>CMA0000019353</t>
  </si>
  <si>
    <t>CMA0000019668</t>
  </si>
  <si>
    <t>CMA0000020231</t>
  </si>
  <si>
    <t>CMA0000020343</t>
  </si>
  <si>
    <t>CMA0000020348</t>
  </si>
  <si>
    <t>CMA0000020349</t>
  </si>
  <si>
    <t>CMA0000020420</t>
  </si>
  <si>
    <t>CMA0000020531</t>
  </si>
  <si>
    <t>CMA0000020589</t>
  </si>
  <si>
    <t>CMA0000020711</t>
  </si>
  <si>
    <t>CMA0000020938</t>
  </si>
  <si>
    <t>CMA0000021270</t>
  </si>
  <si>
    <t>CMA0000021503</t>
  </si>
  <si>
    <t>CMA0000021585</t>
  </si>
  <si>
    <t>CMA0000021766</t>
  </si>
  <si>
    <t>CMA0000021768</t>
  </si>
  <si>
    <t>CMA0000022542</t>
  </si>
  <si>
    <t>CMA0000024109</t>
  </si>
  <si>
    <t>CMA0000025848</t>
  </si>
  <si>
    <t>CMA0000026743</t>
  </si>
  <si>
    <t>CMA0000026924</t>
  </si>
  <si>
    <t>CMA0000027598</t>
  </si>
  <si>
    <t>CMA0000028001</t>
  </si>
  <si>
    <t>CMA0000028073</t>
  </si>
  <si>
    <t>CMA0000028096</t>
  </si>
  <si>
    <t>CMA0000028330</t>
  </si>
  <si>
    <t>CMA0000029147</t>
  </si>
  <si>
    <t>CMA0000029613</t>
  </si>
  <si>
    <t>CMA0000029656</t>
  </si>
  <si>
    <t>CMA0000030150</t>
  </si>
  <si>
    <t>CMA0000030372</t>
  </si>
  <si>
    <t>CMA0000030375</t>
  </si>
  <si>
    <t>CMA0000030377</t>
  </si>
  <si>
    <t>CMA0000030381</t>
  </si>
  <si>
    <t>CMA0000030383</t>
  </si>
  <si>
    <t>CMA0000030384</t>
  </si>
  <si>
    <t>CMA0000030386</t>
  </si>
  <si>
    <t>CMA0000030387</t>
  </si>
  <si>
    <t>CMA0000030390</t>
  </si>
  <si>
    <t>CMA0000030392</t>
  </si>
  <si>
    <t>CMA0000030395</t>
  </si>
  <si>
    <t>CMA0000030396</t>
  </si>
  <si>
    <t>CMA0000030400</t>
  </si>
  <si>
    <t>CMA0000030402</t>
  </si>
  <si>
    <t>CMA0000030405</t>
  </si>
  <si>
    <t>CMA0000030407</t>
  </si>
  <si>
    <t>CMA0000030497</t>
  </si>
  <si>
    <t>CMA0000030521</t>
  </si>
  <si>
    <t>CMA0000030542</t>
  </si>
  <si>
    <t>CMA0000030671</t>
  </si>
  <si>
    <t>CMA0000030743</t>
  </si>
  <si>
    <t>CMA0000030750</t>
  </si>
  <si>
    <t>CMA0000031227</t>
  </si>
  <si>
    <t>CMA0000031448</t>
  </si>
  <si>
    <t>CMA0000031938</t>
  </si>
  <si>
    <t>CMA0000031997</t>
  </si>
  <si>
    <t>CMA0000032078</t>
  </si>
  <si>
    <t>CMA0000032194</t>
  </si>
  <si>
    <t>CMA0000032246</t>
  </si>
  <si>
    <t>CMA0000032304</t>
  </si>
  <si>
    <t>CMA0000032345</t>
  </si>
  <si>
    <t>CMA0000032475</t>
  </si>
  <si>
    <t>CMA0000032700</t>
  </si>
  <si>
    <t>CMA0000032754</t>
  </si>
  <si>
    <t>CMA0000032907</t>
  </si>
  <si>
    <t>CMA0000032976</t>
  </si>
  <si>
    <t>CMA0000032991</t>
  </si>
  <si>
    <t>CMA0000033484</t>
  </si>
  <si>
    <t>CMA0000033558</t>
  </si>
  <si>
    <t>CMA0000033565</t>
  </si>
  <si>
    <t>CMA0000033745</t>
  </si>
  <si>
    <t>CMA0000033752</t>
  </si>
  <si>
    <t>CMA0000033753</t>
  </si>
  <si>
    <t>CMA0000033794</t>
  </si>
  <si>
    <t>CMA0000033845</t>
  </si>
  <si>
    <t>CMA0000033930</t>
  </si>
  <si>
    <t>CMA0000033968</t>
  </si>
  <si>
    <t>CMA0000034330</t>
  </si>
  <si>
    <t>CMA0000034387</t>
  </si>
  <si>
    <t>CMA0000034412</t>
  </si>
  <si>
    <t>CMA0000034499</t>
  </si>
  <si>
    <t>CMA0000034690</t>
  </si>
  <si>
    <t>CMA0000034750</t>
  </si>
  <si>
    <t>CMA0000034795</t>
  </si>
  <si>
    <t>CMA0000034862</t>
  </si>
  <si>
    <t>CMA0000034867</t>
  </si>
  <si>
    <t>CMA0000034875</t>
  </si>
  <si>
    <t>CMA0000034909</t>
  </si>
  <si>
    <t>CMA0000034926</t>
  </si>
  <si>
    <t>CMA0000035020</t>
  </si>
  <si>
    <t>CMA0000035321</t>
  </si>
  <si>
    <t>CMA0000035391</t>
  </si>
  <si>
    <t>CMA0000035428</t>
  </si>
  <si>
    <t>CMA0000035603</t>
  </si>
  <si>
    <t>CMA0000035730</t>
  </si>
  <si>
    <t>CMA0000035812</t>
  </si>
  <si>
    <t>CMA0000035821</t>
  </si>
  <si>
    <t>CMA0000035858</t>
  </si>
  <si>
    <t>CMA0000035870</t>
  </si>
  <si>
    <t>CMA0000035872</t>
  </si>
  <si>
    <t>CMA0000035874</t>
  </si>
  <si>
    <t>CMA0000035915</t>
  </si>
  <si>
    <t>CMA0000036073</t>
  </si>
  <si>
    <t>CMA0000036074</t>
  </si>
  <si>
    <t>CMA0000036204</t>
  </si>
  <si>
    <t>CMA0000036205</t>
  </si>
  <si>
    <t>CMA0000036209</t>
  </si>
  <si>
    <t>CMA0000036212</t>
  </si>
  <si>
    <t>CMA0000036214</t>
  </si>
  <si>
    <t>CMA0000036217</t>
  </si>
  <si>
    <t>CMA0000036219</t>
  </si>
  <si>
    <t>CMA0000036352</t>
  </si>
  <si>
    <t>CMA0000036374</t>
  </si>
  <si>
    <t>CMA0000036396</t>
  </si>
  <si>
    <t>CMA0000036509</t>
  </si>
  <si>
    <t>CMA0000036510</t>
  </si>
  <si>
    <t>CMA0000036512</t>
  </si>
  <si>
    <t>CMA0000036526</t>
  </si>
  <si>
    <t>CMA0000036528</t>
  </si>
  <si>
    <t>CMA0000036531</t>
  </si>
  <si>
    <t>CMA0000036545</t>
  </si>
  <si>
    <t>CMA0000036546</t>
  </si>
  <si>
    <t>CMA0000036655</t>
  </si>
  <si>
    <t>CMA0000036684</t>
  </si>
  <si>
    <t>CMA0000036686</t>
  </si>
  <si>
    <t>CMA0000036746</t>
  </si>
  <si>
    <t>CMA0000036767</t>
  </si>
  <si>
    <t>CMA0000036843</t>
  </si>
  <si>
    <t>CMA0000036845</t>
  </si>
  <si>
    <t>CMA0000036847</t>
  </si>
  <si>
    <t>CMA0000036855</t>
  </si>
  <si>
    <t>CMA0000036906</t>
  </si>
  <si>
    <t>CMA0000036914</t>
  </si>
  <si>
    <t>CMA0000037050</t>
  </si>
  <si>
    <t>CMA0000037055</t>
  </si>
  <si>
    <t>CMA0000037346</t>
  </si>
  <si>
    <t>CMA0000037399</t>
  </si>
  <si>
    <t>CMA0000037531</t>
  </si>
  <si>
    <t>CMA0000037732</t>
  </si>
  <si>
    <t>CMA0000037765</t>
  </si>
  <si>
    <t>CMA0000037857</t>
  </si>
  <si>
    <t>CMA0000037866</t>
  </si>
  <si>
    <t>CMC0000000545</t>
  </si>
  <si>
    <t>CMC0000001238</t>
  </si>
  <si>
    <t>CMC0000003261</t>
  </si>
  <si>
    <t>CMC0000003820</t>
  </si>
  <si>
    <t>CMC0000003830</t>
  </si>
  <si>
    <t>CMC0000003977</t>
  </si>
  <si>
    <t>CMC0000004463</t>
  </si>
  <si>
    <t>CMC0000005528</t>
  </si>
  <si>
    <t>CMC0000005547</t>
  </si>
  <si>
    <t>CMC0000005681</t>
  </si>
  <si>
    <t>CMC0000006027</t>
  </si>
  <si>
    <t>CMC0000006455</t>
  </si>
  <si>
    <t>CMC0000006545</t>
  </si>
  <si>
    <t>CMC0000006753</t>
  </si>
  <si>
    <t>CMC0000007840</t>
  </si>
  <si>
    <t>CMC0000007874</t>
  </si>
  <si>
    <t>CMC0000008597</t>
  </si>
  <si>
    <t>CMC0000008937</t>
  </si>
  <si>
    <t>CMC0000009121</t>
  </si>
  <si>
    <t>CMC0000009348</t>
  </si>
  <si>
    <t>CMC0000009389</t>
  </si>
  <si>
    <t>CMC0000009517</t>
  </si>
  <si>
    <t>CMC0000009652</t>
  </si>
  <si>
    <t>CMC0000010389</t>
  </si>
  <si>
    <t>CMC0000010408</t>
  </si>
  <si>
    <t>CMC0000010441</t>
  </si>
  <si>
    <t>CMC0000010460</t>
  </si>
  <si>
    <t>CMC0000011054</t>
  </si>
  <si>
    <t>CMC0000011112</t>
  </si>
  <si>
    <t>CMC0000011609</t>
  </si>
  <si>
    <t>CMC0000011670</t>
  </si>
  <si>
    <t>CMC0000011965</t>
  </si>
  <si>
    <t>CMC0000011972</t>
  </si>
  <si>
    <t>CMC0000012008</t>
  </si>
  <si>
    <t>CMC0000012163</t>
  </si>
  <si>
    <t>CMC0000012172</t>
  </si>
  <si>
    <t>CMC0000012717</t>
  </si>
  <si>
    <t>CMC0000012757</t>
  </si>
  <si>
    <t>CMC0000012885</t>
  </si>
  <si>
    <t>CMC0000013014</t>
  </si>
  <si>
    <t>CMC0000013115</t>
  </si>
  <si>
    <t>CMC0000013165</t>
  </si>
  <si>
    <t>CMC0000013260</t>
  </si>
  <si>
    <t>CME0000000584</t>
  </si>
  <si>
    <t>CME0000000811</t>
  </si>
  <si>
    <t>CME0000001208</t>
  </si>
  <si>
    <t>CME0000001378</t>
  </si>
  <si>
    <t>CME0000002033</t>
  </si>
  <si>
    <t>CME0000002230</t>
  </si>
  <si>
    <t>CME0000002944</t>
  </si>
  <si>
    <t>CME0000003330</t>
  </si>
  <si>
    <t>CME0000003512</t>
  </si>
  <si>
    <t>CME0000004144</t>
  </si>
  <si>
    <t>CME0000009732</t>
  </si>
  <si>
    <t>CME0000010488</t>
  </si>
  <si>
    <t>CME0000011245</t>
  </si>
  <si>
    <t>CME0000011855</t>
  </si>
  <si>
    <t>CME0000012817</t>
  </si>
  <si>
    <t>CME0000013609</t>
  </si>
  <si>
    <t>CME0000014984</t>
  </si>
  <si>
    <t>CME0000016062</t>
  </si>
  <si>
    <t>CME0000016199</t>
  </si>
  <si>
    <t>CME0000016243</t>
  </si>
  <si>
    <t>CME0000016529</t>
  </si>
  <si>
    <t>CME0000016833</t>
  </si>
  <si>
    <t>CME0000017099</t>
  </si>
  <si>
    <t>CME0000017559</t>
  </si>
  <si>
    <t>CME0000017628</t>
  </si>
  <si>
    <t>CME0000017897</t>
  </si>
  <si>
    <t>CME0000018125</t>
  </si>
  <si>
    <t>CME0000018628</t>
  </si>
  <si>
    <t>CME0000019273</t>
  </si>
  <si>
    <t>CLINICA MEDICOS S.A.</t>
  </si>
  <si>
    <t>NIT 824001041-6</t>
  </si>
  <si>
    <t xml:space="preserve">ESTADO DE CARTERA </t>
  </si>
  <si>
    <t>CORTE A 31 DE OCTUBRE 2020</t>
  </si>
  <si>
    <t>FECHA DE RADICACION</t>
  </si>
  <si>
    <t>VALOR FACTURA</t>
  </si>
  <si>
    <t>TOTAL</t>
  </si>
  <si>
    <t>CXP</t>
  </si>
  <si>
    <t>GLOSAS</t>
  </si>
  <si>
    <t>PAGADA</t>
  </si>
  <si>
    <t>N° COMPROBANTE</t>
  </si>
  <si>
    <t>AÑO</t>
  </si>
  <si>
    <t>DIFERENCIAS</t>
  </si>
  <si>
    <t>OBSERVACIONES</t>
  </si>
  <si>
    <t>Bloqueo de pago</t>
  </si>
  <si>
    <t>Clave referencia 1</t>
  </si>
  <si>
    <t>Clave referencia 3</t>
  </si>
  <si>
    <t>Nº documento</t>
  </si>
  <si>
    <t>Cuenta</t>
  </si>
  <si>
    <t>Referencia</t>
  </si>
  <si>
    <t>Importe en moneda local</t>
  </si>
  <si>
    <t>Cuenta de mayor</t>
  </si>
  <si>
    <t>Asignación</t>
  </si>
  <si>
    <t>Texto</t>
  </si>
  <si>
    <t>Clase de documento</t>
  </si>
  <si>
    <t>Fecha de documento</t>
  </si>
  <si>
    <t>Fe.contabilización</t>
  </si>
  <si>
    <t>Base p. plazo pago</t>
  </si>
  <si>
    <t>Vencimiento neto</t>
  </si>
  <si>
    <t>Demora tras vencimiento neto</t>
  </si>
  <si>
    <t>Centro de beneficio</t>
  </si>
  <si>
    <t>Referencia a factura</t>
  </si>
  <si>
    <t>Doc.compensación</t>
  </si>
  <si>
    <t>EjerCompensación</t>
  </si>
  <si>
    <t>Fecha compensación</t>
  </si>
  <si>
    <t>Nombre del usuario</t>
  </si>
  <si>
    <t>Segmento</t>
  </si>
  <si>
    <t>Texto cab.documento</t>
  </si>
  <si>
    <t>Indicador Debe/Haber</t>
  </si>
  <si>
    <t>A</t>
  </si>
  <si>
    <t>1905218932</t>
  </si>
  <si>
    <t>474</t>
  </si>
  <si>
    <t>2905100102</t>
  </si>
  <si>
    <t>10060728440</t>
  </si>
  <si>
    <t>20001859801 CARMEN ROMERO</t>
  </si>
  <si>
    <t>KR</t>
  </si>
  <si>
    <t>COOSALUD</t>
  </si>
  <si>
    <t>20-lruiz Eurek</t>
  </si>
  <si>
    <t>H</t>
  </si>
  <si>
    <t>1905218925</t>
  </si>
  <si>
    <t>2905100202</t>
  </si>
  <si>
    <t>10060819461</t>
  </si>
  <si>
    <t>20001893356 MARIA BELLO</t>
  </si>
  <si>
    <t>2205200201</t>
  </si>
  <si>
    <t>GLOSA INICIAL GL-2092851319299</t>
  </si>
  <si>
    <t>1905218919</t>
  </si>
  <si>
    <t>10131134269</t>
  </si>
  <si>
    <t>20001257286 HUGO QUINTERO</t>
  </si>
  <si>
    <t>GLOSA INICIAL GL-205555562531099</t>
  </si>
  <si>
    <t>1905218914</t>
  </si>
  <si>
    <t>10060922474</t>
  </si>
  <si>
    <t>20001899347 YESID MARIN</t>
  </si>
  <si>
    <t>1905218907</t>
  </si>
  <si>
    <t>20001139989 JOSE NIETO</t>
  </si>
  <si>
    <t>GLOSA INICIAL GL-2092851319301</t>
  </si>
  <si>
    <t>1905218901</t>
  </si>
  <si>
    <t>08001264716 MICHELLE ARROYO</t>
  </si>
  <si>
    <t>GLOSA INICIAL GL-2092851319300</t>
  </si>
  <si>
    <t>1905218882</t>
  </si>
  <si>
    <t>10061043438</t>
  </si>
  <si>
    <t>20400918750 CARMEN GONZALEZ</t>
  </si>
  <si>
    <t>1905218873</t>
  </si>
  <si>
    <t>10060834424</t>
  </si>
  <si>
    <t>20001878943 DIOLKHA RINCON</t>
  </si>
  <si>
    <t>1905182033</t>
  </si>
  <si>
    <t>2905100203</t>
  </si>
  <si>
    <t>9041212899</t>
  </si>
  <si>
    <t>54344220488 JOSE TORRES</t>
  </si>
  <si>
    <t>2205200101</t>
  </si>
  <si>
    <t>GLOSA INICIAL GL-2092665326677</t>
  </si>
  <si>
    <t>1905182028</t>
  </si>
  <si>
    <t>20001905096 OSCAR SUAREZ</t>
  </si>
  <si>
    <t>GLOSA INICIAL GL-2092665326674</t>
  </si>
  <si>
    <t>1905182019</t>
  </si>
  <si>
    <t>20001362449 JULIO FRANCO</t>
  </si>
  <si>
    <t>1905182012</t>
  </si>
  <si>
    <t>9041037836</t>
  </si>
  <si>
    <t>08001381426 LEONARDO MEJIA</t>
  </si>
  <si>
    <t>GLOSA INICIAL GL-2092665326673</t>
  </si>
  <si>
    <t>1905164048</t>
  </si>
  <si>
    <t>9031632780</t>
  </si>
  <si>
    <t>20001896506 MAROLY FERNANDEZ</t>
  </si>
  <si>
    <t>1905164042</t>
  </si>
  <si>
    <t>20001129777 YOBLEHIDIS JIMENEZ</t>
  </si>
  <si>
    <t>8240010416</t>
  </si>
  <si>
    <t>1905139825</t>
  </si>
  <si>
    <t>GLOSA ACEPTA EPS</t>
  </si>
  <si>
    <t>20001339297 SANDRITH QUINTERO</t>
  </si>
  <si>
    <t>GL</t>
  </si>
  <si>
    <t>2000120011</t>
  </si>
  <si>
    <t>LHINOJOSA</t>
  </si>
  <si>
    <t>GLOSA ACEPTA IPS</t>
  </si>
  <si>
    <t>20013931910 NEIDER PEINADO</t>
  </si>
  <si>
    <t>1905139765</t>
  </si>
  <si>
    <t>20001270354 JOHANNA MEZA</t>
  </si>
  <si>
    <t>1905139745</t>
  </si>
  <si>
    <t>20001888483 ANA SANCHEZ</t>
  </si>
  <si>
    <t>1905139735</t>
  </si>
  <si>
    <t>20001903222 BRIANNA RAMIREZ</t>
  </si>
  <si>
    <t>20001901977 DELCY PADILLA</t>
  </si>
  <si>
    <t>20001899788 YEINIS MATTOS</t>
  </si>
  <si>
    <t>20001901042 MARLIVIS NARVAEZ</t>
  </si>
  <si>
    <t>1905125479</t>
  </si>
  <si>
    <t>9021415418</t>
  </si>
  <si>
    <t>20001905536 MARIA TRIVIÑO</t>
  </si>
  <si>
    <t>1905124329</t>
  </si>
  <si>
    <t>9021343039</t>
  </si>
  <si>
    <t>20001154913 YURLEIDIS CARDENAS</t>
  </si>
  <si>
    <t>1905079093</t>
  </si>
  <si>
    <t>8121614004</t>
  </si>
  <si>
    <t>20001307889 STEFANNY JIMENEZ</t>
  </si>
  <si>
    <t>1905079089</t>
  </si>
  <si>
    <t>8121608056</t>
  </si>
  <si>
    <t>20060919879 AIDY BOLAÑO</t>
  </si>
  <si>
    <t>2006020011</t>
  </si>
  <si>
    <t>1905078743</t>
  </si>
  <si>
    <t>8100822627</t>
  </si>
  <si>
    <t>20001937285 ISAAC BELEÑO</t>
  </si>
  <si>
    <t>1905078739</t>
  </si>
  <si>
    <t>8100821059</t>
  </si>
  <si>
    <t>1905078736</t>
  </si>
  <si>
    <t>8100818263</t>
  </si>
  <si>
    <t>20001346598 LUZ RIZZO</t>
  </si>
  <si>
    <t>1905042329</t>
  </si>
  <si>
    <t>6101147836</t>
  </si>
  <si>
    <t>VR SALDO FACTURA</t>
  </si>
  <si>
    <t>1346820011</t>
  </si>
  <si>
    <t>1904824625</t>
  </si>
  <si>
    <t>VR ABONO FACTURA</t>
  </si>
  <si>
    <t>1905035240</t>
  </si>
  <si>
    <t>8100822963</t>
  </si>
  <si>
    <t>20001001490 EMARGITH MARTINEZ</t>
  </si>
  <si>
    <t>1905035239</t>
  </si>
  <si>
    <t>8100820579</t>
  </si>
  <si>
    <t>1905035192</t>
  </si>
  <si>
    <t>8100816803</t>
  </si>
  <si>
    <t>1905004190</t>
  </si>
  <si>
    <t>7170748681</t>
  </si>
  <si>
    <t>20001862433 EDER ROBLES</t>
  </si>
  <si>
    <t>1904968603</t>
  </si>
  <si>
    <t>7170750449</t>
  </si>
  <si>
    <t>2001320011</t>
  </si>
  <si>
    <t>1904968600</t>
  </si>
  <si>
    <t>20001134613 LINA ANAYA</t>
  </si>
  <si>
    <t>1904968543</t>
  </si>
  <si>
    <t>7170747852</t>
  </si>
  <si>
    <t>20001342220 VIVIANA VEGA</t>
  </si>
  <si>
    <t>1904968534</t>
  </si>
  <si>
    <t>7170746503</t>
  </si>
  <si>
    <t>20001313587 NEIFER LUJAN</t>
  </si>
  <si>
    <t>1904883073</t>
  </si>
  <si>
    <t>6030835854</t>
  </si>
  <si>
    <t>47460137756 EULOGIA BLANCO</t>
  </si>
  <si>
    <t>875817011</t>
  </si>
  <si>
    <t>1904847097</t>
  </si>
  <si>
    <t>6030830525</t>
  </si>
  <si>
    <t>1904836517</t>
  </si>
  <si>
    <t>20001350892 BRAYAN DAVID PINEDA OROZCO</t>
  </si>
  <si>
    <t>2000117021</t>
  </si>
  <si>
    <t>Indicador CME</t>
  </si>
  <si>
    <t>1900715281</t>
  </si>
  <si>
    <t>2000317288</t>
  </si>
  <si>
    <t>2020</t>
  </si>
  <si>
    <t>2905100201</t>
  </si>
  <si>
    <t>Res 2572 C/Cartera</t>
  </si>
  <si>
    <t>GLOSA ACEPTADA EPS ACTA 04 DE ABRIL DEL 2018</t>
  </si>
  <si>
    <t>2000118011</t>
  </si>
  <si>
    <t>JVARGAS</t>
  </si>
  <si>
    <t>GLOSA ACEPTADA IPS</t>
  </si>
  <si>
    <t>1900073930</t>
  </si>
  <si>
    <t>2000069085</t>
  </si>
  <si>
    <t>2018</t>
  </si>
  <si>
    <t>GD MPS ABRIL 2018</t>
  </si>
  <si>
    <t>20001877485 JOSE DE LOS SANTOS MONTERO</t>
  </si>
  <si>
    <t>1900073932</t>
  </si>
  <si>
    <t>68001041835 OLFER  MONSALVE CABALLERO</t>
  </si>
  <si>
    <t>6800117011</t>
  </si>
  <si>
    <t>1900073933</t>
  </si>
  <si>
    <t>20001872508 JORGE JAVIER ANTEQUERA REYES</t>
  </si>
  <si>
    <t>1900236044</t>
  </si>
  <si>
    <t>GLOSA ACEPTADA EPS  02 MARZO DE 2018</t>
  </si>
  <si>
    <t>1900073929</t>
  </si>
  <si>
    <t>ACTA CONC 02 MARZO 2018</t>
  </si>
  <si>
    <t>1901785533</t>
  </si>
  <si>
    <t>2000106159</t>
  </si>
  <si>
    <t>2019</t>
  </si>
  <si>
    <t>MARZO 2019</t>
  </si>
  <si>
    <t>VR SALDO POR COMPENSAR</t>
  </si>
  <si>
    <t>ABONO A FACTURA</t>
  </si>
  <si>
    <t>VR ABONO A FACTURA</t>
  </si>
  <si>
    <t>1900073927</t>
  </si>
  <si>
    <t>20001877436 ISABELLA  ARCE PEREZ</t>
  </si>
  <si>
    <t>GLOSA ACEPTADA EPS</t>
  </si>
  <si>
    <t>1900236082</t>
  </si>
  <si>
    <t>1900073928</t>
  </si>
  <si>
    <t>1900073934</t>
  </si>
  <si>
    <t>20001361413 YULIANA  POLO ROJAS</t>
  </si>
  <si>
    <t>2022817011</t>
  </si>
  <si>
    <t>1900073923</t>
  </si>
  <si>
    <t>20228876617 MIGUEL ANTONIO BAENA GUTIERREZ</t>
  </si>
  <si>
    <t>1900665332</t>
  </si>
  <si>
    <t>1900073925</t>
  </si>
  <si>
    <t>20001067817 ALI DEL CARMEN RESTREPO DAZA</t>
  </si>
  <si>
    <t>1900073935</t>
  </si>
  <si>
    <t>13001156659 ANA TERESA CUDRIZ MACHADO</t>
  </si>
  <si>
    <t>1300117011</t>
  </si>
  <si>
    <t>1900236140</t>
  </si>
  <si>
    <t>1900073921</t>
  </si>
  <si>
    <t>1900073936</t>
  </si>
  <si>
    <t>20001005586 ARGELIA MARIA RODRIGUEZ RUMBO</t>
  </si>
  <si>
    <t>1900073938</t>
  </si>
  <si>
    <t>20001871364 JOHN JAIRO CUELLAR DELGADO</t>
  </si>
  <si>
    <t>1900664216</t>
  </si>
  <si>
    <t>1900225248</t>
  </si>
  <si>
    <t>2000054237</t>
  </si>
  <si>
    <t>GD MPS OCTU/2018</t>
  </si>
  <si>
    <t>20001070734 MARIA ENITH MARTINEZ DE RAMOS</t>
  </si>
  <si>
    <t>1900225238</t>
  </si>
  <si>
    <t>20001260455 ANYILIS NAIRETH BRITO NUÑEZ</t>
  </si>
  <si>
    <t>1900225241</t>
  </si>
  <si>
    <t>20001000034 ANA LUCIA ARIAS QUINTERO</t>
  </si>
  <si>
    <t>1900225243</t>
  </si>
  <si>
    <t>20001126077 JACKSON YAIR BLANCO MERCADO</t>
  </si>
  <si>
    <t>1900225244</t>
  </si>
  <si>
    <t>20001880947 EVA SANDRID CARRASCAL LOPEZ</t>
  </si>
  <si>
    <t>1900225245</t>
  </si>
  <si>
    <t>20001004464 ADELAIDA ISABEL SUAREZ CARRILLO</t>
  </si>
  <si>
    <t>1900225246</t>
  </si>
  <si>
    <t>20001069397 NERIS  MONTESINO RODRIGUEZ</t>
  </si>
  <si>
    <t>1900664074</t>
  </si>
  <si>
    <t>CXP AC 36245</t>
  </si>
  <si>
    <t>1900225247</t>
  </si>
  <si>
    <t>08001112828 MERCEDES DILIA GUERRERO BERMUDEZ</t>
  </si>
  <si>
    <t>1900239327</t>
  </si>
  <si>
    <t>20001034661 CARLOS ANDRES LOPEZ OBESO</t>
  </si>
  <si>
    <t>1900232503</t>
  </si>
  <si>
    <t>20001308571 ANDREINA  CANTILLO SANCHEZ</t>
  </si>
  <si>
    <t>1900785894</t>
  </si>
  <si>
    <t>2000362404</t>
  </si>
  <si>
    <t xml:space="preserve"> GLOSA ACEPTA EPS ACTA 04 ABRIL DEL 2018</t>
  </si>
  <si>
    <t>YB999</t>
  </si>
  <si>
    <t>RECLASIFICACION GLOSA</t>
  </si>
  <si>
    <t>1900662563</t>
  </si>
  <si>
    <t>1900232501</t>
  </si>
  <si>
    <t>20001129965 ALVARO ENRIQUE USTARIS DAZA</t>
  </si>
  <si>
    <t>1900406621</t>
  </si>
  <si>
    <t>2000185883</t>
  </si>
  <si>
    <t>AGOSTO 2019</t>
  </si>
  <si>
    <t>20001871226 LIRIAM YANETH FLOREZ MOJICA</t>
  </si>
  <si>
    <t>1900239329</t>
  </si>
  <si>
    <t>20001865703 LAZARO ANIBAL MUÑOZ NUÑEZ</t>
  </si>
  <si>
    <t>1900787399</t>
  </si>
  <si>
    <t>20001346140 MARIA ELENA DAZA</t>
  </si>
  <si>
    <t>1900396454</t>
  </si>
  <si>
    <t>GLOSA  ACEPTA IPS</t>
  </si>
  <si>
    <t>1900396438</t>
  </si>
  <si>
    <t>20228195111 DELVIS LUZ NAVARRO CASSIANI</t>
  </si>
  <si>
    <t>1900396440</t>
  </si>
  <si>
    <t>20001883090 ELKIN DARIO ARENAS VILLEGAS</t>
  </si>
  <si>
    <t>1900787353</t>
  </si>
  <si>
    <t>20001337722 NINEL CAROLINA GALVAN FLOREZ</t>
  </si>
  <si>
    <t>1900396457</t>
  </si>
  <si>
    <t>1900787274</t>
  </si>
  <si>
    <t>20001862137 VERDECIA ANDRES RODRIGUEZ CAMILO</t>
  </si>
  <si>
    <t>1900396462</t>
  </si>
  <si>
    <t>GLOSA  ACEPTA EPS</t>
  </si>
  <si>
    <t>1900396443</t>
  </si>
  <si>
    <t>20001306904 JOSE ANTONIO GARCIA HENRIQUEZ</t>
  </si>
  <si>
    <t>1901406643</t>
  </si>
  <si>
    <t>VR SALDO FACTURA POR COMPENSAR</t>
  </si>
  <si>
    <t>1900396464</t>
  </si>
  <si>
    <t>1902233931</t>
  </si>
  <si>
    <t>VR SALDO POR PAGAR</t>
  </si>
  <si>
    <t>1900396466</t>
  </si>
  <si>
    <t>1900396445</t>
  </si>
  <si>
    <t>20001077245 EDUARDO CANAEL CASTRO ROMERO</t>
  </si>
  <si>
    <t>1900787148</t>
  </si>
  <si>
    <t>20001073644 EDWIN  BERMUDEZ</t>
  </si>
  <si>
    <t>1900396469</t>
  </si>
  <si>
    <t>1900786446</t>
  </si>
  <si>
    <t xml:space="preserve"> GLOSA ACEPTA EPS ACTA 11 MAYO DEL 2018</t>
  </si>
  <si>
    <t>1900396978</t>
  </si>
  <si>
    <t>20001861589 LINDA LISETH VILLEGAS RUIZ</t>
  </si>
  <si>
    <t>1902756768</t>
  </si>
  <si>
    <t>20001308670 RITA LUCILA BOLAÑO AMAYA</t>
  </si>
  <si>
    <t>1902268125</t>
  </si>
  <si>
    <t>1900787112</t>
  </si>
  <si>
    <t>20001069165 LUZ MARINA LAPEIRA CASTRO</t>
  </si>
  <si>
    <t>1900396470</t>
  </si>
  <si>
    <t>1900396971</t>
  </si>
  <si>
    <t>47170201307 RONNIE ENRRIQUE REALES AMARIS</t>
  </si>
  <si>
    <t>4717017011</t>
  </si>
  <si>
    <t>1902268126</t>
  </si>
  <si>
    <t>20001878861 JOSE ANTONIO AFANADOR</t>
  </si>
  <si>
    <t>1900396448</t>
  </si>
  <si>
    <t>20001057666 SANTIAGO  VELASCO ANGARITA</t>
  </si>
  <si>
    <t>1900568300</t>
  </si>
  <si>
    <t>1901174743</t>
  </si>
  <si>
    <t>20001876702 MATIAS  CANTERO RAMIREZ</t>
  </si>
  <si>
    <t>1900568296</t>
  </si>
  <si>
    <t>1900568303</t>
  </si>
  <si>
    <t>20001873599 JHONNY ALBERTO GOMEZ ROJAS</t>
  </si>
  <si>
    <t>1900776712</t>
  </si>
  <si>
    <t>20001137931 ALGIMIRA MARIA PALLARES SANDOVAL</t>
  </si>
  <si>
    <t>1900568307</t>
  </si>
  <si>
    <t>20001351097 MATILDE MARIA QUINTERO OLIVELLA</t>
  </si>
  <si>
    <t>1901174480</t>
  </si>
  <si>
    <t>20001872237 EDIS PATRICIA MEJIA NEGRETE</t>
  </si>
  <si>
    <t>1900636807</t>
  </si>
  <si>
    <t>1900568329</t>
  </si>
  <si>
    <t>20001310795 VICTOR  CORTINA ACUÑA</t>
  </si>
  <si>
    <t>1901174688</t>
  </si>
  <si>
    <t>20001071990 DRIVER ROBINSON CAMARGO ORTEGA</t>
  </si>
  <si>
    <t>1900568326</t>
  </si>
  <si>
    <t>1900568331</t>
  </si>
  <si>
    <t>20001133388 LUIS ADOLFO MARQUEZ BLANCO</t>
  </si>
  <si>
    <t>1900568334</t>
  </si>
  <si>
    <t>20001862770 CARLOS JOSE TORRES MUEGRE</t>
  </si>
  <si>
    <t>1900776716</t>
  </si>
  <si>
    <t>20001874061 SHEYLA SOFIA SOLANO QUINTERO</t>
  </si>
  <si>
    <t>5400117011</t>
  </si>
  <si>
    <t>1900776318</t>
  </si>
  <si>
    <t>54001285578 YERSON ALFONSO ANGARITA PEDRAZA</t>
  </si>
  <si>
    <t>1901150155</t>
  </si>
  <si>
    <t>20001877173 CINTIA QUINTERO ANGARITA</t>
  </si>
  <si>
    <t>1900749462</t>
  </si>
  <si>
    <t>20001874357 ENRIQUE ALBERTO GUTIERREZ ANICHARICO</t>
  </si>
  <si>
    <t>1900769679</t>
  </si>
  <si>
    <t>20001861780 OSCAR DAVID CALDERON SIERRA</t>
  </si>
  <si>
    <t>1900769682</t>
  </si>
  <si>
    <t>20001130325 JERSSON JESID POZO DE AVILA</t>
  </si>
  <si>
    <t>1900849244</t>
  </si>
  <si>
    <t>20001306389 LUIS ALFREDO PALOMINO LONDOÑO</t>
  </si>
  <si>
    <t>1900776722</t>
  </si>
  <si>
    <t>20001018778 LUZ ZULEY ARROYO ARROYO</t>
  </si>
  <si>
    <t>1900849248</t>
  </si>
  <si>
    <t>20001155431 EDGAR EMIRO VALMASEDA CORZO</t>
  </si>
  <si>
    <t>1900849249</t>
  </si>
  <si>
    <t>20001877965 SONIA MARIA GIL CAMARGO</t>
  </si>
  <si>
    <t>1900849252</t>
  </si>
  <si>
    <t>20001871710 NEYMAR JUNIOR ARRIETA LOPEZ</t>
  </si>
  <si>
    <t>1900776725</t>
  </si>
  <si>
    <t>20001132270 DIONILDA  AMAYA OROZCO</t>
  </si>
  <si>
    <t>1902217283</t>
  </si>
  <si>
    <t>20238354629 MANUEL JOAQUIN RAMOS BERRIO</t>
  </si>
  <si>
    <t>1900849209</t>
  </si>
  <si>
    <t>20001337770 ADRIANA LUCIA MEDINA PADILLA</t>
  </si>
  <si>
    <t>1902268112</t>
  </si>
  <si>
    <t>20400358389 LEIDYS YESMITH BARON QUINTERO</t>
  </si>
  <si>
    <t>1900849213</t>
  </si>
  <si>
    <t>20001021915 ELIZABETH  MONTENEGRO MARIN</t>
  </si>
  <si>
    <t>1900849215</t>
  </si>
  <si>
    <t>20001031643 YANIRIS  CACERES CONTRERAS</t>
  </si>
  <si>
    <t>1900849221</t>
  </si>
  <si>
    <t>20001359045 EYLEEN CAROLINA PERTUZ JIMENEZ</t>
  </si>
  <si>
    <t>1900849224</t>
  </si>
  <si>
    <t>20001864670 EDUIS MIGUEL ALVAREZ MARRIAGA</t>
  </si>
  <si>
    <t>1902268113</t>
  </si>
  <si>
    <t>1904836490</t>
  </si>
  <si>
    <t>2000375676</t>
  </si>
  <si>
    <t>20001057909 ADIELA MERY DURAN FLOREZ</t>
  </si>
  <si>
    <t>1902268114</t>
  </si>
  <si>
    <t>1904836463</t>
  </si>
  <si>
    <t>20001878204 MARIA MERCEDES CAMPANELLA RAMOS</t>
  </si>
  <si>
    <t>1902268117</t>
  </si>
  <si>
    <t>1900849226</t>
  </si>
  <si>
    <t>20001071991 DANNY PALOMA CAMARGO GUTIERREZ</t>
  </si>
  <si>
    <t>1901143726</t>
  </si>
  <si>
    <t>20001868826 YESITH FERNANDO TORRES ZAPATA</t>
  </si>
  <si>
    <t>1901143739</t>
  </si>
  <si>
    <t>47720183655 YOLJADIS  PALMERA MARTINEZ</t>
  </si>
  <si>
    <t>4772017011</t>
  </si>
  <si>
    <t>1901061553</t>
  </si>
  <si>
    <t>4720500000304 BLANCA ROSA GONZALEZ CASTRO</t>
  </si>
  <si>
    <t>1901143747</t>
  </si>
  <si>
    <t>20001154815 EDITH  MONTAÑO SUMALAVE</t>
  </si>
  <si>
    <t>1901638473</t>
  </si>
  <si>
    <t>20001865174 ABRAHAM ANDRES ARIZA POCATERRA</t>
  </si>
  <si>
    <t>1902268060</t>
  </si>
  <si>
    <t>20001126176 FRAN ALETH MAURY LATTA</t>
  </si>
  <si>
    <t>1901061572</t>
  </si>
  <si>
    <t>20001013352 NELLYS MILENYS VILLAZON RAMIREZ</t>
  </si>
  <si>
    <t>1902268067</t>
  </si>
  <si>
    <t>20001866452 JAIME  ROJAS</t>
  </si>
  <si>
    <t>1901274784</t>
  </si>
  <si>
    <t>20001870732 LUIS FERNANDO RAMIREZ NARANJO</t>
  </si>
  <si>
    <t>1902268068</t>
  </si>
  <si>
    <t>20001252897 MIGUEL ANGEL TORRES GARCIA</t>
  </si>
  <si>
    <t>1902268066</t>
  </si>
  <si>
    <t>20001337822 KATTY MILETH OSORIO</t>
  </si>
  <si>
    <t>1901703611</t>
  </si>
  <si>
    <t>20001350244 MARIA ROSA HERNANDEZ CELEDON</t>
  </si>
  <si>
    <t>1902268064</t>
  </si>
  <si>
    <t>1901638478</t>
  </si>
  <si>
    <t>1901638467</t>
  </si>
  <si>
    <t>20001131041 LUIS FABIAN VILLAZON RODRIGUEZ</t>
  </si>
  <si>
    <t>1902285394</t>
  </si>
  <si>
    <t>20228154209 OMAR  VANEGAS JACOME</t>
  </si>
  <si>
    <t>1903002362</t>
  </si>
  <si>
    <t>20001252108 ROSA ANGELICA CARO RUA</t>
  </si>
  <si>
    <t>1902166808</t>
  </si>
  <si>
    <t>20001203051 WILDER JOSE GOMEZ</t>
  </si>
  <si>
    <t>1902756722</t>
  </si>
  <si>
    <t>1902265058</t>
  </si>
  <si>
    <t>1902268120</t>
  </si>
  <si>
    <t>20001890087 LEIDA ISABEL MORENO DAZA</t>
  </si>
  <si>
    <t>1902268123</t>
  </si>
  <si>
    <t>05250308304 LUZ ADRIANA HERRERA FRANCO</t>
  </si>
  <si>
    <t>1902166796</t>
  </si>
  <si>
    <t>20001313613 JORGE LUIS PEREZ SANJUAN</t>
  </si>
  <si>
    <t>1902268119</t>
  </si>
  <si>
    <t>20001350450 GINETH DANIELA PADILLA NIETO</t>
  </si>
  <si>
    <t>1902166828</t>
  </si>
  <si>
    <t>20001359590 JHON MARIO BROCHERO QUINTERO</t>
  </si>
  <si>
    <t>1902265063</t>
  </si>
  <si>
    <t>20001338091 MARIA FERNANDA BORNACELI NAVARRO</t>
  </si>
  <si>
    <t>1902265039</t>
  </si>
  <si>
    <t>20001071955 FABIAN ENRIQUE ARENGAS PACHECO</t>
  </si>
  <si>
    <t>1902268130</t>
  </si>
  <si>
    <t>20001347998 ELIECER  CHINCHIA GUTIERREZ</t>
  </si>
  <si>
    <t>1902268133</t>
  </si>
  <si>
    <t>20400339712 ALBENIS  MACHUCA MIRANDA</t>
  </si>
  <si>
    <t>1902268131</t>
  </si>
  <si>
    <t>20001361228 MARLON ENRIQUE JULIO AGRESOTT</t>
  </si>
  <si>
    <t>1902283617</t>
  </si>
  <si>
    <t>20001865701 YERLIS VANESA BAQUERO ORDOÑEZ</t>
  </si>
  <si>
    <t>1902283621</t>
  </si>
  <si>
    <t>20001121283 VILMA  GUERRA</t>
  </si>
  <si>
    <t>1902268132</t>
  </si>
  <si>
    <t>20001362715 AMIT SARAY AVILA CASTRO</t>
  </si>
  <si>
    <t>1902268134</t>
  </si>
  <si>
    <t>20001059702 VICTOR ALFONSO MUEGUEZ BECERRA</t>
  </si>
  <si>
    <t>1902870371</t>
  </si>
  <si>
    <t>47268216708 FANY ISABEL CANTILLO PALMERA</t>
  </si>
  <si>
    <t>4726817011</t>
  </si>
  <si>
    <t>1902560614</t>
  </si>
  <si>
    <t>1902560594</t>
  </si>
  <si>
    <t>20001866391 ANGIE PAOLA ACUÑA VALDES</t>
  </si>
  <si>
    <t>1902725576</t>
  </si>
  <si>
    <t>20001004198 MARIA ALEJANDRA RODRIGUEZ CUJIA</t>
  </si>
  <si>
    <t>1902712801</t>
  </si>
  <si>
    <t>68001346926 MAYRA ALEJANDRA PINILLA DUARTE</t>
  </si>
  <si>
    <t>1902560618</t>
  </si>
  <si>
    <t>2905100103</t>
  </si>
  <si>
    <t>47170362033 JUAN JOSE IBAÑEZ VENERA</t>
  </si>
  <si>
    <t>1902560603</t>
  </si>
  <si>
    <t>20001307623 ANGIE PAOLA HINCAPIE MONTENEGRO</t>
  </si>
  <si>
    <t>1903066660</t>
  </si>
  <si>
    <t>47555170637 YANERIS ESTHER TORRES PELUFO</t>
  </si>
  <si>
    <t>1902712809</t>
  </si>
  <si>
    <t>20001864278 CINDY PAOLA MARRIAGA RADA</t>
  </si>
  <si>
    <t>1903066669</t>
  </si>
  <si>
    <t>20001201999 KEM FELIPE ROMERO RODRIGUEZ</t>
  </si>
  <si>
    <t>1902712813</t>
  </si>
  <si>
    <t>20001126807 DINA LUZ RODRIGUEZ ASCANIO</t>
  </si>
  <si>
    <t>1903067544</t>
  </si>
  <si>
    <t>20001310009 NOLIS  GONZALEZ AVILA</t>
  </si>
  <si>
    <t>1902712816</t>
  </si>
  <si>
    <t>08001189470 ALCIDES GUILLERMO BRU PEREZ</t>
  </si>
  <si>
    <t>800117011</t>
  </si>
  <si>
    <t>1902879465</t>
  </si>
  <si>
    <t>1903066670</t>
  </si>
  <si>
    <t>20001006178 HUMBERTO  CARDENAS MORALES</t>
  </si>
  <si>
    <t>1903066672</t>
  </si>
  <si>
    <t>20001869207 LUIS GUILLERMO MEDINA MEJIA</t>
  </si>
  <si>
    <t>1902265045</t>
  </si>
  <si>
    <t>20001360663 CRISTINA ISABEL VEGA BOLAÑO</t>
  </si>
  <si>
    <t>1903059734</t>
  </si>
  <si>
    <t>20001892925 HELEN DAYANA AVILA DIAZ</t>
  </si>
  <si>
    <t>1903059521</t>
  </si>
  <si>
    <t>1903635290</t>
  </si>
  <si>
    <t>20001350508 KAREM JISSET PALLARES GARCIA</t>
  </si>
  <si>
    <t>1903059746</t>
  </si>
  <si>
    <t>20001887580 JEREMIAS  ALVAREZ GONZALEZ</t>
  </si>
  <si>
    <t>1902265070</t>
  </si>
  <si>
    <t>20228054534 GREISYS ANGELICA PALLARES URREGO</t>
  </si>
  <si>
    <t>1902285390</t>
  </si>
  <si>
    <t>20001888585 LUIS MANUEL BALLESTEROS RENGIFO</t>
  </si>
  <si>
    <t>1902756754</t>
  </si>
  <si>
    <t>20013883261 YARIANIS MARCELA REDONDO BARRAZA</t>
  </si>
  <si>
    <t>2001317011</t>
  </si>
  <si>
    <t>1902265075</t>
  </si>
  <si>
    <t>1902265050</t>
  </si>
  <si>
    <t>20001866355 JOSE GREGORIO SOLIS BELEÑO</t>
  </si>
  <si>
    <t>1902757007</t>
  </si>
  <si>
    <t>20001328394 LIBARDO ENRIQUE CASTRO YANCE</t>
  </si>
  <si>
    <t>1902265081</t>
  </si>
  <si>
    <t>1902265086</t>
  </si>
  <si>
    <t>20001128783 JESUS DAVID MILLIAN BOLIVAR</t>
  </si>
  <si>
    <t>1902265052</t>
  </si>
  <si>
    <t>20001881107 ADRIANA PAOLA DOMINGUEZ ORTEGA</t>
  </si>
  <si>
    <t>1902285483</t>
  </si>
  <si>
    <t>47720225668 MARIBELSY  CHIQUILLO GARCIA</t>
  </si>
  <si>
    <t>1900068794</t>
  </si>
  <si>
    <t>20001252405 ANDREA CAROLINA VELEZ DURAN</t>
  </si>
  <si>
    <t>1900068793</t>
  </si>
  <si>
    <t>20001306268 MARIA ISABEL PEREZ RONDON</t>
  </si>
  <si>
    <t>1900234724</t>
  </si>
  <si>
    <t>1900068797</t>
  </si>
  <si>
    <t>1900664967</t>
  </si>
  <si>
    <t>1900068800</t>
  </si>
  <si>
    <t>20001878943 DIOLKHA DAYANA RINCON RODRIGUEZ</t>
  </si>
  <si>
    <t>1900225347</t>
  </si>
  <si>
    <t>20001879708 MERCEDES ALICIA SANCHEZ ACEVEDO</t>
  </si>
  <si>
    <t>1900225348</t>
  </si>
  <si>
    <t>20001006951 RAMON DEL CARMEN NAVARRO</t>
  </si>
  <si>
    <t>1900501220</t>
  </si>
  <si>
    <t>VR A BONO A FACTURA</t>
  </si>
  <si>
    <t>1900233341</t>
  </si>
  <si>
    <t>1900225350</t>
  </si>
  <si>
    <t>20228860081 VICTOR MANUEL RODRIGUEZ RINCON</t>
  </si>
  <si>
    <t>1900225351</t>
  </si>
  <si>
    <t>1900225354</t>
  </si>
  <si>
    <t>13001040335 LUZ ESTELA VELEZ NISPERUZA</t>
  </si>
  <si>
    <t>1900225357</t>
  </si>
  <si>
    <t>20001344165 WENDY JOHANNA OLIVO SILVA</t>
  </si>
  <si>
    <t>1900225361</t>
  </si>
  <si>
    <t>20001861953 MARIANGEL YISETH ALFARO OROZCO</t>
  </si>
  <si>
    <t>1900225364</t>
  </si>
  <si>
    <t>20001123220 DANIEL  ORTEGA RIVERA</t>
  </si>
  <si>
    <t>1900225366</t>
  </si>
  <si>
    <t>20001351232 JULIANNYS CAROLINA RAMOS OROZCO</t>
  </si>
  <si>
    <t>1900225368</t>
  </si>
  <si>
    <t>20001360236 MARIANGEL  MARTINEZ MONSALVO</t>
  </si>
  <si>
    <t>1900664503</t>
  </si>
  <si>
    <t>CXP CM 235443</t>
  </si>
  <si>
    <t>1900225342</t>
  </si>
  <si>
    <t>1900225372</t>
  </si>
  <si>
    <t>20001013248 DERMIDES  FERNANDEZ RANGEL</t>
  </si>
  <si>
    <t>1900664149</t>
  </si>
  <si>
    <t>1900232496</t>
  </si>
  <si>
    <t>20001361407 DENYS MARIA ACOSTA DE QUINTERO</t>
  </si>
  <si>
    <t>1900225374</t>
  </si>
  <si>
    <t>20228034668 ANYELA BRICEL GULLOSO ZUÑIGA</t>
  </si>
  <si>
    <t>1900225376</t>
  </si>
  <si>
    <t>20001879045 WILLIAM JUNIOR SANTOS HERRERA</t>
  </si>
  <si>
    <t>1900225379</t>
  </si>
  <si>
    <t>20001880850 DULCE MARIA BAYONA DIAZ</t>
  </si>
  <si>
    <t>1900678010</t>
  </si>
  <si>
    <t>CXP CM 235695</t>
  </si>
  <si>
    <t>1900677937</t>
  </si>
  <si>
    <t>1900225344</t>
  </si>
  <si>
    <t>20001079835 PAOLA MARGARITA MONTENEGRO TORRES</t>
  </si>
  <si>
    <t>1900225382</t>
  </si>
  <si>
    <t>20001311537 LUCINDO  VASQUEZ PALACIO</t>
  </si>
  <si>
    <t>1900225386</t>
  </si>
  <si>
    <t>20001137711 INDRIG  PEÑA CONTRERAS</t>
  </si>
  <si>
    <t>1900225387</t>
  </si>
  <si>
    <t>20001129700 HEIDY ALEXANDRA ROJAS AGUDELO</t>
  </si>
  <si>
    <t>1900225390</t>
  </si>
  <si>
    <t>20001869463 JHON ALFREDO VILLEGAS SAENZ</t>
  </si>
  <si>
    <t>1900230725</t>
  </si>
  <si>
    <t>20001289918 ANAYIBE  SIERRA LEAL</t>
  </si>
  <si>
    <t>1900225393</t>
  </si>
  <si>
    <t>20001251647 ARELIA ESTHER CONTRERAS BLANCO</t>
  </si>
  <si>
    <t>1900785788</t>
  </si>
  <si>
    <t>1900656259</t>
  </si>
  <si>
    <t>2040017011</t>
  </si>
  <si>
    <t>1900232494</t>
  </si>
  <si>
    <t>20400354255 MAGDA DANIELA BAZZA CHICA</t>
  </si>
  <si>
    <t>1900230728</t>
  </si>
  <si>
    <t>13001009986 ANA LUZ SIERRA GARCIA</t>
  </si>
  <si>
    <t>1900232583</t>
  </si>
  <si>
    <t>20001131808 MARIS NEIDIS DIAZ GONZALEZ</t>
  </si>
  <si>
    <t>1900396550</t>
  </si>
  <si>
    <t>20001184069 NAIROBIS MAYKER HERNANDEZ VILLALBA</t>
  </si>
  <si>
    <t>1900787223</t>
  </si>
  <si>
    <t>20001862385 ANGEL ESTEBAN VARGAS TIBAMBRE</t>
  </si>
  <si>
    <t>1900396544</t>
  </si>
  <si>
    <t>1902217237</t>
  </si>
  <si>
    <t>68001392883 MARIA FERNANDA LEON BUELVA</t>
  </si>
  <si>
    <t>1900787177</t>
  </si>
  <si>
    <t>20001001074 ANUAR DE JESUS PEREZ KIMBAY</t>
  </si>
  <si>
    <t>1900396549</t>
  </si>
  <si>
    <t>1900396551</t>
  </si>
  <si>
    <t>20001873092 ERIKA BEATRIZ RINCON OLIVEROS</t>
  </si>
  <si>
    <t>1900396552</t>
  </si>
  <si>
    <t>20001862963 JHOAN CARLOS NORIEGA CORREA</t>
  </si>
  <si>
    <t>1900396554</t>
  </si>
  <si>
    <t>20001313483 JAMES MANUEL SANCHEZ GARI</t>
  </si>
  <si>
    <t>1900786752</t>
  </si>
  <si>
    <t>1900396543</t>
  </si>
  <si>
    <t>44430120782 KEIMYS JOENNYS OCHOA SOLIS</t>
  </si>
  <si>
    <t>1900396556</t>
  </si>
  <si>
    <t>20001070534 LOHANA MARCELA CASTRO ACOSTA</t>
  </si>
  <si>
    <t>1900787464</t>
  </si>
  <si>
    <t>20228067909 JULIANA PAOLA YEPES SANCHEZ</t>
  </si>
  <si>
    <t>1900415686</t>
  </si>
  <si>
    <t>1900396557</t>
  </si>
  <si>
    <t>1900396558</t>
  </si>
  <si>
    <t>20001859665 DANNA LISLETH CAMPO CARREÑO</t>
  </si>
  <si>
    <t>1900786558</t>
  </si>
  <si>
    <t>1900396546</t>
  </si>
  <si>
    <t>20001001287 WILSON  QUINTERO CAJAR</t>
  </si>
  <si>
    <t>1900786948</t>
  </si>
  <si>
    <t>20001874367 MARA ELENA MOLINA ALVAREZ</t>
  </si>
  <si>
    <t>1900396547</t>
  </si>
  <si>
    <t>1900786529</t>
  </si>
  <si>
    <t>1900396548</t>
  </si>
  <si>
    <t>20001260877 MARIA RAQUEL DIAZ RAMIREZ</t>
  </si>
  <si>
    <t>1901174567</t>
  </si>
  <si>
    <t>20001306320 LEONARDO RAFAEL PEREZ SANTOS</t>
  </si>
  <si>
    <t>1900568136</t>
  </si>
  <si>
    <t>1900636303</t>
  </si>
  <si>
    <t>47660138965 YEIMIS  CABALLERO ALMENDRALES</t>
  </si>
  <si>
    <t>4766017011</t>
  </si>
  <si>
    <t>1901174502</t>
  </si>
  <si>
    <t>20001332373 JAIME LUIS NORIEGA LOPEZ</t>
  </si>
  <si>
    <t>1900568140</t>
  </si>
  <si>
    <t>1900568156</t>
  </si>
  <si>
    <t>20001351104 JESUS ANTONIO QUINTERO PRADO</t>
  </si>
  <si>
    <t>1900568160</t>
  </si>
  <si>
    <t>20001307800 MARIA ELENA OLAYA CONTRERAS</t>
  </si>
  <si>
    <t>1900568163</t>
  </si>
  <si>
    <t>20001884543 CELESTE SOFIA LOPEZ ANGEL</t>
  </si>
  <si>
    <t>1900568165</t>
  </si>
  <si>
    <t>20001154695 JONHATAN SMITH VIRGUEZ CALDERON</t>
  </si>
  <si>
    <t>1900749474</t>
  </si>
  <si>
    <t>13894183861 EMERSON DAVID RODRIGUEZ SANTIS</t>
  </si>
  <si>
    <t>1901174626</t>
  </si>
  <si>
    <t>20001004553 EVA MARINA GARCIA MARTINEZ</t>
  </si>
  <si>
    <t>1900568143</t>
  </si>
  <si>
    <t>1900568168</t>
  </si>
  <si>
    <t>20238877386 EDINSON JAVIER MOYA ROPERO</t>
  </si>
  <si>
    <t>2023817011</t>
  </si>
  <si>
    <t>1900568151</t>
  </si>
  <si>
    <t>20001308970 KAREN MARCELA ARAGON</t>
  </si>
  <si>
    <t>1900776233</t>
  </si>
  <si>
    <t>20001884287 LUDIS  DORIA PEREZ</t>
  </si>
  <si>
    <t>1901174956</t>
  </si>
  <si>
    <t>20001872297 SHAINA SOFIA TRESPALACIOS LOBATO</t>
  </si>
  <si>
    <t>1900776224</t>
  </si>
  <si>
    <t>1900776238</t>
  </si>
  <si>
    <t>1901174792</t>
  </si>
  <si>
    <t>1900749422</t>
  </si>
  <si>
    <t>1901174864</t>
  </si>
  <si>
    <t>20001879074 YENIFER  QUINTERO MARQUEZ</t>
  </si>
  <si>
    <t>1900776251</t>
  </si>
  <si>
    <t>1901175052</t>
  </si>
  <si>
    <t>20001880242 JEAN CARLOS FINOL PICAZA</t>
  </si>
  <si>
    <t>1900899003</t>
  </si>
  <si>
    <t>1900849236</t>
  </si>
  <si>
    <t>20001339946 EDWIN JOSE DONADO CAMPO</t>
  </si>
  <si>
    <t>1901175017</t>
  </si>
  <si>
    <t>20001313493 SAMIR FABIAN GONZALEZ NAVARRO</t>
  </si>
  <si>
    <t>1900899004</t>
  </si>
  <si>
    <t>1901174993</t>
  </si>
  <si>
    <t>20001006082 OLGA LUCIA HERNANDEZ FORERO</t>
  </si>
  <si>
    <t>1900899005</t>
  </si>
  <si>
    <t>1900849199</t>
  </si>
  <si>
    <t>20001003676 DIANA MARIA PRADA SOTO</t>
  </si>
  <si>
    <t>1900866067</t>
  </si>
  <si>
    <t>20001349335 ANA  ESPINOSA FONTANILLA</t>
  </si>
  <si>
    <t>4728817011</t>
  </si>
  <si>
    <t>1900899006</t>
  </si>
  <si>
    <t>20001883226 JUAN ROBERTO ARAMENDIZ URIBE</t>
  </si>
  <si>
    <t>1901061506</t>
  </si>
  <si>
    <t>13001159660 CARLOS ALBERTO BATE RODRIGUEZ</t>
  </si>
  <si>
    <t>1902577727</t>
  </si>
  <si>
    <t>08001423039 MAYERLYS PAOLA HERRERA HERRERA</t>
  </si>
  <si>
    <t>1901061530</t>
  </si>
  <si>
    <t>1901061487</t>
  </si>
  <si>
    <t>47288385381 LORAINE PAOLA CANTILLO CONTRERAS</t>
  </si>
  <si>
    <t>1901061609</t>
  </si>
  <si>
    <t>05120377703 LORAINES  DIAZ PADILLA</t>
  </si>
  <si>
    <t>1901921698</t>
  </si>
  <si>
    <t>20001875976 OSCAR ENRIQUE LEONES RICO</t>
  </si>
  <si>
    <t>1901273324</t>
  </si>
  <si>
    <t>20001314682 JUAN DAVID RINCON LASTRA</t>
  </si>
  <si>
    <t>1901143805</t>
  </si>
  <si>
    <t>20001257337 RODRIGO RAFAEL RONDON ROMERO</t>
  </si>
  <si>
    <t>1902577774</t>
  </si>
  <si>
    <t>20001121918 NOLBA FANELIS ESTHER PATIÑO DE CANTILL</t>
  </si>
  <si>
    <t>1901061602</t>
  </si>
  <si>
    <t>1902577911</t>
  </si>
  <si>
    <t>20001074105 DANITH DEL ROSARIO BELTRAN DE ALVARADO</t>
  </si>
  <si>
    <t>1901061603</t>
  </si>
  <si>
    <t>1901273327</t>
  </si>
  <si>
    <t>20001873600 MARIA ESTHER QUINTERO BAYONA</t>
  </si>
  <si>
    <t>1901274432</t>
  </si>
  <si>
    <t>68001135665 GENARO  PAEZ MENDEZ</t>
  </si>
  <si>
    <t>1901273329</t>
  </si>
  <si>
    <t>20001873118 MARIANGEL  VERA CASTELLANOS</t>
  </si>
  <si>
    <t>1901273333</t>
  </si>
  <si>
    <t>20001304401 YULIETH VALENTINA CAMPO CARREÑO</t>
  </si>
  <si>
    <t>1901274400</t>
  </si>
  <si>
    <t>20001870585 LAUDID PAOLA ALVAREZ PEREZ</t>
  </si>
  <si>
    <t>1903158069</t>
  </si>
  <si>
    <t>SALDO POR COMPENSAR</t>
  </si>
  <si>
    <t>1901273338</t>
  </si>
  <si>
    <t>1902879477</t>
  </si>
  <si>
    <t>08001506817 YURIANDRA  MOSQUERA MORENO</t>
  </si>
  <si>
    <t>1902879484</t>
  </si>
  <si>
    <t>68190233432 CARLOS ALFONSO MIER CACERES</t>
  </si>
  <si>
    <t>6819017011</t>
  </si>
  <si>
    <t>1902879489</t>
  </si>
  <si>
    <t>1901638792</t>
  </si>
  <si>
    <t>20001865471 OSCAR LUIS FUENTES LEONES</t>
  </si>
  <si>
    <t>1901638454</t>
  </si>
  <si>
    <t>1901638794</t>
  </si>
  <si>
    <t>20001870070 SEBASTIAN DAVID ESCOBAR VILORIA</t>
  </si>
  <si>
    <t>1901638459</t>
  </si>
  <si>
    <t>1901921700</t>
  </si>
  <si>
    <t>1901638795</t>
  </si>
  <si>
    <t>20001290384 ALEJANDRO JOSE MORENO GUTIERREZ</t>
  </si>
  <si>
    <t>1901638797</t>
  </si>
  <si>
    <t>20001060083 RICARDO ANTONIO NORIEGA MORALES</t>
  </si>
  <si>
    <t>1902222415</t>
  </si>
  <si>
    <t>08001045571 MAYERLIN JOHANA ORTEGA MONTAÑO</t>
  </si>
  <si>
    <t>1904847099</t>
  </si>
  <si>
    <t>6030914003</t>
  </si>
  <si>
    <t>20001870349 KATTYA TORRES</t>
  </si>
  <si>
    <t>1904847100</t>
  </si>
  <si>
    <t>6030908458</t>
  </si>
  <si>
    <t>1904883076</t>
  </si>
  <si>
    <t>20001885626 ANTHONELLA CARRILLO</t>
  </si>
  <si>
    <t>1904862490</t>
  </si>
  <si>
    <t>6180752198</t>
  </si>
  <si>
    <t>20001937943 PRESENTACION VEGA</t>
  </si>
  <si>
    <t>1904883081</t>
  </si>
  <si>
    <t>6030912832</t>
  </si>
  <si>
    <t>20001896526 EBELIS FERNANDEZ</t>
  </si>
  <si>
    <t>1904883085</t>
  </si>
  <si>
    <t>1904836567</t>
  </si>
  <si>
    <t>20001089342 HECTOR OLMOS</t>
  </si>
  <si>
    <t>1904448754</t>
  </si>
  <si>
    <t>3131646322</t>
  </si>
  <si>
    <t>1904836549</t>
  </si>
  <si>
    <t>20001892403 ANTONELLA ARAGON</t>
  </si>
  <si>
    <t>1904448763</t>
  </si>
  <si>
    <t>1904836606</t>
  </si>
  <si>
    <t>20001070768 ILDEFONSO MAESTRE</t>
  </si>
  <si>
    <t>1904448773</t>
  </si>
  <si>
    <t>1904883088</t>
  </si>
  <si>
    <t>6031012421</t>
  </si>
  <si>
    <t>1904883017</t>
  </si>
  <si>
    <t>6030824693</t>
  </si>
  <si>
    <t>20001251688 ADRIANA BRAND</t>
  </si>
  <si>
    <t>1904883021</t>
  </si>
  <si>
    <t>1902222420</t>
  </si>
  <si>
    <t>20001881109 FRANCISCO DE ASIS ROMERO SANCHEZ</t>
  </si>
  <si>
    <t>1903041168</t>
  </si>
  <si>
    <t>20001360314 JOAQUIN MAURICIO RODRIGUEZ CORZO</t>
  </si>
  <si>
    <t>1902756993</t>
  </si>
  <si>
    <t>20001310904 ISNARDO  ROPERO</t>
  </si>
  <si>
    <t>1902217255</t>
  </si>
  <si>
    <t>1903035612</t>
  </si>
  <si>
    <t>20001090018 VALENTINA MICHELL CARVAJAL RAMOS</t>
  </si>
  <si>
    <t>1902222457</t>
  </si>
  <si>
    <t>1902276155</t>
  </si>
  <si>
    <t>08001115693 LUIS ENRIQUE GAMERO BUENO</t>
  </si>
  <si>
    <t>1903002392</t>
  </si>
  <si>
    <t>20001889009 OSCAR ANTONIO IMBRECHT OVALLE</t>
  </si>
  <si>
    <t>1902275165</t>
  </si>
  <si>
    <t>1902276169</t>
  </si>
  <si>
    <t>20001314767 WILMER DAVID GUERRERO LUCERO</t>
  </si>
  <si>
    <t>1902276172</t>
  </si>
  <si>
    <t>20001308489 AURIS DEL CARMEN JARAMILLO</t>
  </si>
  <si>
    <t>1902217268</t>
  </si>
  <si>
    <t>20001311564 YADIRA DEL SOCORRO ARRIETA GUERRERO</t>
  </si>
  <si>
    <t>1902268107</t>
  </si>
  <si>
    <t>47189173401 ISMAEL DAVID GUTIERREZ</t>
  </si>
  <si>
    <t>1902173023</t>
  </si>
  <si>
    <t>20001274120 LUIS SANTIAGO DIAZ GOMEZ</t>
  </si>
  <si>
    <t>1902173026</t>
  </si>
  <si>
    <t>1902173030</t>
  </si>
  <si>
    <t>1902217247</t>
  </si>
  <si>
    <t>1902173036</t>
  </si>
  <si>
    <t>20001867134 DIEGO ANDRES YEPES LOPEZ</t>
  </si>
  <si>
    <t>1902173041</t>
  </si>
  <si>
    <t>1902173049</t>
  </si>
  <si>
    <t>20001873787 GRACIELA  ALVAREZ ACOSTA</t>
  </si>
  <si>
    <t>1903035714</t>
  </si>
  <si>
    <t>20001351066 YOLANDA MARIA QUINTERO CASTILLA</t>
  </si>
  <si>
    <t>1902268104</t>
  </si>
  <si>
    <t>1902173055</t>
  </si>
  <si>
    <t>1902268073</t>
  </si>
  <si>
    <t>20001001266 JAIRO MANUEL CORONADO VEGA</t>
  </si>
  <si>
    <t>1902161255</t>
  </si>
  <si>
    <t>20001885313 JHON ALEXANDER ARJONA DE LEON</t>
  </si>
  <si>
    <t>1903035760</t>
  </si>
  <si>
    <t>20001005641 NELYS  SOLANO JAIMES</t>
  </si>
  <si>
    <t>1902268074</t>
  </si>
  <si>
    <t>1902280724</t>
  </si>
  <si>
    <t>1902560405</t>
  </si>
  <si>
    <t>08001500173 KAREN LORENA GUTIERREZ TABORDA</t>
  </si>
  <si>
    <t>1902560646</t>
  </si>
  <si>
    <t>20001072872 ZOIDETH LILIANA CARRILLO JIMENEZ</t>
  </si>
  <si>
    <t>1902275545</t>
  </si>
  <si>
    <t>20001127186 ANGELA CUSTODIA CARREÑO ESTRADA</t>
  </si>
  <si>
    <t>1902560649</t>
  </si>
  <si>
    <t>20001292515 GUSTAVO ADOLFO MELGAREJO CENTENA</t>
  </si>
  <si>
    <t>1902577546</t>
  </si>
  <si>
    <t>20001876820 DALBIS  RODRIGUEZ CARRASCAL</t>
  </si>
  <si>
    <t>1902560408</t>
  </si>
  <si>
    <t>1902870509</t>
  </si>
  <si>
    <t>20001869447 ANDERSON DAVID ATENCIO MEJIA</t>
  </si>
  <si>
    <t>1902560643</t>
  </si>
  <si>
    <t>1902275548</t>
  </si>
  <si>
    <t>20001132471 MARY CRUZ HERNANDEZ MONTENEGRO</t>
  </si>
  <si>
    <t>1902723005</t>
  </si>
  <si>
    <t>20001901391 LUIS ENRIQUE OLMOS HERNANDEZ</t>
  </si>
  <si>
    <t>1902878952</t>
  </si>
  <si>
    <t>20001072870 ANDREA LISBETH CAÑIZARES CARRILLO</t>
  </si>
  <si>
    <t>1902878954</t>
  </si>
  <si>
    <t>20001128829 TANYA INES MIRANDA MENDOZA</t>
  </si>
  <si>
    <t>1902878957</t>
  </si>
  <si>
    <t>20001308759 DAVID FERNANDO LAMBIASE CORDOBA</t>
  </si>
  <si>
    <t>REVISAR SALDO COBRADO</t>
  </si>
  <si>
    <t>AJUSTE DE PESO</t>
  </si>
  <si>
    <t>CUENTAS POR PAGAR</t>
  </si>
  <si>
    <t>GLOSAS POR CONCILIAR</t>
  </si>
  <si>
    <t>PAGADAS</t>
  </si>
  <si>
    <t>REVISAR SALDO COBRADO ( SE CANCELÓ 510.326 Y LA IPS ACEPTO EN GLOSA 109.500)</t>
  </si>
  <si>
    <t>NO REGISTRA</t>
  </si>
  <si>
    <t>CLINICA MEDICOS S.A</t>
  </si>
  <si>
    <t>COOSALUD ESP SA NIT 900.226.715</t>
  </si>
  <si>
    <t>CORTE RADICACION 30 DE SEPTIEMBRE</t>
  </si>
  <si>
    <t>Cartera IPS</t>
  </si>
  <si>
    <t>Cartera EPS</t>
  </si>
  <si>
    <t>Diferencia</t>
  </si>
  <si>
    <t>Detalle de la Diferencia</t>
  </si>
  <si>
    <t>Glosa aceptada por la IPS</t>
  </si>
  <si>
    <t>Pagos aplicados</t>
  </si>
  <si>
    <t>Factura no radicada</t>
  </si>
  <si>
    <t>Diferencia en cartera</t>
  </si>
  <si>
    <t>Total Diferencia</t>
  </si>
  <si>
    <t>Glosa por conciliar</t>
  </si>
  <si>
    <t>Ajuste al 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</si>
</sst>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5" formatCode="&quot;$&quot;#,##0;[Red]\-&quot;$&quot;#,##0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170" fontId="4" fillId="2" borderId="1" xfId="0" applyNumberFormat="1" applyFont="1" applyFill="1" applyBorder="1"/>
    <xf numFmtId="170" fontId="2" fillId="0" borderId="1" xfId="1" applyNumberFormat="1" applyFont="1" applyBorder="1"/>
    <xf numFmtId="170" fontId="3" fillId="2" borderId="1" xfId="1" applyNumberFormat="1" applyFont="1" applyFill="1" applyBorder="1"/>
    <xf numFmtId="0" fontId="1" fillId="3" borderId="1" xfId="0" applyFont="1" applyFill="1" applyBorder="1"/>
    <xf numFmtId="0" fontId="1" fillId="0" borderId="0" xfId="0" applyFont="1"/>
    <xf numFmtId="3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4" borderId="1" xfId="0" applyFont="1" applyFill="1" applyBorder="1"/>
    <xf numFmtId="3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 applyAlignment="1">
      <alignment horizontal="right"/>
    </xf>
    <xf numFmtId="0" fontId="5" fillId="0" borderId="0" xfId="0" applyFont="1"/>
    <xf numFmtId="41" fontId="6" fillId="0" borderId="0" xfId="2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70" fontId="5" fillId="2" borderId="1" xfId="1" applyNumberFormat="1" applyFont="1" applyFill="1" applyBorder="1" applyAlignment="1">
      <alignment horizontal="center" vertical="center"/>
    </xf>
    <xf numFmtId="41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6" fillId="5" borderId="1" xfId="0" applyFont="1" applyFill="1" applyBorder="1"/>
    <xf numFmtId="14" fontId="6" fillId="0" borderId="1" xfId="0" applyNumberFormat="1" applyFont="1" applyBorder="1"/>
    <xf numFmtId="170" fontId="6" fillId="0" borderId="1" xfId="1" applyNumberFormat="1" applyFont="1" applyBorder="1"/>
    <xf numFmtId="170" fontId="5" fillId="2" borderId="1" xfId="0" applyNumberFormat="1" applyFont="1" applyFill="1" applyBorder="1"/>
    <xf numFmtId="170" fontId="5" fillId="2" borderId="2" xfId="0" applyNumberFormat="1" applyFont="1" applyFill="1" applyBorder="1"/>
    <xf numFmtId="41" fontId="5" fillId="0" borderId="3" xfId="2" applyFont="1" applyBorder="1"/>
    <xf numFmtId="41" fontId="5" fillId="0" borderId="4" xfId="2" applyFont="1" applyBorder="1"/>
    <xf numFmtId="41" fontId="5" fillId="0" borderId="5" xfId="2" applyFont="1" applyBorder="1"/>
    <xf numFmtId="41" fontId="5" fillId="0" borderId="6" xfId="2" applyFont="1" applyBorder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1" fontId="6" fillId="0" borderId="14" xfId="2" applyFont="1" applyBorder="1"/>
    <xf numFmtId="165" fontId="8" fillId="0" borderId="12" xfId="0" applyNumberFormat="1" applyFont="1" applyBorder="1" applyAlignment="1">
      <alignment horizontal="right" vertical="center"/>
    </xf>
    <xf numFmtId="165" fontId="8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4" xfId="0" applyFont="1" applyBorder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4">
    <cellStyle name="Millares" xfId="1" builtinId="3"/>
    <cellStyle name="Millares [0]" xfId="2" builtinId="6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2"/>
  <sheetViews>
    <sheetView workbookViewId="0">
      <selection sqref="A1:IV65536"/>
    </sheetView>
  </sheetViews>
  <sheetFormatPr baseColWidth="10" defaultRowHeight="15" x14ac:dyDescent="0.25"/>
  <cols>
    <col min="1" max="1" width="16.5703125" customWidth="1"/>
    <col min="2" max="2" width="23.7109375" bestFit="1" customWidth="1"/>
    <col min="3" max="3" width="18.5703125" customWidth="1"/>
    <col min="4" max="4" width="17.85546875" customWidth="1"/>
  </cols>
  <sheetData>
    <row r="1" spans="1:4" x14ac:dyDescent="0.25">
      <c r="A1" s="1" t="s">
        <v>346</v>
      </c>
      <c r="B1" s="1"/>
      <c r="C1" s="1"/>
      <c r="D1" s="1"/>
    </row>
    <row r="2" spans="1:4" x14ac:dyDescent="0.25">
      <c r="A2" s="1" t="s">
        <v>347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47" t="s">
        <v>348</v>
      </c>
      <c r="B4" s="47"/>
      <c r="C4" s="47"/>
      <c r="D4" s="47"/>
    </row>
    <row r="5" spans="1:4" x14ac:dyDescent="0.25">
      <c r="A5" s="47" t="s">
        <v>3</v>
      </c>
      <c r="B5" s="47"/>
      <c r="C5" s="47"/>
      <c r="D5" s="47"/>
    </row>
    <row r="6" spans="1:4" x14ac:dyDescent="0.25">
      <c r="A6" s="47" t="s">
        <v>349</v>
      </c>
      <c r="B6" s="47"/>
      <c r="C6" s="47"/>
      <c r="D6" s="47"/>
    </row>
    <row r="8" spans="1:4" x14ac:dyDescent="0.25">
      <c r="A8" s="2" t="s">
        <v>0</v>
      </c>
      <c r="B8" s="3" t="s">
        <v>350</v>
      </c>
      <c r="C8" s="8" t="s">
        <v>351</v>
      </c>
      <c r="D8" s="8" t="s">
        <v>1</v>
      </c>
    </row>
    <row r="9" spans="1:4" x14ac:dyDescent="0.25">
      <c r="A9" s="4" t="s">
        <v>4</v>
      </c>
      <c r="B9" s="5">
        <v>43110</v>
      </c>
      <c r="C9" s="7">
        <v>114229</v>
      </c>
      <c r="D9" s="7">
        <v>114229</v>
      </c>
    </row>
    <row r="10" spans="1:4" x14ac:dyDescent="0.25">
      <c r="A10" s="4" t="s">
        <v>5</v>
      </c>
      <c r="B10" s="5">
        <v>43110</v>
      </c>
      <c r="C10" s="7">
        <v>110810</v>
      </c>
      <c r="D10" s="7">
        <v>110810</v>
      </c>
    </row>
    <row r="11" spans="1:4" x14ac:dyDescent="0.25">
      <c r="A11" s="4" t="s">
        <v>6</v>
      </c>
      <c r="B11" s="5">
        <v>43110</v>
      </c>
      <c r="C11" s="7">
        <v>119140</v>
      </c>
      <c r="D11" s="7">
        <v>119140</v>
      </c>
    </row>
    <row r="12" spans="1:4" x14ac:dyDescent="0.25">
      <c r="A12" s="4" t="s">
        <v>13</v>
      </c>
      <c r="B12" s="5">
        <v>43112</v>
      </c>
      <c r="C12" s="7">
        <v>140344</v>
      </c>
      <c r="D12" s="7">
        <v>140344</v>
      </c>
    </row>
    <row r="13" spans="1:4" x14ac:dyDescent="0.25">
      <c r="A13" s="4" t="s">
        <v>14</v>
      </c>
      <c r="B13" s="5">
        <v>43112</v>
      </c>
      <c r="C13" s="7">
        <v>547716</v>
      </c>
      <c r="D13" s="7">
        <v>123480</v>
      </c>
    </row>
    <row r="14" spans="1:4" x14ac:dyDescent="0.25">
      <c r="A14" s="4" t="s">
        <v>2</v>
      </c>
      <c r="B14" s="5">
        <v>43116</v>
      </c>
      <c r="C14" s="7">
        <v>2356533</v>
      </c>
      <c r="D14" s="7">
        <v>2356533</v>
      </c>
    </row>
    <row r="15" spans="1:4" x14ac:dyDescent="0.25">
      <c r="A15" s="4" t="s">
        <v>16</v>
      </c>
      <c r="B15" s="5">
        <v>43116</v>
      </c>
      <c r="C15" s="7">
        <v>168418</v>
      </c>
      <c r="D15" s="7">
        <v>168418</v>
      </c>
    </row>
    <row r="16" spans="1:4" x14ac:dyDescent="0.25">
      <c r="A16" s="4" t="s">
        <v>20</v>
      </c>
      <c r="B16" s="5">
        <v>43116</v>
      </c>
      <c r="C16" s="7">
        <v>295088</v>
      </c>
      <c r="D16" s="7">
        <v>295088</v>
      </c>
    </row>
    <row r="17" spans="1:4" x14ac:dyDescent="0.25">
      <c r="A17" s="4" t="s">
        <v>7</v>
      </c>
      <c r="B17" s="5">
        <v>43117</v>
      </c>
      <c r="C17" s="7">
        <v>2891118</v>
      </c>
      <c r="D17" s="7">
        <v>2891118</v>
      </c>
    </row>
    <row r="18" spans="1:4" x14ac:dyDescent="0.25">
      <c r="A18" s="4" t="s">
        <v>8</v>
      </c>
      <c r="B18" s="5">
        <v>43117</v>
      </c>
      <c r="C18" s="7">
        <v>64827172</v>
      </c>
      <c r="D18" s="7">
        <v>64827172</v>
      </c>
    </row>
    <row r="19" spans="1:4" x14ac:dyDescent="0.25">
      <c r="A19" s="4" t="s">
        <v>9</v>
      </c>
      <c r="B19" s="5">
        <v>43117</v>
      </c>
      <c r="C19" s="7">
        <v>3267200</v>
      </c>
      <c r="D19" s="7">
        <v>3267200</v>
      </c>
    </row>
    <row r="20" spans="1:4" x14ac:dyDescent="0.25">
      <c r="A20" s="4" t="s">
        <v>11</v>
      </c>
      <c r="B20" s="5">
        <v>43117</v>
      </c>
      <c r="C20" s="7">
        <v>2357622</v>
      </c>
      <c r="D20" s="7">
        <v>2357622</v>
      </c>
    </row>
    <row r="21" spans="1:4" x14ac:dyDescent="0.25">
      <c r="A21" s="4" t="s">
        <v>12</v>
      </c>
      <c r="B21" s="5">
        <v>43117</v>
      </c>
      <c r="C21" s="7">
        <v>2167355</v>
      </c>
      <c r="D21" s="7">
        <v>2167355</v>
      </c>
    </row>
    <row r="22" spans="1:4" x14ac:dyDescent="0.25">
      <c r="A22" s="4" t="s">
        <v>15</v>
      </c>
      <c r="B22" s="5">
        <v>43117</v>
      </c>
      <c r="C22" s="7">
        <v>1525054</v>
      </c>
      <c r="D22" s="7">
        <v>1525054</v>
      </c>
    </row>
    <row r="23" spans="1:4" x14ac:dyDescent="0.25">
      <c r="A23" s="4" t="s">
        <v>18</v>
      </c>
      <c r="B23" s="5">
        <v>43117</v>
      </c>
      <c r="C23" s="7">
        <v>4211509</v>
      </c>
      <c r="D23" s="7">
        <v>4211509</v>
      </c>
    </row>
    <row r="24" spans="1:4" x14ac:dyDescent="0.25">
      <c r="A24" s="4" t="s">
        <v>73</v>
      </c>
      <c r="B24" s="5">
        <v>43119</v>
      </c>
      <c r="C24" s="7">
        <v>10223116</v>
      </c>
      <c r="D24" s="7">
        <v>10223116</v>
      </c>
    </row>
    <row r="25" spans="1:4" x14ac:dyDescent="0.25">
      <c r="A25" s="4" t="s">
        <v>82</v>
      </c>
      <c r="B25" s="5">
        <v>43119</v>
      </c>
      <c r="C25" s="7">
        <v>1288492</v>
      </c>
      <c r="D25" s="7">
        <v>1288492</v>
      </c>
    </row>
    <row r="26" spans="1:4" x14ac:dyDescent="0.25">
      <c r="A26" s="4" t="s">
        <v>85</v>
      </c>
      <c r="B26" s="5">
        <v>43119</v>
      </c>
      <c r="C26" s="7">
        <v>1349413</v>
      </c>
      <c r="D26" s="7">
        <v>1349413</v>
      </c>
    </row>
    <row r="27" spans="1:4" x14ac:dyDescent="0.25">
      <c r="A27" s="4" t="s">
        <v>74</v>
      </c>
      <c r="B27" s="5">
        <v>43122</v>
      </c>
      <c r="C27" s="7">
        <v>2367019</v>
      </c>
      <c r="D27" s="7">
        <v>2367019</v>
      </c>
    </row>
    <row r="28" spans="1:4" x14ac:dyDescent="0.25">
      <c r="A28" s="4" t="s">
        <v>75</v>
      </c>
      <c r="B28" s="5">
        <v>43122</v>
      </c>
      <c r="C28" s="7">
        <v>1151464</v>
      </c>
      <c r="D28" s="7">
        <v>1151464</v>
      </c>
    </row>
    <row r="29" spans="1:4" x14ac:dyDescent="0.25">
      <c r="A29" s="4" t="s">
        <v>76</v>
      </c>
      <c r="B29" s="5">
        <v>43122</v>
      </c>
      <c r="C29" s="7">
        <v>404902</v>
      </c>
      <c r="D29" s="7">
        <v>404902</v>
      </c>
    </row>
    <row r="30" spans="1:4" x14ac:dyDescent="0.25">
      <c r="A30" s="4" t="s">
        <v>77</v>
      </c>
      <c r="B30" s="5">
        <v>43122</v>
      </c>
      <c r="C30" s="7">
        <v>5634710</v>
      </c>
      <c r="D30" s="7">
        <v>5634710</v>
      </c>
    </row>
    <row r="31" spans="1:4" x14ac:dyDescent="0.25">
      <c r="A31" s="4" t="s">
        <v>78</v>
      </c>
      <c r="B31" s="5">
        <v>43122</v>
      </c>
      <c r="C31" s="7">
        <v>287460</v>
      </c>
      <c r="D31" s="7">
        <v>287460</v>
      </c>
    </row>
    <row r="32" spans="1:4" x14ac:dyDescent="0.25">
      <c r="A32" s="4" t="s">
        <v>79</v>
      </c>
      <c r="B32" s="5">
        <v>43122</v>
      </c>
      <c r="C32" s="7">
        <v>431945</v>
      </c>
      <c r="D32" s="7">
        <v>431945</v>
      </c>
    </row>
    <row r="33" spans="1:4" x14ac:dyDescent="0.25">
      <c r="A33" s="4" t="s">
        <v>80</v>
      </c>
      <c r="B33" s="5">
        <v>43122</v>
      </c>
      <c r="C33" s="7">
        <v>169300</v>
      </c>
      <c r="D33" s="7">
        <v>169300</v>
      </c>
    </row>
    <row r="34" spans="1:4" x14ac:dyDescent="0.25">
      <c r="A34" s="4" t="s">
        <v>81</v>
      </c>
      <c r="B34" s="5">
        <v>43122</v>
      </c>
      <c r="C34" s="7">
        <v>367510</v>
      </c>
      <c r="D34" s="7">
        <v>367510</v>
      </c>
    </row>
    <row r="35" spans="1:4" x14ac:dyDescent="0.25">
      <c r="A35" s="4" t="s">
        <v>83</v>
      </c>
      <c r="B35" s="5">
        <v>43122</v>
      </c>
      <c r="C35" s="7">
        <v>1249355</v>
      </c>
      <c r="D35" s="7">
        <v>1249355</v>
      </c>
    </row>
    <row r="36" spans="1:4" x14ac:dyDescent="0.25">
      <c r="A36" s="4" t="s">
        <v>84</v>
      </c>
      <c r="B36" s="5">
        <v>43122</v>
      </c>
      <c r="C36" s="7">
        <v>1383152</v>
      </c>
      <c r="D36" s="7">
        <v>1383152</v>
      </c>
    </row>
    <row r="37" spans="1:4" x14ac:dyDescent="0.25">
      <c r="A37" s="4" t="s">
        <v>10</v>
      </c>
      <c r="B37" s="5">
        <v>43123</v>
      </c>
      <c r="C37" s="7">
        <v>9280336</v>
      </c>
      <c r="D37" s="7">
        <v>9280336</v>
      </c>
    </row>
    <row r="38" spans="1:4" x14ac:dyDescent="0.25">
      <c r="A38" s="4" t="s">
        <v>17</v>
      </c>
      <c r="B38" s="5">
        <v>43123</v>
      </c>
      <c r="C38" s="7">
        <v>2829627</v>
      </c>
      <c r="D38" s="7">
        <v>2829627</v>
      </c>
    </row>
    <row r="39" spans="1:4" x14ac:dyDescent="0.25">
      <c r="A39" s="4" t="s">
        <v>19</v>
      </c>
      <c r="B39" s="5">
        <v>43123</v>
      </c>
      <c r="C39" s="7">
        <v>1430017</v>
      </c>
      <c r="D39" s="7">
        <v>1430017</v>
      </c>
    </row>
    <row r="40" spans="1:4" x14ac:dyDescent="0.25">
      <c r="A40" s="4" t="s">
        <v>86</v>
      </c>
      <c r="B40" s="5">
        <v>43125</v>
      </c>
      <c r="C40" s="7">
        <v>5366548</v>
      </c>
      <c r="D40" s="7">
        <v>5366548</v>
      </c>
    </row>
    <row r="41" spans="1:4" x14ac:dyDescent="0.25">
      <c r="A41" s="4" t="s">
        <v>87</v>
      </c>
      <c r="B41" s="5">
        <v>43125</v>
      </c>
      <c r="C41" s="7">
        <v>6789924</v>
      </c>
      <c r="D41" s="7">
        <v>6789924</v>
      </c>
    </row>
    <row r="42" spans="1:4" x14ac:dyDescent="0.25">
      <c r="A42" s="4" t="s">
        <v>88</v>
      </c>
      <c r="B42" s="5">
        <v>43125</v>
      </c>
      <c r="C42" s="7">
        <v>2337094</v>
      </c>
      <c r="D42" s="7">
        <v>2337094</v>
      </c>
    </row>
    <row r="43" spans="1:4" x14ac:dyDescent="0.25">
      <c r="A43" s="4" t="s">
        <v>89</v>
      </c>
      <c r="B43" s="5">
        <v>43125</v>
      </c>
      <c r="C43" s="7">
        <v>3048148</v>
      </c>
      <c r="D43" s="7">
        <v>3048148</v>
      </c>
    </row>
    <row r="44" spans="1:4" x14ac:dyDescent="0.25">
      <c r="A44" s="4" t="s">
        <v>21</v>
      </c>
      <c r="B44" s="5">
        <v>43126</v>
      </c>
      <c r="C44" s="7">
        <v>2609430</v>
      </c>
      <c r="D44" s="7">
        <v>2609430</v>
      </c>
    </row>
    <row r="45" spans="1:4" x14ac:dyDescent="0.25">
      <c r="A45" s="4" t="s">
        <v>22</v>
      </c>
      <c r="B45" s="5">
        <v>43126</v>
      </c>
      <c r="C45" s="7">
        <v>8634191</v>
      </c>
      <c r="D45" s="7">
        <v>8634191</v>
      </c>
    </row>
    <row r="46" spans="1:4" x14ac:dyDescent="0.25">
      <c r="A46" s="4" t="s">
        <v>23</v>
      </c>
      <c r="B46" s="5">
        <v>43126</v>
      </c>
      <c r="C46" s="7">
        <v>1477127</v>
      </c>
      <c r="D46" s="7">
        <v>1477127</v>
      </c>
    </row>
    <row r="47" spans="1:4" x14ac:dyDescent="0.25">
      <c r="A47" s="4" t="s">
        <v>24</v>
      </c>
      <c r="B47" s="5">
        <v>43126</v>
      </c>
      <c r="C47" s="7">
        <v>5261785</v>
      </c>
      <c r="D47" s="7">
        <v>5261785</v>
      </c>
    </row>
    <row r="48" spans="1:4" x14ac:dyDescent="0.25">
      <c r="A48" s="4" t="s">
        <v>25</v>
      </c>
      <c r="B48" s="5">
        <v>43126</v>
      </c>
      <c r="C48" s="7">
        <v>1359715</v>
      </c>
      <c r="D48" s="7">
        <v>1359715</v>
      </c>
    </row>
    <row r="49" spans="1:4" x14ac:dyDescent="0.25">
      <c r="A49" s="4" t="s">
        <v>90</v>
      </c>
      <c r="B49" s="5">
        <v>43126</v>
      </c>
      <c r="C49" s="7">
        <v>4243797</v>
      </c>
      <c r="D49" s="7">
        <v>4243797</v>
      </c>
    </row>
    <row r="50" spans="1:4" x14ac:dyDescent="0.25">
      <c r="A50" s="4" t="s">
        <v>26</v>
      </c>
      <c r="B50" s="5">
        <v>43133</v>
      </c>
      <c r="C50" s="7">
        <v>2494083</v>
      </c>
      <c r="D50" s="7">
        <v>2494083</v>
      </c>
    </row>
    <row r="51" spans="1:4" x14ac:dyDescent="0.25">
      <c r="A51" s="4" t="s">
        <v>27</v>
      </c>
      <c r="B51" s="5">
        <v>43133</v>
      </c>
      <c r="C51" s="7">
        <v>10739304</v>
      </c>
      <c r="D51" s="7">
        <v>10739304</v>
      </c>
    </row>
    <row r="52" spans="1:4" x14ac:dyDescent="0.25">
      <c r="A52" s="4" t="s">
        <v>91</v>
      </c>
      <c r="B52" s="5">
        <v>43133</v>
      </c>
      <c r="C52" s="7">
        <v>1566240</v>
      </c>
      <c r="D52" s="7">
        <v>1566240</v>
      </c>
    </row>
    <row r="53" spans="1:4" x14ac:dyDescent="0.25">
      <c r="A53" s="4" t="s">
        <v>92</v>
      </c>
      <c r="B53" s="5">
        <v>43133</v>
      </c>
      <c r="C53" s="7">
        <v>1480770</v>
      </c>
      <c r="D53" s="7">
        <v>1480770</v>
      </c>
    </row>
    <row r="54" spans="1:4" x14ac:dyDescent="0.25">
      <c r="A54" s="4" t="s">
        <v>93</v>
      </c>
      <c r="B54" s="5">
        <v>43133</v>
      </c>
      <c r="C54" s="7">
        <v>1207676</v>
      </c>
      <c r="D54" s="7">
        <v>1207676</v>
      </c>
    </row>
    <row r="55" spans="1:4" x14ac:dyDescent="0.25">
      <c r="A55" s="4" t="s">
        <v>94</v>
      </c>
      <c r="B55" s="5">
        <v>43133</v>
      </c>
      <c r="C55" s="7">
        <v>3445365</v>
      </c>
      <c r="D55" s="7">
        <v>3445365</v>
      </c>
    </row>
    <row r="56" spans="1:4" x14ac:dyDescent="0.25">
      <c r="A56" s="4" t="s">
        <v>28</v>
      </c>
      <c r="B56" s="5">
        <v>43228</v>
      </c>
      <c r="C56" s="7">
        <v>8701323</v>
      </c>
      <c r="D56" s="7">
        <v>8701323</v>
      </c>
    </row>
    <row r="57" spans="1:4" x14ac:dyDescent="0.25">
      <c r="A57" s="4" t="s">
        <v>29</v>
      </c>
      <c r="B57" s="5">
        <v>43228</v>
      </c>
      <c r="C57" s="7">
        <v>988635</v>
      </c>
      <c r="D57" s="7">
        <v>988635</v>
      </c>
    </row>
    <row r="58" spans="1:4" x14ac:dyDescent="0.25">
      <c r="A58" s="4" t="s">
        <v>31</v>
      </c>
      <c r="B58" s="5">
        <v>43228</v>
      </c>
      <c r="C58" s="7">
        <v>4125894</v>
      </c>
      <c r="D58" s="7">
        <v>4125894</v>
      </c>
    </row>
    <row r="59" spans="1:4" x14ac:dyDescent="0.25">
      <c r="A59" s="4" t="s">
        <v>32</v>
      </c>
      <c r="B59" s="5">
        <v>43228</v>
      </c>
      <c r="C59" s="7">
        <v>3154598</v>
      </c>
      <c r="D59" s="7">
        <v>3154598</v>
      </c>
    </row>
    <row r="60" spans="1:4" x14ac:dyDescent="0.25">
      <c r="A60" s="4" t="s">
        <v>95</v>
      </c>
      <c r="B60" s="5">
        <v>43228</v>
      </c>
      <c r="C60" s="7">
        <v>1258500</v>
      </c>
      <c r="D60" s="7">
        <v>1258500</v>
      </c>
    </row>
    <row r="61" spans="1:4" x14ac:dyDescent="0.25">
      <c r="A61" s="4" t="s">
        <v>96</v>
      </c>
      <c r="B61" s="5">
        <v>43228</v>
      </c>
      <c r="C61" s="7">
        <v>1327660</v>
      </c>
      <c r="D61" s="7">
        <v>1327660</v>
      </c>
    </row>
    <row r="62" spans="1:4" x14ac:dyDescent="0.25">
      <c r="A62" s="4" t="s">
        <v>98</v>
      </c>
      <c r="B62" s="5">
        <v>43228</v>
      </c>
      <c r="C62" s="7">
        <v>2651075</v>
      </c>
      <c r="D62" s="7">
        <v>2651075</v>
      </c>
    </row>
    <row r="63" spans="1:4" x14ac:dyDescent="0.25">
      <c r="A63" s="4" t="s">
        <v>99</v>
      </c>
      <c r="B63" s="5">
        <v>43228</v>
      </c>
      <c r="C63" s="7">
        <v>3242359</v>
      </c>
      <c r="D63" s="7">
        <v>3242359</v>
      </c>
    </row>
    <row r="64" spans="1:4" x14ac:dyDescent="0.25">
      <c r="A64" s="4" t="s">
        <v>100</v>
      </c>
      <c r="B64" s="5">
        <v>43228</v>
      </c>
      <c r="C64" s="7">
        <v>13396271</v>
      </c>
      <c r="D64" s="7">
        <v>13396271</v>
      </c>
    </row>
    <row r="65" spans="1:4" x14ac:dyDescent="0.25">
      <c r="A65" s="4" t="s">
        <v>97</v>
      </c>
      <c r="B65" s="5">
        <v>43277</v>
      </c>
      <c r="C65" s="7">
        <v>1480187</v>
      </c>
      <c r="D65" s="7">
        <v>1480187</v>
      </c>
    </row>
    <row r="66" spans="1:4" x14ac:dyDescent="0.25">
      <c r="A66" s="4" t="s">
        <v>101</v>
      </c>
      <c r="B66" s="5">
        <v>43277</v>
      </c>
      <c r="C66" s="7">
        <v>967507</v>
      </c>
      <c r="D66" s="7">
        <v>967507</v>
      </c>
    </row>
    <row r="67" spans="1:4" x14ac:dyDescent="0.25">
      <c r="A67" s="4" t="s">
        <v>35</v>
      </c>
      <c r="B67" s="5">
        <v>43293</v>
      </c>
      <c r="C67" s="7">
        <v>944243</v>
      </c>
      <c r="D67" s="7">
        <v>944243</v>
      </c>
    </row>
    <row r="68" spans="1:4" x14ac:dyDescent="0.25">
      <c r="A68" s="4" t="s">
        <v>103</v>
      </c>
      <c r="B68" s="5">
        <v>43293</v>
      </c>
      <c r="C68" s="7">
        <v>460800</v>
      </c>
      <c r="D68" s="7">
        <v>460800</v>
      </c>
    </row>
    <row r="69" spans="1:4" x14ac:dyDescent="0.25">
      <c r="A69" s="4" t="s">
        <v>107</v>
      </c>
      <c r="B69" s="5">
        <v>43328</v>
      </c>
      <c r="C69" s="7">
        <v>619826</v>
      </c>
      <c r="D69" s="7">
        <v>1377.76</v>
      </c>
    </row>
    <row r="70" spans="1:4" x14ac:dyDescent="0.25">
      <c r="A70" s="4" t="s">
        <v>110</v>
      </c>
      <c r="B70" s="5">
        <v>43330</v>
      </c>
      <c r="C70" s="7">
        <v>1071819</v>
      </c>
      <c r="D70" s="7">
        <v>1071819</v>
      </c>
    </row>
    <row r="71" spans="1:4" x14ac:dyDescent="0.25">
      <c r="A71" s="4" t="s">
        <v>111</v>
      </c>
      <c r="B71" s="5">
        <v>43331</v>
      </c>
      <c r="C71" s="7">
        <v>134453</v>
      </c>
      <c r="D71" s="7">
        <v>134453</v>
      </c>
    </row>
    <row r="72" spans="1:4" x14ac:dyDescent="0.25">
      <c r="A72" s="4" t="s">
        <v>106</v>
      </c>
      <c r="B72" s="5">
        <v>43344</v>
      </c>
      <c r="C72" s="7">
        <v>732817</v>
      </c>
      <c r="D72" s="7">
        <v>732817</v>
      </c>
    </row>
    <row r="73" spans="1:4" x14ac:dyDescent="0.25">
      <c r="A73" s="4" t="s">
        <v>40</v>
      </c>
      <c r="B73" s="5">
        <v>43355</v>
      </c>
      <c r="C73" s="7">
        <v>243516</v>
      </c>
      <c r="D73" s="7">
        <v>243516</v>
      </c>
    </row>
    <row r="74" spans="1:4" x14ac:dyDescent="0.25">
      <c r="A74" s="4" t="s">
        <v>30</v>
      </c>
      <c r="B74" s="5">
        <v>43367</v>
      </c>
      <c r="C74" s="7">
        <v>6015851</v>
      </c>
      <c r="D74" s="7">
        <v>6015851</v>
      </c>
    </row>
    <row r="75" spans="1:4" x14ac:dyDescent="0.25">
      <c r="A75" s="4" t="s">
        <v>102</v>
      </c>
      <c r="B75" s="5">
        <v>43383</v>
      </c>
      <c r="C75" s="7">
        <v>1698201</v>
      </c>
      <c r="D75" s="7">
        <v>1698201</v>
      </c>
    </row>
    <row r="76" spans="1:4" x14ac:dyDescent="0.25">
      <c r="A76" s="4" t="s">
        <v>104</v>
      </c>
      <c r="B76" s="5">
        <v>43383</v>
      </c>
      <c r="C76" s="7">
        <v>8608732</v>
      </c>
      <c r="D76" s="7">
        <v>8608732</v>
      </c>
    </row>
    <row r="77" spans="1:4" x14ac:dyDescent="0.25">
      <c r="A77" s="4" t="s">
        <v>105</v>
      </c>
      <c r="B77" s="5">
        <v>43383</v>
      </c>
      <c r="C77" s="7">
        <v>5187508</v>
      </c>
      <c r="D77" s="7">
        <v>5187508</v>
      </c>
    </row>
    <row r="78" spans="1:4" x14ac:dyDescent="0.25">
      <c r="A78" s="4" t="s">
        <v>108</v>
      </c>
      <c r="B78" s="5">
        <v>43383</v>
      </c>
      <c r="C78" s="7">
        <v>2355609</v>
      </c>
      <c r="D78" s="7">
        <v>2355609</v>
      </c>
    </row>
    <row r="79" spans="1:4" x14ac:dyDescent="0.25">
      <c r="A79" s="4" t="s">
        <v>109</v>
      </c>
      <c r="B79" s="5">
        <v>43383</v>
      </c>
      <c r="C79" s="7">
        <v>1619665</v>
      </c>
      <c r="D79" s="7">
        <v>1619665</v>
      </c>
    </row>
    <row r="80" spans="1:4" x14ac:dyDescent="0.25">
      <c r="A80" s="4" t="s">
        <v>112</v>
      </c>
      <c r="B80" s="5">
        <v>43383</v>
      </c>
      <c r="C80" s="7">
        <v>75416077</v>
      </c>
      <c r="D80" s="7">
        <v>75416077</v>
      </c>
    </row>
    <row r="81" spans="1:4" x14ac:dyDescent="0.25">
      <c r="A81" s="4" t="s">
        <v>113</v>
      </c>
      <c r="B81" s="5">
        <v>43383</v>
      </c>
      <c r="C81" s="7">
        <v>858674</v>
      </c>
      <c r="D81" s="7">
        <v>858674</v>
      </c>
    </row>
    <row r="82" spans="1:4" x14ac:dyDescent="0.25">
      <c r="A82" s="4" t="s">
        <v>114</v>
      </c>
      <c r="B82" s="5">
        <v>43383</v>
      </c>
      <c r="C82" s="7">
        <v>1412479</v>
      </c>
      <c r="D82" s="7">
        <v>1412479</v>
      </c>
    </row>
    <row r="83" spans="1:4" x14ac:dyDescent="0.25">
      <c r="A83" s="4" t="s">
        <v>321</v>
      </c>
      <c r="B83" s="5">
        <v>43433</v>
      </c>
      <c r="C83" s="7">
        <v>3439636</v>
      </c>
      <c r="D83" s="7">
        <v>3439636</v>
      </c>
    </row>
    <row r="84" spans="1:4" x14ac:dyDescent="0.25">
      <c r="A84" s="4" t="s">
        <v>33</v>
      </c>
      <c r="B84" s="5">
        <v>43435</v>
      </c>
      <c r="C84" s="7">
        <v>84112</v>
      </c>
      <c r="D84" s="7">
        <v>84112</v>
      </c>
    </row>
    <row r="85" spans="1:4" x14ac:dyDescent="0.25">
      <c r="A85" s="4" t="s">
        <v>36</v>
      </c>
      <c r="B85" s="5">
        <v>43435</v>
      </c>
      <c r="C85" s="7">
        <v>3000</v>
      </c>
      <c r="D85" s="7">
        <v>3000</v>
      </c>
    </row>
    <row r="86" spans="1:4" x14ac:dyDescent="0.25">
      <c r="A86" s="4" t="s">
        <v>41</v>
      </c>
      <c r="B86" s="5">
        <v>43435</v>
      </c>
      <c r="C86" s="7">
        <v>2702308</v>
      </c>
      <c r="D86" s="7">
        <v>2702308</v>
      </c>
    </row>
    <row r="87" spans="1:4" x14ac:dyDescent="0.25">
      <c r="A87" s="4" t="s">
        <v>323</v>
      </c>
      <c r="B87" s="5">
        <v>43457</v>
      </c>
      <c r="C87" s="7">
        <v>286321</v>
      </c>
      <c r="D87" s="7">
        <v>286321</v>
      </c>
    </row>
    <row r="88" spans="1:4" x14ac:dyDescent="0.25">
      <c r="A88" s="4" t="s">
        <v>34</v>
      </c>
      <c r="B88" s="5">
        <v>43466</v>
      </c>
      <c r="C88" s="7">
        <v>1660827</v>
      </c>
      <c r="D88" s="7">
        <v>1660827</v>
      </c>
    </row>
    <row r="89" spans="1:4" x14ac:dyDescent="0.25">
      <c r="A89" s="4" t="s">
        <v>37</v>
      </c>
      <c r="B89" s="5">
        <v>43466</v>
      </c>
      <c r="C89" s="7">
        <v>74745987</v>
      </c>
      <c r="D89" s="7">
        <v>74745987</v>
      </c>
    </row>
    <row r="90" spans="1:4" x14ac:dyDescent="0.25">
      <c r="A90" s="4" t="s">
        <v>320</v>
      </c>
      <c r="B90" s="5">
        <v>43504</v>
      </c>
      <c r="C90" s="7">
        <v>7654177</v>
      </c>
      <c r="D90" s="7">
        <v>7654177</v>
      </c>
    </row>
    <row r="91" spans="1:4" x14ac:dyDescent="0.25">
      <c r="A91" s="4" t="s">
        <v>325</v>
      </c>
      <c r="B91" s="5">
        <v>43504</v>
      </c>
      <c r="C91" s="7">
        <v>3383294</v>
      </c>
      <c r="D91" s="7">
        <v>3383294</v>
      </c>
    </row>
    <row r="92" spans="1:4" x14ac:dyDescent="0.25">
      <c r="A92" s="4" t="s">
        <v>326</v>
      </c>
      <c r="B92" s="5">
        <v>43504</v>
      </c>
      <c r="C92" s="7">
        <v>626038</v>
      </c>
      <c r="D92" s="7">
        <v>227835</v>
      </c>
    </row>
    <row r="93" spans="1:4" x14ac:dyDescent="0.25">
      <c r="A93" s="4" t="s">
        <v>38</v>
      </c>
      <c r="B93" s="5">
        <v>43507</v>
      </c>
      <c r="C93" s="7">
        <v>2238800</v>
      </c>
      <c r="D93" s="7">
        <v>2238800</v>
      </c>
    </row>
    <row r="94" spans="1:4" x14ac:dyDescent="0.25">
      <c r="A94" s="4" t="s">
        <v>39</v>
      </c>
      <c r="B94" s="5">
        <v>43507</v>
      </c>
      <c r="C94" s="7">
        <v>3059856</v>
      </c>
      <c r="D94" s="7">
        <v>2170588</v>
      </c>
    </row>
    <row r="95" spans="1:4" x14ac:dyDescent="0.25">
      <c r="A95" s="4" t="s">
        <v>317</v>
      </c>
      <c r="B95" s="5">
        <v>43507</v>
      </c>
      <c r="C95" s="7">
        <v>221360</v>
      </c>
      <c r="D95" s="7">
        <v>44000</v>
      </c>
    </row>
    <row r="96" spans="1:4" x14ac:dyDescent="0.25">
      <c r="A96" s="4" t="s">
        <v>318</v>
      </c>
      <c r="B96" s="5">
        <v>43507</v>
      </c>
      <c r="C96" s="7">
        <v>107080</v>
      </c>
      <c r="D96" s="7">
        <v>107080</v>
      </c>
    </row>
    <row r="97" spans="1:4" x14ac:dyDescent="0.25">
      <c r="A97" s="4" t="s">
        <v>319</v>
      </c>
      <c r="B97" s="5">
        <v>43507</v>
      </c>
      <c r="C97" s="7">
        <v>366176</v>
      </c>
      <c r="D97" s="7">
        <v>366176</v>
      </c>
    </row>
    <row r="98" spans="1:4" x14ac:dyDescent="0.25">
      <c r="A98" s="4" t="s">
        <v>322</v>
      </c>
      <c r="B98" s="5">
        <v>43507</v>
      </c>
      <c r="C98" s="7">
        <v>2129436</v>
      </c>
      <c r="D98" s="7">
        <v>2129436</v>
      </c>
    </row>
    <row r="99" spans="1:4" x14ac:dyDescent="0.25">
      <c r="A99" s="4" t="s">
        <v>324</v>
      </c>
      <c r="B99" s="5">
        <v>43507</v>
      </c>
      <c r="C99" s="7">
        <v>1528582</v>
      </c>
      <c r="D99" s="7">
        <v>46972</v>
      </c>
    </row>
    <row r="100" spans="1:4" x14ac:dyDescent="0.25">
      <c r="A100" s="4" t="s">
        <v>42</v>
      </c>
      <c r="B100" s="5">
        <v>43516</v>
      </c>
      <c r="C100" s="7">
        <v>721913</v>
      </c>
      <c r="D100" s="7">
        <v>721913</v>
      </c>
    </row>
    <row r="101" spans="1:4" x14ac:dyDescent="0.25">
      <c r="A101" s="4" t="s">
        <v>43</v>
      </c>
      <c r="B101" s="5">
        <v>43624</v>
      </c>
      <c r="C101" s="7">
        <v>200100</v>
      </c>
      <c r="D101" s="7">
        <v>200100</v>
      </c>
    </row>
    <row r="102" spans="1:4" x14ac:dyDescent="0.25">
      <c r="A102" s="4" t="s">
        <v>44</v>
      </c>
      <c r="B102" s="5">
        <v>43626</v>
      </c>
      <c r="C102" s="7">
        <v>80168</v>
      </c>
      <c r="D102" s="7">
        <v>80168</v>
      </c>
    </row>
    <row r="103" spans="1:4" x14ac:dyDescent="0.25">
      <c r="A103" s="4" t="s">
        <v>327</v>
      </c>
      <c r="B103" s="5">
        <v>43655</v>
      </c>
      <c r="C103" s="7">
        <v>5619102</v>
      </c>
      <c r="D103" s="7">
        <v>5619102</v>
      </c>
    </row>
    <row r="104" spans="1:4" x14ac:dyDescent="0.25">
      <c r="A104" s="4" t="s">
        <v>328</v>
      </c>
      <c r="B104" s="5">
        <v>43655</v>
      </c>
      <c r="C104" s="7">
        <v>3529993</v>
      </c>
      <c r="D104" s="7">
        <v>3529993</v>
      </c>
    </row>
    <row r="105" spans="1:4" x14ac:dyDescent="0.25">
      <c r="A105" s="4" t="s">
        <v>46</v>
      </c>
      <c r="B105" s="5">
        <v>43658</v>
      </c>
      <c r="C105" s="7">
        <v>674660</v>
      </c>
      <c r="D105" s="7">
        <v>674660</v>
      </c>
    </row>
    <row r="106" spans="1:4" x14ac:dyDescent="0.25">
      <c r="A106" s="4" t="s">
        <v>329</v>
      </c>
      <c r="B106" s="5">
        <v>43683</v>
      </c>
      <c r="C106" s="7">
        <v>1203110</v>
      </c>
      <c r="D106" s="7">
        <v>1203110</v>
      </c>
    </row>
    <row r="107" spans="1:4" x14ac:dyDescent="0.25">
      <c r="A107" s="4" t="s">
        <v>330</v>
      </c>
      <c r="B107" s="5">
        <v>43683</v>
      </c>
      <c r="C107" s="7">
        <v>208782</v>
      </c>
      <c r="D107" s="7">
        <v>208782</v>
      </c>
    </row>
    <row r="108" spans="1:4" x14ac:dyDescent="0.25">
      <c r="A108" s="4" t="s">
        <v>57</v>
      </c>
      <c r="B108" s="5">
        <v>43708</v>
      </c>
      <c r="C108" s="7">
        <v>3527405</v>
      </c>
      <c r="D108" s="7">
        <v>3527405</v>
      </c>
    </row>
    <row r="109" spans="1:4" x14ac:dyDescent="0.25">
      <c r="A109" s="4" t="s">
        <v>55</v>
      </c>
      <c r="B109" s="5">
        <v>43713</v>
      </c>
      <c r="C109" s="7">
        <v>2042585</v>
      </c>
      <c r="D109" s="7">
        <v>2042585</v>
      </c>
    </row>
    <row r="110" spans="1:4" x14ac:dyDescent="0.25">
      <c r="A110" s="4" t="s">
        <v>331</v>
      </c>
      <c r="B110" s="5">
        <v>43713</v>
      </c>
      <c r="C110" s="7">
        <v>1665645</v>
      </c>
      <c r="D110" s="7">
        <v>1665645</v>
      </c>
    </row>
    <row r="111" spans="1:4" x14ac:dyDescent="0.25">
      <c r="A111" s="4" t="s">
        <v>332</v>
      </c>
      <c r="B111" s="5">
        <v>43713</v>
      </c>
      <c r="C111" s="7">
        <v>1146231</v>
      </c>
      <c r="D111" s="7">
        <v>1146231</v>
      </c>
    </row>
    <row r="112" spans="1:4" x14ac:dyDescent="0.25">
      <c r="A112" s="4" t="s">
        <v>45</v>
      </c>
      <c r="B112" s="5">
        <v>43717</v>
      </c>
      <c r="C112" s="7">
        <v>43687294</v>
      </c>
      <c r="D112" s="7">
        <v>43687294</v>
      </c>
    </row>
    <row r="113" spans="1:4" x14ac:dyDescent="0.25">
      <c r="A113" s="4" t="s">
        <v>47</v>
      </c>
      <c r="B113" s="5">
        <v>43717</v>
      </c>
      <c r="C113" s="7">
        <v>1543625</v>
      </c>
      <c r="D113" s="7">
        <v>1543625</v>
      </c>
    </row>
    <row r="114" spans="1:4" x14ac:dyDescent="0.25">
      <c r="A114" s="4" t="s">
        <v>48</v>
      </c>
      <c r="B114" s="5">
        <v>43717</v>
      </c>
      <c r="C114" s="7">
        <v>214522</v>
      </c>
      <c r="D114" s="7">
        <v>214522</v>
      </c>
    </row>
    <row r="115" spans="1:4" x14ac:dyDescent="0.25">
      <c r="A115" s="4" t="s">
        <v>49</v>
      </c>
      <c r="B115" s="5">
        <v>43717</v>
      </c>
      <c r="C115" s="7">
        <v>1289728</v>
      </c>
      <c r="D115" s="7">
        <v>1289728</v>
      </c>
    </row>
    <row r="116" spans="1:4" x14ac:dyDescent="0.25">
      <c r="A116" s="4" t="s">
        <v>50</v>
      </c>
      <c r="B116" s="5">
        <v>43717</v>
      </c>
      <c r="C116" s="7">
        <v>637099</v>
      </c>
      <c r="D116" s="7">
        <v>637099</v>
      </c>
    </row>
    <row r="117" spans="1:4" x14ac:dyDescent="0.25">
      <c r="A117" s="4" t="s">
        <v>52</v>
      </c>
      <c r="B117" s="5">
        <v>43717</v>
      </c>
      <c r="C117" s="7">
        <v>457978</v>
      </c>
      <c r="D117" s="7">
        <v>457978</v>
      </c>
    </row>
    <row r="118" spans="1:4" x14ac:dyDescent="0.25">
      <c r="A118" s="4" t="s">
        <v>54</v>
      </c>
      <c r="B118" s="5">
        <v>43717</v>
      </c>
      <c r="C118" s="7">
        <v>158220</v>
      </c>
      <c r="D118" s="7">
        <v>158220</v>
      </c>
    </row>
    <row r="119" spans="1:4" x14ac:dyDescent="0.25">
      <c r="A119" s="4" t="s">
        <v>56</v>
      </c>
      <c r="B119" s="5">
        <v>43718</v>
      </c>
      <c r="C119" s="7">
        <v>629040</v>
      </c>
      <c r="D119" s="7">
        <v>629040</v>
      </c>
    </row>
    <row r="120" spans="1:4" x14ac:dyDescent="0.25">
      <c r="A120" s="4" t="s">
        <v>62</v>
      </c>
      <c r="B120" s="5">
        <v>43724</v>
      </c>
      <c r="C120" s="7">
        <v>36503517</v>
      </c>
      <c r="D120" s="7">
        <v>36503517</v>
      </c>
    </row>
    <row r="121" spans="1:4" x14ac:dyDescent="0.25">
      <c r="A121" s="4" t="s">
        <v>51</v>
      </c>
      <c r="B121" s="5">
        <v>43726</v>
      </c>
      <c r="C121" s="7">
        <v>795202</v>
      </c>
      <c r="D121" s="7">
        <v>795202</v>
      </c>
    </row>
    <row r="122" spans="1:4" x14ac:dyDescent="0.25">
      <c r="A122" s="4" t="s">
        <v>53</v>
      </c>
      <c r="B122" s="5">
        <v>43726</v>
      </c>
      <c r="C122" s="7">
        <v>127600</v>
      </c>
      <c r="D122" s="7">
        <v>127600</v>
      </c>
    </row>
    <row r="123" spans="1:4" x14ac:dyDescent="0.25">
      <c r="A123" s="4" t="s">
        <v>58</v>
      </c>
      <c r="B123" s="5">
        <v>43726</v>
      </c>
      <c r="C123" s="7">
        <v>159682</v>
      </c>
      <c r="D123" s="7">
        <v>159682</v>
      </c>
    </row>
    <row r="124" spans="1:4" x14ac:dyDescent="0.25">
      <c r="A124" s="4" t="s">
        <v>59</v>
      </c>
      <c r="B124" s="5">
        <v>43726</v>
      </c>
      <c r="C124" s="7">
        <v>226615</v>
      </c>
      <c r="D124" s="7">
        <v>226615</v>
      </c>
    </row>
    <row r="125" spans="1:4" x14ac:dyDescent="0.25">
      <c r="A125" s="4" t="s">
        <v>60</v>
      </c>
      <c r="B125" s="5">
        <v>43726</v>
      </c>
      <c r="C125" s="7">
        <v>200570</v>
      </c>
      <c r="D125" s="7">
        <v>200570</v>
      </c>
    </row>
    <row r="126" spans="1:4" x14ac:dyDescent="0.25">
      <c r="A126" s="4" t="s">
        <v>336</v>
      </c>
      <c r="B126" s="5">
        <v>43741</v>
      </c>
      <c r="C126" s="7">
        <v>1131081</v>
      </c>
      <c r="D126" s="7">
        <v>1131081</v>
      </c>
    </row>
    <row r="127" spans="1:4" x14ac:dyDescent="0.25">
      <c r="A127" s="4" t="s">
        <v>63</v>
      </c>
      <c r="B127" s="5">
        <v>43746</v>
      </c>
      <c r="C127" s="7">
        <v>629888</v>
      </c>
      <c r="D127" s="7">
        <v>629888</v>
      </c>
    </row>
    <row r="128" spans="1:4" x14ac:dyDescent="0.25">
      <c r="A128" s="4" t="s">
        <v>339</v>
      </c>
      <c r="B128" s="5">
        <v>43769</v>
      </c>
      <c r="C128" s="7">
        <v>3298236</v>
      </c>
      <c r="D128" s="7">
        <v>3298236</v>
      </c>
    </row>
    <row r="129" spans="1:4" x14ac:dyDescent="0.25">
      <c r="A129" s="4" t="s">
        <v>340</v>
      </c>
      <c r="B129" s="5">
        <v>43769</v>
      </c>
      <c r="C129" s="7">
        <v>1544401</v>
      </c>
      <c r="D129" s="7">
        <v>1544401</v>
      </c>
    </row>
    <row r="130" spans="1:4" x14ac:dyDescent="0.25">
      <c r="A130" s="4" t="s">
        <v>71</v>
      </c>
      <c r="B130" s="5">
        <v>43784</v>
      </c>
      <c r="C130" s="7">
        <v>1662460</v>
      </c>
      <c r="D130" s="7">
        <v>1662460</v>
      </c>
    </row>
    <row r="131" spans="1:4" x14ac:dyDescent="0.25">
      <c r="A131" s="4" t="s">
        <v>115</v>
      </c>
      <c r="B131" s="5">
        <v>43809</v>
      </c>
      <c r="C131" s="7">
        <v>1736675</v>
      </c>
      <c r="D131" s="7">
        <v>1736675</v>
      </c>
    </row>
    <row r="132" spans="1:4" x14ac:dyDescent="0.25">
      <c r="A132" s="4" t="s">
        <v>64</v>
      </c>
      <c r="B132" s="5">
        <v>43809</v>
      </c>
      <c r="C132" s="7">
        <v>16092975</v>
      </c>
      <c r="D132" s="7">
        <v>16092975</v>
      </c>
    </row>
    <row r="133" spans="1:4" x14ac:dyDescent="0.25">
      <c r="A133" s="4" t="s">
        <v>68</v>
      </c>
      <c r="B133" s="5">
        <v>43809</v>
      </c>
      <c r="C133" s="7">
        <v>5317110</v>
      </c>
      <c r="D133" s="7">
        <v>5317110</v>
      </c>
    </row>
    <row r="134" spans="1:4" x14ac:dyDescent="0.25">
      <c r="A134" s="4" t="s">
        <v>69</v>
      </c>
      <c r="B134" s="5">
        <v>43809</v>
      </c>
      <c r="C134" s="7">
        <v>2005217</v>
      </c>
      <c r="D134" s="7">
        <v>2005217</v>
      </c>
    </row>
    <row r="135" spans="1:4" x14ac:dyDescent="0.25">
      <c r="A135" s="4" t="s">
        <v>70</v>
      </c>
      <c r="B135" s="5">
        <v>43809</v>
      </c>
      <c r="C135" s="7">
        <v>22196965</v>
      </c>
      <c r="D135" s="7">
        <v>22196965</v>
      </c>
    </row>
    <row r="136" spans="1:4" x14ac:dyDescent="0.25">
      <c r="A136" s="4" t="s">
        <v>72</v>
      </c>
      <c r="B136" s="5">
        <v>43809</v>
      </c>
      <c r="C136" s="7">
        <v>1259180</v>
      </c>
      <c r="D136" s="7">
        <v>1259180</v>
      </c>
    </row>
    <row r="137" spans="1:4" x14ac:dyDescent="0.25">
      <c r="A137" s="4" t="s">
        <v>274</v>
      </c>
      <c r="B137" s="5">
        <v>43840</v>
      </c>
      <c r="C137" s="7">
        <v>827411</v>
      </c>
      <c r="D137" s="7">
        <v>827411</v>
      </c>
    </row>
    <row r="138" spans="1:4" x14ac:dyDescent="0.25">
      <c r="A138" s="4" t="s">
        <v>120</v>
      </c>
      <c r="B138" s="5">
        <v>43873</v>
      </c>
      <c r="C138" s="7">
        <v>37418560</v>
      </c>
      <c r="D138" s="7">
        <v>37418560</v>
      </c>
    </row>
    <row r="139" spans="1:4" x14ac:dyDescent="0.25">
      <c r="A139" s="4" t="s">
        <v>279</v>
      </c>
      <c r="B139" s="5">
        <v>43874</v>
      </c>
      <c r="C139" s="7">
        <v>1156528</v>
      </c>
      <c r="D139" s="7">
        <v>1156528</v>
      </c>
    </row>
    <row r="140" spans="1:4" x14ac:dyDescent="0.25">
      <c r="A140" s="4" t="s">
        <v>124</v>
      </c>
      <c r="B140" s="5">
        <v>43896</v>
      </c>
      <c r="C140" s="7">
        <v>1363579</v>
      </c>
      <c r="D140" s="7">
        <v>1363579</v>
      </c>
    </row>
    <row r="141" spans="1:4" x14ac:dyDescent="0.25">
      <c r="A141" s="4" t="s">
        <v>284</v>
      </c>
      <c r="B141" s="5">
        <v>43915</v>
      </c>
      <c r="C141" s="7">
        <v>6566960</v>
      </c>
      <c r="D141" s="7">
        <v>6566960</v>
      </c>
    </row>
    <row r="142" spans="1:4" x14ac:dyDescent="0.25">
      <c r="A142" s="4" t="s">
        <v>128</v>
      </c>
      <c r="B142" s="5">
        <v>43919</v>
      </c>
      <c r="C142" s="7">
        <v>2801419</v>
      </c>
      <c r="D142" s="7">
        <v>2801419</v>
      </c>
    </row>
    <row r="143" spans="1:4" x14ac:dyDescent="0.25">
      <c r="A143" s="4" t="s">
        <v>129</v>
      </c>
      <c r="B143" s="5">
        <v>43920</v>
      </c>
      <c r="C143" s="7">
        <v>2366692</v>
      </c>
      <c r="D143" s="7">
        <v>2366692</v>
      </c>
    </row>
    <row r="144" spans="1:4" x14ac:dyDescent="0.25">
      <c r="A144" s="4" t="s">
        <v>285</v>
      </c>
      <c r="B144" s="5">
        <v>43921</v>
      </c>
      <c r="C144" s="7">
        <v>16483312</v>
      </c>
      <c r="D144" s="7">
        <v>16353312</v>
      </c>
    </row>
    <row r="145" spans="1:4" x14ac:dyDescent="0.25">
      <c r="A145" s="4" t="s">
        <v>277</v>
      </c>
      <c r="B145" s="5">
        <v>43924</v>
      </c>
      <c r="C145" s="7">
        <v>85732</v>
      </c>
      <c r="D145" s="7">
        <v>85732</v>
      </c>
    </row>
    <row r="146" spans="1:4" x14ac:dyDescent="0.25">
      <c r="A146" s="4" t="s">
        <v>278</v>
      </c>
      <c r="B146" s="5">
        <v>43924</v>
      </c>
      <c r="C146" s="7">
        <v>931871</v>
      </c>
      <c r="D146" s="7">
        <v>931871</v>
      </c>
    </row>
    <row r="147" spans="1:4" x14ac:dyDescent="0.25">
      <c r="A147" s="4" t="s">
        <v>280</v>
      </c>
      <c r="B147" s="5">
        <v>43924</v>
      </c>
      <c r="C147" s="7">
        <v>73410</v>
      </c>
      <c r="D147" s="7">
        <v>73410</v>
      </c>
    </row>
    <row r="148" spans="1:4" x14ac:dyDescent="0.25">
      <c r="A148" s="4" t="s">
        <v>286</v>
      </c>
      <c r="B148" s="5">
        <v>43960</v>
      </c>
      <c r="C148" s="7">
        <v>1826345</v>
      </c>
      <c r="D148" s="7">
        <v>1826345</v>
      </c>
    </row>
    <row r="149" spans="1:4" x14ac:dyDescent="0.25">
      <c r="A149" s="4" t="s">
        <v>289</v>
      </c>
      <c r="B149" s="5">
        <v>43978</v>
      </c>
      <c r="C149" s="7">
        <v>1150997</v>
      </c>
      <c r="D149" s="7">
        <v>1150997</v>
      </c>
    </row>
    <row r="150" spans="1:4" x14ac:dyDescent="0.25">
      <c r="A150" s="4" t="s">
        <v>117</v>
      </c>
      <c r="B150" s="5">
        <v>43985</v>
      </c>
      <c r="C150" s="7">
        <v>115367</v>
      </c>
      <c r="D150" s="7">
        <v>115367</v>
      </c>
    </row>
    <row r="151" spans="1:4" x14ac:dyDescent="0.25">
      <c r="A151" s="4" t="s">
        <v>118</v>
      </c>
      <c r="B151" s="5">
        <v>43985</v>
      </c>
      <c r="C151" s="7">
        <v>323094</v>
      </c>
      <c r="D151" s="7">
        <v>323094</v>
      </c>
    </row>
    <row r="152" spans="1:4" x14ac:dyDescent="0.25">
      <c r="A152" s="4" t="s">
        <v>126</v>
      </c>
      <c r="B152" s="5">
        <v>43985</v>
      </c>
      <c r="C152" s="7">
        <v>77410</v>
      </c>
      <c r="D152" s="7">
        <v>77410</v>
      </c>
    </row>
    <row r="153" spans="1:4" x14ac:dyDescent="0.25">
      <c r="A153" s="4" t="s">
        <v>119</v>
      </c>
      <c r="B153" s="5">
        <v>43985</v>
      </c>
      <c r="C153" s="7">
        <v>212600</v>
      </c>
      <c r="D153" s="7">
        <v>46600</v>
      </c>
    </row>
    <row r="154" spans="1:4" x14ac:dyDescent="0.25">
      <c r="A154" s="4" t="s">
        <v>123</v>
      </c>
      <c r="B154" s="5">
        <v>43985</v>
      </c>
      <c r="C154" s="7">
        <v>93533</v>
      </c>
      <c r="D154" s="7">
        <v>21102</v>
      </c>
    </row>
    <row r="155" spans="1:4" x14ac:dyDescent="0.25">
      <c r="A155" s="4" t="s">
        <v>127</v>
      </c>
      <c r="B155" s="5">
        <v>43985</v>
      </c>
      <c r="C155" s="7">
        <v>473401</v>
      </c>
      <c r="D155" s="7">
        <v>473401</v>
      </c>
    </row>
    <row r="156" spans="1:4" x14ac:dyDescent="0.25">
      <c r="A156" s="4" t="s">
        <v>276</v>
      </c>
      <c r="B156" s="5">
        <v>43985</v>
      </c>
      <c r="C156" s="7">
        <v>841833</v>
      </c>
      <c r="D156" s="7">
        <v>841833</v>
      </c>
    </row>
    <row r="157" spans="1:4" x14ac:dyDescent="0.25">
      <c r="A157" s="4" t="s">
        <v>287</v>
      </c>
      <c r="B157" s="5">
        <v>43985</v>
      </c>
      <c r="C157" s="7">
        <v>258005</v>
      </c>
      <c r="D157" s="7">
        <v>46600</v>
      </c>
    </row>
    <row r="158" spans="1:4" x14ac:dyDescent="0.25">
      <c r="A158" s="4" t="s">
        <v>288</v>
      </c>
      <c r="B158" s="5">
        <v>43992</v>
      </c>
      <c r="C158" s="7">
        <v>187430</v>
      </c>
      <c r="D158" s="7">
        <v>90715</v>
      </c>
    </row>
    <row r="159" spans="1:4" x14ac:dyDescent="0.25">
      <c r="A159" s="4" t="s">
        <v>283</v>
      </c>
      <c r="B159" s="5">
        <v>43995</v>
      </c>
      <c r="C159" s="7">
        <v>137568</v>
      </c>
      <c r="D159" s="7">
        <v>46600</v>
      </c>
    </row>
    <row r="160" spans="1:4" x14ac:dyDescent="0.25">
      <c r="A160" s="4" t="s">
        <v>281</v>
      </c>
      <c r="B160" s="5">
        <v>43995</v>
      </c>
      <c r="C160" s="7">
        <v>152403</v>
      </c>
      <c r="D160" s="7">
        <v>152403</v>
      </c>
    </row>
    <row r="161" spans="1:4" x14ac:dyDescent="0.25">
      <c r="A161" s="4" t="s">
        <v>292</v>
      </c>
      <c r="B161" s="5">
        <v>44015</v>
      </c>
      <c r="C161" s="7">
        <v>5926830</v>
      </c>
      <c r="D161" s="7">
        <v>5926830</v>
      </c>
    </row>
    <row r="162" spans="1:4" x14ac:dyDescent="0.25">
      <c r="A162" s="4" t="s">
        <v>133</v>
      </c>
      <c r="B162" s="5">
        <v>44021</v>
      </c>
      <c r="C162" s="7">
        <v>3139832</v>
      </c>
      <c r="D162" s="7">
        <v>3139832</v>
      </c>
    </row>
    <row r="163" spans="1:4" x14ac:dyDescent="0.25">
      <c r="A163" s="4" t="s">
        <v>293</v>
      </c>
      <c r="B163" s="5">
        <v>44022</v>
      </c>
      <c r="C163" s="7">
        <v>5093172</v>
      </c>
      <c r="D163" s="7">
        <v>5093172</v>
      </c>
    </row>
    <row r="164" spans="1:4" x14ac:dyDescent="0.25">
      <c r="A164" s="4" t="s">
        <v>295</v>
      </c>
      <c r="B164" s="5">
        <v>44029</v>
      </c>
      <c r="C164" s="7">
        <v>3742055</v>
      </c>
      <c r="D164" s="7">
        <v>3742055</v>
      </c>
    </row>
    <row r="165" spans="1:4" x14ac:dyDescent="0.25">
      <c r="A165" s="4" t="s">
        <v>130</v>
      </c>
      <c r="B165" s="5">
        <v>44029</v>
      </c>
      <c r="C165" s="7">
        <v>155416</v>
      </c>
      <c r="D165" s="7">
        <v>155416</v>
      </c>
    </row>
    <row r="166" spans="1:4" x14ac:dyDescent="0.25">
      <c r="A166" s="4" t="s">
        <v>290</v>
      </c>
      <c r="B166" s="5">
        <v>44029</v>
      </c>
      <c r="C166" s="7">
        <v>185688</v>
      </c>
      <c r="D166" s="7">
        <v>185688</v>
      </c>
    </row>
    <row r="167" spans="1:4" x14ac:dyDescent="0.25">
      <c r="A167" s="4" t="s">
        <v>291</v>
      </c>
      <c r="B167" s="5">
        <v>44029</v>
      </c>
      <c r="C167" s="7">
        <v>260188</v>
      </c>
      <c r="D167" s="7">
        <v>260188</v>
      </c>
    </row>
    <row r="168" spans="1:4" x14ac:dyDescent="0.25">
      <c r="A168" s="4" t="s">
        <v>131</v>
      </c>
      <c r="B168" s="5">
        <v>44029</v>
      </c>
      <c r="C168" s="7">
        <v>583747</v>
      </c>
      <c r="D168" s="7">
        <v>583747</v>
      </c>
    </row>
    <row r="169" spans="1:4" x14ac:dyDescent="0.25">
      <c r="A169" s="4" t="s">
        <v>132</v>
      </c>
      <c r="B169" s="5">
        <v>44029</v>
      </c>
      <c r="C169" s="7">
        <v>450045</v>
      </c>
      <c r="D169" s="7">
        <v>450045</v>
      </c>
    </row>
    <row r="170" spans="1:4" x14ac:dyDescent="0.25">
      <c r="A170" s="4" t="s">
        <v>139</v>
      </c>
      <c r="B170" s="5">
        <v>44040</v>
      </c>
      <c r="C170" s="7">
        <v>4931065</v>
      </c>
      <c r="D170" s="7">
        <v>4931065</v>
      </c>
    </row>
    <row r="171" spans="1:4" x14ac:dyDescent="0.25">
      <c r="A171" s="4" t="s">
        <v>140</v>
      </c>
      <c r="B171" s="5">
        <v>44041</v>
      </c>
      <c r="C171" s="7">
        <v>2177356</v>
      </c>
      <c r="D171" s="7">
        <v>2177356</v>
      </c>
    </row>
    <row r="172" spans="1:4" x14ac:dyDescent="0.25">
      <c r="A172" s="4" t="s">
        <v>142</v>
      </c>
      <c r="B172" s="5">
        <v>44043</v>
      </c>
      <c r="C172" s="7">
        <v>1513637</v>
      </c>
      <c r="D172" s="7">
        <v>1513637</v>
      </c>
    </row>
    <row r="173" spans="1:4" x14ac:dyDescent="0.25">
      <c r="A173" s="4" t="s">
        <v>67</v>
      </c>
      <c r="B173" s="5">
        <v>44053</v>
      </c>
      <c r="C173" s="7">
        <v>342330</v>
      </c>
      <c r="D173" s="7">
        <v>342330</v>
      </c>
    </row>
    <row r="174" spans="1:4" x14ac:dyDescent="0.25">
      <c r="A174" s="4" t="s">
        <v>141</v>
      </c>
      <c r="B174" s="5">
        <v>44053</v>
      </c>
      <c r="C174" s="7">
        <v>180431</v>
      </c>
      <c r="D174" s="7">
        <v>180431</v>
      </c>
    </row>
    <row r="175" spans="1:4" x14ac:dyDescent="0.25">
      <c r="A175" s="4" t="s">
        <v>61</v>
      </c>
      <c r="B175" s="5">
        <v>44053</v>
      </c>
      <c r="C175" s="7">
        <v>957548</v>
      </c>
      <c r="D175" s="7">
        <v>957548</v>
      </c>
    </row>
    <row r="176" spans="1:4" x14ac:dyDescent="0.25">
      <c r="A176" s="4" t="s">
        <v>66</v>
      </c>
      <c r="B176" s="5">
        <v>44053</v>
      </c>
      <c r="C176" s="7">
        <v>373639</v>
      </c>
      <c r="D176" s="7">
        <v>373639</v>
      </c>
    </row>
    <row r="177" spans="1:4" x14ac:dyDescent="0.25">
      <c r="A177" s="4" t="s">
        <v>116</v>
      </c>
      <c r="B177" s="5">
        <v>44053</v>
      </c>
      <c r="C177" s="7">
        <v>567531</v>
      </c>
      <c r="D177" s="7">
        <v>567531</v>
      </c>
    </row>
    <row r="178" spans="1:4" x14ac:dyDescent="0.25">
      <c r="A178" s="4" t="s">
        <v>121</v>
      </c>
      <c r="B178" s="5">
        <v>44053</v>
      </c>
      <c r="C178" s="7">
        <v>629630</v>
      </c>
      <c r="D178" s="7">
        <v>629630</v>
      </c>
    </row>
    <row r="179" spans="1:4" x14ac:dyDescent="0.25">
      <c r="A179" s="4" t="s">
        <v>65</v>
      </c>
      <c r="B179" s="5">
        <v>44055</v>
      </c>
      <c r="C179" s="7">
        <v>649704</v>
      </c>
      <c r="D179" s="7">
        <v>649704</v>
      </c>
    </row>
    <row r="180" spans="1:4" x14ac:dyDescent="0.25">
      <c r="A180" s="4" t="s">
        <v>134</v>
      </c>
      <c r="B180" s="5">
        <v>44055</v>
      </c>
      <c r="C180" s="7">
        <v>400032</v>
      </c>
      <c r="D180" s="7">
        <v>400032</v>
      </c>
    </row>
    <row r="181" spans="1:4" x14ac:dyDescent="0.25">
      <c r="A181" s="4" t="s">
        <v>294</v>
      </c>
      <c r="B181" s="5">
        <v>44055</v>
      </c>
      <c r="C181" s="7">
        <v>1178163</v>
      </c>
      <c r="D181" s="7">
        <v>1178163</v>
      </c>
    </row>
    <row r="182" spans="1:4" x14ac:dyDescent="0.25">
      <c r="A182" s="4" t="s">
        <v>296</v>
      </c>
      <c r="B182" s="5">
        <v>44055</v>
      </c>
      <c r="C182" s="7">
        <v>127267</v>
      </c>
      <c r="D182" s="7">
        <v>127267</v>
      </c>
    </row>
    <row r="183" spans="1:4" x14ac:dyDescent="0.25">
      <c r="A183" s="4" t="s">
        <v>122</v>
      </c>
      <c r="B183" s="5">
        <v>44067</v>
      </c>
      <c r="C183" s="7">
        <v>133482</v>
      </c>
      <c r="D183" s="7">
        <v>133482</v>
      </c>
    </row>
    <row r="184" spans="1:4" x14ac:dyDescent="0.25">
      <c r="A184" s="4" t="s">
        <v>125</v>
      </c>
      <c r="B184" s="5">
        <v>44067</v>
      </c>
      <c r="C184" s="7">
        <v>337167</v>
      </c>
      <c r="D184" s="7">
        <v>337167</v>
      </c>
    </row>
    <row r="185" spans="1:4" x14ac:dyDescent="0.25">
      <c r="A185" s="4" t="s">
        <v>282</v>
      </c>
      <c r="B185" s="5">
        <v>44067</v>
      </c>
      <c r="C185" s="7">
        <v>121230</v>
      </c>
      <c r="D185" s="7">
        <v>121230</v>
      </c>
    </row>
    <row r="186" spans="1:4" x14ac:dyDescent="0.25">
      <c r="A186" s="4" t="s">
        <v>297</v>
      </c>
      <c r="B186" s="5">
        <v>44076</v>
      </c>
      <c r="C186" s="7">
        <v>70160</v>
      </c>
      <c r="D186" s="7">
        <v>70160</v>
      </c>
    </row>
    <row r="187" spans="1:4" x14ac:dyDescent="0.25">
      <c r="A187" s="4" t="s">
        <v>299</v>
      </c>
      <c r="B187" s="5">
        <v>44076</v>
      </c>
      <c r="C187" s="7">
        <v>216995</v>
      </c>
      <c r="D187" s="7">
        <v>216995</v>
      </c>
    </row>
    <row r="188" spans="1:4" x14ac:dyDescent="0.25">
      <c r="A188" s="4" t="s">
        <v>298</v>
      </c>
      <c r="B188" s="5">
        <v>44076</v>
      </c>
      <c r="C188" s="7">
        <v>1125040</v>
      </c>
      <c r="D188" s="7">
        <v>1125040</v>
      </c>
    </row>
    <row r="189" spans="1:4" x14ac:dyDescent="0.25">
      <c r="A189" s="4" t="s">
        <v>300</v>
      </c>
      <c r="B189" s="5">
        <v>44076</v>
      </c>
      <c r="C189" s="7">
        <v>186760</v>
      </c>
      <c r="D189" s="7">
        <v>186760</v>
      </c>
    </row>
    <row r="190" spans="1:4" x14ac:dyDescent="0.25">
      <c r="A190" s="4" t="s">
        <v>138</v>
      </c>
      <c r="B190" s="5">
        <v>44078</v>
      </c>
      <c r="C190" s="7">
        <v>29505600</v>
      </c>
      <c r="D190" s="7">
        <v>29505600</v>
      </c>
    </row>
    <row r="191" spans="1:4" x14ac:dyDescent="0.25">
      <c r="A191" s="4" t="s">
        <v>143</v>
      </c>
      <c r="B191" s="5">
        <v>44078</v>
      </c>
      <c r="C191" s="7">
        <v>574691</v>
      </c>
      <c r="D191" s="7">
        <v>574691</v>
      </c>
    </row>
    <row r="192" spans="1:4" x14ac:dyDescent="0.25">
      <c r="A192" s="4" t="s">
        <v>144</v>
      </c>
      <c r="B192" s="5">
        <v>44078</v>
      </c>
      <c r="C192" s="7">
        <v>359831</v>
      </c>
      <c r="D192" s="7">
        <v>359831</v>
      </c>
    </row>
    <row r="193" spans="1:4" x14ac:dyDescent="0.25">
      <c r="A193" s="4" t="s">
        <v>145</v>
      </c>
      <c r="B193" s="5">
        <v>44078</v>
      </c>
      <c r="C193" s="7">
        <v>78957</v>
      </c>
      <c r="D193" s="7">
        <v>78957</v>
      </c>
    </row>
    <row r="194" spans="1:4" x14ac:dyDescent="0.25">
      <c r="A194" s="4" t="s">
        <v>135</v>
      </c>
      <c r="B194" s="5">
        <v>44078</v>
      </c>
      <c r="C194" s="7">
        <v>119796643</v>
      </c>
      <c r="D194" s="7">
        <v>119796643</v>
      </c>
    </row>
    <row r="195" spans="1:4" x14ac:dyDescent="0.25">
      <c r="A195" s="4" t="s">
        <v>146</v>
      </c>
      <c r="B195" s="5">
        <v>44078</v>
      </c>
      <c r="C195" s="7">
        <v>21566317</v>
      </c>
      <c r="D195" s="7">
        <v>21566317</v>
      </c>
    </row>
    <row r="196" spans="1:4" x14ac:dyDescent="0.25">
      <c r="A196" s="4" t="s">
        <v>147</v>
      </c>
      <c r="B196" s="5">
        <v>44078</v>
      </c>
      <c r="C196" s="7">
        <v>23875799</v>
      </c>
      <c r="D196" s="7">
        <v>23875799</v>
      </c>
    </row>
    <row r="197" spans="1:4" x14ac:dyDescent="0.25">
      <c r="A197" s="4" t="s">
        <v>136</v>
      </c>
      <c r="B197" s="5">
        <v>44081</v>
      </c>
      <c r="C197" s="7">
        <v>350000</v>
      </c>
      <c r="D197" s="7">
        <v>350000</v>
      </c>
    </row>
    <row r="198" spans="1:4" x14ac:dyDescent="0.25">
      <c r="A198" s="4" t="s">
        <v>137</v>
      </c>
      <c r="B198" s="5">
        <v>44081</v>
      </c>
      <c r="C198" s="7">
        <v>518492</v>
      </c>
      <c r="D198" s="7">
        <v>518492</v>
      </c>
    </row>
    <row r="199" spans="1:4" x14ac:dyDescent="0.25">
      <c r="A199" s="4" t="s">
        <v>301</v>
      </c>
      <c r="B199" s="5">
        <v>44083</v>
      </c>
      <c r="C199" s="7">
        <v>917143</v>
      </c>
      <c r="D199" s="7">
        <v>917143</v>
      </c>
    </row>
    <row r="200" spans="1:4" x14ac:dyDescent="0.25">
      <c r="A200" s="4" t="s">
        <v>304</v>
      </c>
      <c r="B200" s="5">
        <v>44100</v>
      </c>
      <c r="C200" s="7">
        <v>1355671</v>
      </c>
      <c r="D200" s="7">
        <v>1355671</v>
      </c>
    </row>
    <row r="201" spans="1:4" x14ac:dyDescent="0.25">
      <c r="A201" s="4" t="s">
        <v>162</v>
      </c>
      <c r="B201" s="5">
        <v>44103</v>
      </c>
      <c r="C201" s="7">
        <v>216994</v>
      </c>
      <c r="D201" s="7">
        <v>216994</v>
      </c>
    </row>
    <row r="202" spans="1:4" x14ac:dyDescent="0.25">
      <c r="A202" s="4" t="s">
        <v>163</v>
      </c>
      <c r="B202" s="5">
        <v>44103</v>
      </c>
      <c r="C202" s="7">
        <v>216994</v>
      </c>
      <c r="D202" s="7">
        <v>216994</v>
      </c>
    </row>
    <row r="203" spans="1:4" x14ac:dyDescent="0.25">
      <c r="A203" s="4" t="s">
        <v>164</v>
      </c>
      <c r="B203" s="5">
        <v>44103</v>
      </c>
      <c r="C203" s="7">
        <v>216994</v>
      </c>
      <c r="D203" s="7">
        <v>216994</v>
      </c>
    </row>
    <row r="204" spans="1:4" x14ac:dyDescent="0.25">
      <c r="A204" s="4" t="s">
        <v>165</v>
      </c>
      <c r="B204" s="5">
        <v>44103</v>
      </c>
      <c r="C204" s="7">
        <v>216994</v>
      </c>
      <c r="D204" s="7">
        <v>216994</v>
      </c>
    </row>
    <row r="205" spans="1:4" x14ac:dyDescent="0.25">
      <c r="A205" s="4" t="s">
        <v>166</v>
      </c>
      <c r="B205" s="5">
        <v>44103</v>
      </c>
      <c r="C205" s="7">
        <v>216994</v>
      </c>
      <c r="D205" s="7">
        <v>216994</v>
      </c>
    </row>
    <row r="206" spans="1:4" x14ac:dyDescent="0.25">
      <c r="A206" s="4" t="s">
        <v>167</v>
      </c>
      <c r="B206" s="5">
        <v>44103</v>
      </c>
      <c r="C206" s="7">
        <v>216994</v>
      </c>
      <c r="D206" s="7">
        <v>216994</v>
      </c>
    </row>
    <row r="207" spans="1:4" x14ac:dyDescent="0.25">
      <c r="A207" s="4" t="s">
        <v>168</v>
      </c>
      <c r="B207" s="5">
        <v>44103</v>
      </c>
      <c r="C207" s="7">
        <v>216994</v>
      </c>
      <c r="D207" s="7">
        <v>216994</v>
      </c>
    </row>
    <row r="208" spans="1:4" x14ac:dyDescent="0.25">
      <c r="A208" s="4" t="s">
        <v>169</v>
      </c>
      <c r="B208" s="5">
        <v>44103</v>
      </c>
      <c r="C208" s="7">
        <v>216994</v>
      </c>
      <c r="D208" s="7">
        <v>216994</v>
      </c>
    </row>
    <row r="209" spans="1:4" x14ac:dyDescent="0.25">
      <c r="A209" s="4" t="s">
        <v>170</v>
      </c>
      <c r="B209" s="5">
        <v>44103</v>
      </c>
      <c r="C209" s="7">
        <v>216994</v>
      </c>
      <c r="D209" s="7">
        <v>216994</v>
      </c>
    </row>
    <row r="210" spans="1:4" x14ac:dyDescent="0.25">
      <c r="A210" s="4" t="s">
        <v>171</v>
      </c>
      <c r="B210" s="5">
        <v>44103</v>
      </c>
      <c r="C210" s="7">
        <v>216994</v>
      </c>
      <c r="D210" s="7">
        <v>216994</v>
      </c>
    </row>
    <row r="211" spans="1:4" x14ac:dyDescent="0.25">
      <c r="A211" s="4" t="s">
        <v>172</v>
      </c>
      <c r="B211" s="5">
        <v>44103</v>
      </c>
      <c r="C211" s="7">
        <v>216994</v>
      </c>
      <c r="D211" s="7">
        <v>216994</v>
      </c>
    </row>
    <row r="212" spans="1:4" x14ac:dyDescent="0.25">
      <c r="A212" s="4" t="s">
        <v>173</v>
      </c>
      <c r="B212" s="5">
        <v>44103</v>
      </c>
      <c r="C212" s="7">
        <v>216994</v>
      </c>
      <c r="D212" s="7">
        <v>216994</v>
      </c>
    </row>
    <row r="213" spans="1:4" x14ac:dyDescent="0.25">
      <c r="A213" s="4" t="s">
        <v>174</v>
      </c>
      <c r="B213" s="5">
        <v>44103</v>
      </c>
      <c r="C213" s="7">
        <v>216994</v>
      </c>
      <c r="D213" s="7">
        <v>216994</v>
      </c>
    </row>
    <row r="214" spans="1:4" x14ac:dyDescent="0.25">
      <c r="A214" s="4" t="s">
        <v>175</v>
      </c>
      <c r="B214" s="5">
        <v>44103</v>
      </c>
      <c r="C214" s="7">
        <v>216994</v>
      </c>
      <c r="D214" s="7">
        <v>216994</v>
      </c>
    </row>
    <row r="215" spans="1:4" x14ac:dyDescent="0.25">
      <c r="A215" s="4" t="s">
        <v>176</v>
      </c>
      <c r="B215" s="5">
        <v>44103</v>
      </c>
      <c r="C215" s="7">
        <v>216994</v>
      </c>
      <c r="D215" s="7">
        <v>216994</v>
      </c>
    </row>
    <row r="216" spans="1:4" x14ac:dyDescent="0.25">
      <c r="A216" s="4" t="s">
        <v>177</v>
      </c>
      <c r="B216" s="5">
        <v>44103</v>
      </c>
      <c r="C216" s="7">
        <v>216994</v>
      </c>
      <c r="D216" s="7">
        <v>216994</v>
      </c>
    </row>
    <row r="217" spans="1:4" x14ac:dyDescent="0.25">
      <c r="A217" s="4" t="s">
        <v>178</v>
      </c>
      <c r="B217" s="5">
        <v>44104</v>
      </c>
      <c r="C217" s="7">
        <v>216994</v>
      </c>
      <c r="D217" s="7">
        <v>216994</v>
      </c>
    </row>
    <row r="218" spans="1:4" x14ac:dyDescent="0.25">
      <c r="A218" s="4" t="s">
        <v>179</v>
      </c>
      <c r="B218" s="5">
        <v>44104</v>
      </c>
      <c r="C218" s="7">
        <v>216994</v>
      </c>
      <c r="D218" s="7">
        <v>216994</v>
      </c>
    </row>
    <row r="219" spans="1:4" x14ac:dyDescent="0.25">
      <c r="A219" s="4" t="s">
        <v>181</v>
      </c>
      <c r="B219" s="5">
        <v>44104</v>
      </c>
      <c r="C219" s="7">
        <v>3253903</v>
      </c>
      <c r="D219" s="7">
        <v>3253903</v>
      </c>
    </row>
    <row r="220" spans="1:4" x14ac:dyDescent="0.25">
      <c r="A220" s="4" t="s">
        <v>182</v>
      </c>
      <c r="B220" s="5">
        <v>44104</v>
      </c>
      <c r="C220" s="7">
        <v>216994</v>
      </c>
      <c r="D220" s="7">
        <v>216994</v>
      </c>
    </row>
    <row r="221" spans="1:4" x14ac:dyDescent="0.25">
      <c r="A221" s="4" t="s">
        <v>183</v>
      </c>
      <c r="B221" s="5">
        <v>44104</v>
      </c>
      <c r="C221" s="7">
        <v>216994</v>
      </c>
      <c r="D221" s="7">
        <v>216994</v>
      </c>
    </row>
    <row r="222" spans="1:4" x14ac:dyDescent="0.25">
      <c r="A222" s="4" t="s">
        <v>302</v>
      </c>
      <c r="B222" s="5">
        <v>44106</v>
      </c>
      <c r="C222" s="7">
        <v>208972</v>
      </c>
      <c r="D222" s="7">
        <v>208972</v>
      </c>
    </row>
    <row r="223" spans="1:4" x14ac:dyDescent="0.25">
      <c r="A223" s="4" t="s">
        <v>303</v>
      </c>
      <c r="B223" s="5">
        <v>44106</v>
      </c>
      <c r="C223" s="7">
        <v>182790</v>
      </c>
      <c r="D223" s="7">
        <v>182790</v>
      </c>
    </row>
    <row r="224" spans="1:4" x14ac:dyDescent="0.25">
      <c r="A224" s="4" t="s">
        <v>184</v>
      </c>
      <c r="B224" s="5">
        <v>44108</v>
      </c>
      <c r="C224" s="7">
        <v>69431</v>
      </c>
      <c r="D224" s="7">
        <v>69431</v>
      </c>
    </row>
    <row r="225" spans="1:4" x14ac:dyDescent="0.25">
      <c r="A225" s="4" t="s">
        <v>185</v>
      </c>
      <c r="B225" s="5">
        <v>44109</v>
      </c>
      <c r="C225" s="7">
        <v>389794</v>
      </c>
      <c r="D225" s="7">
        <v>389794</v>
      </c>
    </row>
    <row r="226" spans="1:4" x14ac:dyDescent="0.25">
      <c r="A226" s="4" t="s">
        <v>305</v>
      </c>
      <c r="B226" s="5">
        <v>44110</v>
      </c>
      <c r="C226" s="7">
        <v>134300</v>
      </c>
      <c r="D226" s="7">
        <v>134300</v>
      </c>
    </row>
    <row r="227" spans="1:4" x14ac:dyDescent="0.25">
      <c r="A227" s="4" t="s">
        <v>306</v>
      </c>
      <c r="B227" s="5">
        <v>44110</v>
      </c>
      <c r="C227" s="7">
        <v>335916</v>
      </c>
      <c r="D227" s="7">
        <v>335916</v>
      </c>
    </row>
    <row r="228" spans="1:4" x14ac:dyDescent="0.25">
      <c r="A228" s="4" t="s">
        <v>148</v>
      </c>
      <c r="B228" s="5">
        <v>44110</v>
      </c>
      <c r="C228" s="7">
        <v>186169</v>
      </c>
      <c r="D228" s="7">
        <v>186169</v>
      </c>
    </row>
    <row r="229" spans="1:4" x14ac:dyDescent="0.25">
      <c r="A229" s="4" t="s">
        <v>157</v>
      </c>
      <c r="B229" s="5">
        <v>44110</v>
      </c>
      <c r="C229" s="7">
        <v>39340800</v>
      </c>
      <c r="D229" s="7">
        <v>39340800</v>
      </c>
    </row>
    <row r="230" spans="1:4" x14ac:dyDescent="0.25">
      <c r="A230" s="4" t="s">
        <v>275</v>
      </c>
      <c r="B230" s="5">
        <v>44110</v>
      </c>
      <c r="C230" s="7">
        <v>95244</v>
      </c>
      <c r="D230" s="7">
        <v>95244</v>
      </c>
    </row>
    <row r="231" spans="1:4" x14ac:dyDescent="0.25">
      <c r="A231" s="4" t="s">
        <v>333</v>
      </c>
      <c r="B231" s="5">
        <v>44110</v>
      </c>
      <c r="C231" s="7">
        <v>419417</v>
      </c>
      <c r="D231" s="7">
        <v>419417</v>
      </c>
    </row>
    <row r="232" spans="1:4" x14ac:dyDescent="0.25">
      <c r="A232" s="4" t="s">
        <v>334</v>
      </c>
      <c r="B232" s="5">
        <v>44110</v>
      </c>
      <c r="C232" s="7">
        <v>167961</v>
      </c>
      <c r="D232" s="7">
        <v>167961</v>
      </c>
    </row>
    <row r="233" spans="1:4" x14ac:dyDescent="0.25">
      <c r="A233" s="4" t="s">
        <v>335</v>
      </c>
      <c r="B233" s="5">
        <v>44110</v>
      </c>
      <c r="C233" s="7">
        <v>537593</v>
      </c>
      <c r="D233" s="7">
        <v>537593</v>
      </c>
    </row>
    <row r="234" spans="1:4" x14ac:dyDescent="0.25">
      <c r="A234" s="4" t="s">
        <v>341</v>
      </c>
      <c r="B234" s="5">
        <v>44110</v>
      </c>
      <c r="C234" s="7">
        <v>196480</v>
      </c>
      <c r="D234" s="7">
        <v>196480</v>
      </c>
    </row>
    <row r="235" spans="1:4" x14ac:dyDescent="0.25">
      <c r="A235" s="4" t="s">
        <v>342</v>
      </c>
      <c r="B235" s="5">
        <v>44110</v>
      </c>
      <c r="C235" s="7">
        <v>152344</v>
      </c>
      <c r="D235" s="7">
        <v>152344</v>
      </c>
    </row>
    <row r="236" spans="1:4" x14ac:dyDescent="0.25">
      <c r="A236" s="4" t="s">
        <v>344</v>
      </c>
      <c r="B236" s="5">
        <v>44110</v>
      </c>
      <c r="C236" s="7">
        <v>284292</v>
      </c>
      <c r="D236" s="7">
        <v>284292</v>
      </c>
    </row>
    <row r="237" spans="1:4" x14ac:dyDescent="0.25">
      <c r="A237" s="4" t="s">
        <v>345</v>
      </c>
      <c r="B237" s="5">
        <v>44110</v>
      </c>
      <c r="C237" s="7">
        <v>102171</v>
      </c>
      <c r="D237" s="7">
        <v>102171</v>
      </c>
    </row>
    <row r="238" spans="1:4" x14ac:dyDescent="0.25">
      <c r="A238" s="4" t="s">
        <v>337</v>
      </c>
      <c r="B238" s="5">
        <v>44110</v>
      </c>
      <c r="C238" s="7">
        <v>311440</v>
      </c>
      <c r="D238" s="7">
        <v>311440</v>
      </c>
    </row>
    <row r="239" spans="1:4" x14ac:dyDescent="0.25">
      <c r="A239" s="4" t="s">
        <v>338</v>
      </c>
      <c r="B239" s="5">
        <v>44110</v>
      </c>
      <c r="C239" s="7">
        <v>261486</v>
      </c>
      <c r="D239" s="7">
        <v>261486</v>
      </c>
    </row>
    <row r="240" spans="1:4" x14ac:dyDescent="0.25">
      <c r="A240" s="4" t="s">
        <v>343</v>
      </c>
      <c r="B240" s="5">
        <v>44110</v>
      </c>
      <c r="C240" s="7">
        <v>950355</v>
      </c>
      <c r="D240" s="7">
        <v>950355</v>
      </c>
    </row>
    <row r="241" spans="1:4" x14ac:dyDescent="0.25">
      <c r="A241" s="4" t="s">
        <v>149</v>
      </c>
      <c r="B241" s="5">
        <v>44110</v>
      </c>
      <c r="C241" s="7">
        <v>293400</v>
      </c>
      <c r="D241" s="7">
        <v>293400</v>
      </c>
    </row>
    <row r="242" spans="1:4" x14ac:dyDescent="0.25">
      <c r="A242" s="4" t="s">
        <v>151</v>
      </c>
      <c r="B242" s="5">
        <v>44110</v>
      </c>
      <c r="C242" s="7">
        <v>38611350</v>
      </c>
      <c r="D242" s="7">
        <v>38611350</v>
      </c>
    </row>
    <row r="243" spans="1:4" x14ac:dyDescent="0.25">
      <c r="A243" s="4" t="s">
        <v>152</v>
      </c>
      <c r="B243" s="5">
        <v>44110</v>
      </c>
      <c r="C243" s="7">
        <v>265859</v>
      </c>
      <c r="D243" s="7">
        <v>265859</v>
      </c>
    </row>
    <row r="244" spans="1:4" x14ac:dyDescent="0.25">
      <c r="A244" s="4" t="s">
        <v>155</v>
      </c>
      <c r="B244" s="5">
        <v>44110</v>
      </c>
      <c r="C244" s="7">
        <v>32536756</v>
      </c>
      <c r="D244" s="7">
        <v>32536756</v>
      </c>
    </row>
    <row r="245" spans="1:4" x14ac:dyDescent="0.25">
      <c r="A245" s="4" t="s">
        <v>161</v>
      </c>
      <c r="B245" s="5">
        <v>44110</v>
      </c>
      <c r="C245" s="7">
        <v>21841020</v>
      </c>
      <c r="D245" s="7">
        <v>21841020</v>
      </c>
    </row>
    <row r="246" spans="1:4" x14ac:dyDescent="0.25">
      <c r="A246" s="4" t="s">
        <v>307</v>
      </c>
      <c r="B246" s="5">
        <v>44111</v>
      </c>
      <c r="C246" s="7">
        <v>1072125</v>
      </c>
      <c r="D246" s="7">
        <v>1072125</v>
      </c>
    </row>
    <row r="247" spans="1:4" x14ac:dyDescent="0.25">
      <c r="A247" s="4" t="s">
        <v>308</v>
      </c>
      <c r="B247" s="5">
        <v>44113</v>
      </c>
      <c r="C247" s="7">
        <v>257918</v>
      </c>
      <c r="D247" s="7">
        <v>257918</v>
      </c>
    </row>
    <row r="248" spans="1:4" x14ac:dyDescent="0.25">
      <c r="A248" s="4" t="s">
        <v>309</v>
      </c>
      <c r="B248" s="5">
        <v>44113</v>
      </c>
      <c r="C248" s="7">
        <v>1558320</v>
      </c>
      <c r="D248" s="7">
        <v>1558320</v>
      </c>
    </row>
    <row r="249" spans="1:4" x14ac:dyDescent="0.25">
      <c r="A249" s="4" t="s">
        <v>153</v>
      </c>
      <c r="B249" s="5">
        <v>44113</v>
      </c>
      <c r="C249" s="7">
        <v>200000</v>
      </c>
      <c r="D249" s="7">
        <v>200000</v>
      </c>
    </row>
    <row r="250" spans="1:4" x14ac:dyDescent="0.25">
      <c r="A250" s="4" t="s">
        <v>154</v>
      </c>
      <c r="B250" s="5">
        <v>44113</v>
      </c>
      <c r="C250" s="7">
        <v>225000</v>
      </c>
      <c r="D250" s="7">
        <v>225000</v>
      </c>
    </row>
    <row r="251" spans="1:4" x14ac:dyDescent="0.25">
      <c r="A251" s="4" t="s">
        <v>156</v>
      </c>
      <c r="B251" s="5">
        <v>44113</v>
      </c>
      <c r="C251" s="7">
        <v>225000</v>
      </c>
      <c r="D251" s="7">
        <v>225000</v>
      </c>
    </row>
    <row r="252" spans="1:4" x14ac:dyDescent="0.25">
      <c r="A252" s="4" t="s">
        <v>180</v>
      </c>
      <c r="B252" s="5">
        <v>44113</v>
      </c>
      <c r="C252" s="7">
        <v>500000</v>
      </c>
      <c r="D252" s="7">
        <v>500000</v>
      </c>
    </row>
    <row r="253" spans="1:4" x14ac:dyDescent="0.25">
      <c r="A253" s="4" t="s">
        <v>186</v>
      </c>
      <c r="B253" s="5">
        <v>44116</v>
      </c>
      <c r="C253" s="7">
        <v>216994</v>
      </c>
      <c r="D253" s="7">
        <v>216994</v>
      </c>
    </row>
    <row r="254" spans="1:4" x14ac:dyDescent="0.25">
      <c r="A254" s="4" t="s">
        <v>187</v>
      </c>
      <c r="B254" s="5">
        <v>44116</v>
      </c>
      <c r="C254" s="7">
        <v>216994</v>
      </c>
      <c r="D254" s="7">
        <v>216994</v>
      </c>
    </row>
    <row r="255" spans="1:4" x14ac:dyDescent="0.25">
      <c r="A255" s="4" t="s">
        <v>188</v>
      </c>
      <c r="B255" s="5">
        <v>44117</v>
      </c>
      <c r="C255" s="7">
        <v>216994</v>
      </c>
      <c r="D255" s="7">
        <v>216994</v>
      </c>
    </row>
    <row r="256" spans="1:4" x14ac:dyDescent="0.25">
      <c r="A256" s="4" t="s">
        <v>189</v>
      </c>
      <c r="B256" s="5">
        <v>44117</v>
      </c>
      <c r="C256" s="7">
        <v>216994</v>
      </c>
      <c r="D256" s="7">
        <v>216994</v>
      </c>
    </row>
    <row r="257" spans="1:4" x14ac:dyDescent="0.25">
      <c r="A257" s="4" t="s">
        <v>190</v>
      </c>
      <c r="B257" s="5">
        <v>44117</v>
      </c>
      <c r="C257" s="7">
        <v>100900</v>
      </c>
      <c r="D257" s="7">
        <v>100900</v>
      </c>
    </row>
    <row r="258" spans="1:4" x14ac:dyDescent="0.25">
      <c r="A258" s="4" t="s">
        <v>191</v>
      </c>
      <c r="B258" s="5">
        <v>44117</v>
      </c>
      <c r="C258" s="7">
        <v>216994</v>
      </c>
      <c r="D258" s="7">
        <v>216994</v>
      </c>
    </row>
    <row r="259" spans="1:4" x14ac:dyDescent="0.25">
      <c r="A259" s="4" t="s">
        <v>192</v>
      </c>
      <c r="B259" s="5">
        <v>44117</v>
      </c>
      <c r="C259" s="7">
        <v>25150082</v>
      </c>
      <c r="D259" s="7">
        <v>25150082</v>
      </c>
    </row>
    <row r="260" spans="1:4" x14ac:dyDescent="0.25">
      <c r="A260" s="4" t="s">
        <v>193</v>
      </c>
      <c r="B260" s="5">
        <v>44117</v>
      </c>
      <c r="C260" s="7">
        <v>216994</v>
      </c>
      <c r="D260" s="7">
        <v>216994</v>
      </c>
    </row>
    <row r="261" spans="1:4" x14ac:dyDescent="0.25">
      <c r="A261" s="4" t="s">
        <v>159</v>
      </c>
      <c r="B261" s="5">
        <v>44117</v>
      </c>
      <c r="C261" s="7">
        <v>200045</v>
      </c>
      <c r="D261" s="7">
        <v>200045</v>
      </c>
    </row>
    <row r="262" spans="1:4" x14ac:dyDescent="0.25">
      <c r="A262" s="4" t="s">
        <v>160</v>
      </c>
      <c r="B262" s="5">
        <v>44117</v>
      </c>
      <c r="C262" s="7">
        <v>856942</v>
      </c>
      <c r="D262" s="7">
        <v>856942</v>
      </c>
    </row>
    <row r="263" spans="1:4" x14ac:dyDescent="0.25">
      <c r="A263" s="4" t="s">
        <v>150</v>
      </c>
      <c r="B263" s="5">
        <v>44117</v>
      </c>
      <c r="C263" s="7">
        <v>12864421</v>
      </c>
      <c r="D263" s="7">
        <v>12864421</v>
      </c>
    </row>
    <row r="264" spans="1:4" x14ac:dyDescent="0.25">
      <c r="A264" s="4" t="s">
        <v>194</v>
      </c>
      <c r="B264" s="5">
        <v>44118</v>
      </c>
      <c r="C264" s="7">
        <v>216994</v>
      </c>
      <c r="D264" s="7">
        <v>216994</v>
      </c>
    </row>
    <row r="265" spans="1:4" x14ac:dyDescent="0.25">
      <c r="A265" s="4" t="s">
        <v>195</v>
      </c>
      <c r="B265" s="5">
        <v>44118</v>
      </c>
      <c r="C265" s="7">
        <v>216994</v>
      </c>
      <c r="D265" s="7">
        <v>216994</v>
      </c>
    </row>
    <row r="266" spans="1:4" x14ac:dyDescent="0.25">
      <c r="A266" s="4" t="s">
        <v>196</v>
      </c>
      <c r="B266" s="5">
        <v>44118</v>
      </c>
      <c r="C266" s="7">
        <v>7157499</v>
      </c>
      <c r="D266" s="7">
        <v>7157499</v>
      </c>
    </row>
    <row r="267" spans="1:4" x14ac:dyDescent="0.25">
      <c r="A267" s="4" t="s">
        <v>197</v>
      </c>
      <c r="B267" s="5">
        <v>44119</v>
      </c>
      <c r="C267" s="7">
        <v>216994</v>
      </c>
      <c r="D267" s="7">
        <v>216994</v>
      </c>
    </row>
    <row r="268" spans="1:4" x14ac:dyDescent="0.25">
      <c r="A268" s="4" t="s">
        <v>198</v>
      </c>
      <c r="B268" s="5">
        <v>44119</v>
      </c>
      <c r="C268" s="7">
        <v>216994</v>
      </c>
      <c r="D268" s="7">
        <v>216994</v>
      </c>
    </row>
    <row r="269" spans="1:4" x14ac:dyDescent="0.25">
      <c r="A269" s="4" t="s">
        <v>199</v>
      </c>
      <c r="B269" s="5">
        <v>44121</v>
      </c>
      <c r="C269" s="7">
        <v>2193877</v>
      </c>
      <c r="D269" s="7">
        <v>2193877</v>
      </c>
    </row>
    <row r="270" spans="1:4" x14ac:dyDescent="0.25">
      <c r="A270" s="4" t="s">
        <v>200</v>
      </c>
      <c r="B270" s="5">
        <v>44122</v>
      </c>
      <c r="C270" s="7">
        <v>13976002</v>
      </c>
      <c r="D270" s="7">
        <v>13976002</v>
      </c>
    </row>
    <row r="271" spans="1:4" x14ac:dyDescent="0.25">
      <c r="A271" s="4" t="s">
        <v>201</v>
      </c>
      <c r="B271" s="5">
        <v>44122</v>
      </c>
      <c r="C271" s="7">
        <v>103905</v>
      </c>
      <c r="D271" s="7">
        <v>103905</v>
      </c>
    </row>
    <row r="272" spans="1:4" x14ac:dyDescent="0.25">
      <c r="A272" s="4" t="s">
        <v>202</v>
      </c>
      <c r="B272" s="5">
        <v>44123</v>
      </c>
      <c r="C272" s="7">
        <v>216994</v>
      </c>
      <c r="D272" s="7">
        <v>216994</v>
      </c>
    </row>
    <row r="273" spans="1:4" x14ac:dyDescent="0.25">
      <c r="A273" s="4" t="s">
        <v>203</v>
      </c>
      <c r="B273" s="5">
        <v>44123</v>
      </c>
      <c r="C273" s="7">
        <v>216994</v>
      </c>
      <c r="D273" s="7">
        <v>216994</v>
      </c>
    </row>
    <row r="274" spans="1:4" x14ac:dyDescent="0.25">
      <c r="A274" s="4" t="s">
        <v>204</v>
      </c>
      <c r="B274" s="5">
        <v>44123</v>
      </c>
      <c r="C274" s="7">
        <v>216994</v>
      </c>
      <c r="D274" s="7">
        <v>216994</v>
      </c>
    </row>
    <row r="275" spans="1:4" x14ac:dyDescent="0.25">
      <c r="A275" s="4" t="s">
        <v>205</v>
      </c>
      <c r="B275" s="5">
        <v>44123</v>
      </c>
      <c r="C275" s="7">
        <v>216994</v>
      </c>
      <c r="D275" s="7">
        <v>216994</v>
      </c>
    </row>
    <row r="276" spans="1:4" x14ac:dyDescent="0.25">
      <c r="A276" s="4" t="s">
        <v>206</v>
      </c>
      <c r="B276" s="5">
        <v>44123</v>
      </c>
      <c r="C276" s="7">
        <v>216994</v>
      </c>
      <c r="D276" s="7">
        <v>216994</v>
      </c>
    </row>
    <row r="277" spans="1:4" x14ac:dyDescent="0.25">
      <c r="A277" s="4" t="s">
        <v>207</v>
      </c>
      <c r="B277" s="5">
        <v>44123</v>
      </c>
      <c r="C277" s="7">
        <v>216994</v>
      </c>
      <c r="D277" s="7">
        <v>216994</v>
      </c>
    </row>
    <row r="278" spans="1:4" x14ac:dyDescent="0.25">
      <c r="A278" s="4" t="s">
        <v>208</v>
      </c>
      <c r="B278" s="5">
        <v>44124</v>
      </c>
      <c r="C278" s="7">
        <v>216994</v>
      </c>
      <c r="D278" s="7">
        <v>216994</v>
      </c>
    </row>
    <row r="279" spans="1:4" x14ac:dyDescent="0.25">
      <c r="A279" s="4" t="s">
        <v>209</v>
      </c>
      <c r="B279" s="5">
        <v>44125</v>
      </c>
      <c r="C279" s="7">
        <v>216994</v>
      </c>
      <c r="D279" s="7">
        <v>216994</v>
      </c>
    </row>
    <row r="280" spans="1:4" x14ac:dyDescent="0.25">
      <c r="A280" s="4" t="s">
        <v>210</v>
      </c>
      <c r="B280" s="5">
        <v>44125</v>
      </c>
      <c r="C280" s="7">
        <v>180591</v>
      </c>
      <c r="D280" s="7">
        <v>180591</v>
      </c>
    </row>
    <row r="281" spans="1:4" x14ac:dyDescent="0.25">
      <c r="A281" s="4" t="s">
        <v>211</v>
      </c>
      <c r="B281" s="5">
        <v>44125</v>
      </c>
      <c r="C281" s="7">
        <v>216994</v>
      </c>
      <c r="D281" s="7">
        <v>216994</v>
      </c>
    </row>
    <row r="282" spans="1:4" x14ac:dyDescent="0.25">
      <c r="A282" s="4" t="s">
        <v>212</v>
      </c>
      <c r="B282" s="5">
        <v>44125</v>
      </c>
      <c r="C282" s="7">
        <v>216994</v>
      </c>
      <c r="D282" s="7">
        <v>216994</v>
      </c>
    </row>
    <row r="283" spans="1:4" x14ac:dyDescent="0.25">
      <c r="A283" s="4" t="s">
        <v>213</v>
      </c>
      <c r="B283" s="5">
        <v>44125</v>
      </c>
      <c r="C283" s="7">
        <v>216994</v>
      </c>
      <c r="D283" s="7">
        <v>216994</v>
      </c>
    </row>
    <row r="284" spans="1:4" x14ac:dyDescent="0.25">
      <c r="A284" s="4" t="s">
        <v>214</v>
      </c>
      <c r="B284" s="5">
        <v>44125</v>
      </c>
      <c r="C284" s="7">
        <v>216994</v>
      </c>
      <c r="D284" s="7">
        <v>216994</v>
      </c>
    </row>
    <row r="285" spans="1:4" x14ac:dyDescent="0.25">
      <c r="A285" s="4" t="s">
        <v>215</v>
      </c>
      <c r="B285" s="5">
        <v>44126</v>
      </c>
      <c r="C285" s="7">
        <v>216994</v>
      </c>
      <c r="D285" s="7">
        <v>216994</v>
      </c>
    </row>
    <row r="286" spans="1:4" x14ac:dyDescent="0.25">
      <c r="A286" s="4" t="s">
        <v>216</v>
      </c>
      <c r="B286" s="5">
        <v>44126</v>
      </c>
      <c r="C286" s="7">
        <v>216994</v>
      </c>
      <c r="D286" s="7">
        <v>216994</v>
      </c>
    </row>
    <row r="287" spans="1:4" x14ac:dyDescent="0.25">
      <c r="A287" s="4" t="s">
        <v>217</v>
      </c>
      <c r="B287" s="5">
        <v>44126</v>
      </c>
      <c r="C287" s="7">
        <v>216994</v>
      </c>
      <c r="D287" s="7">
        <v>216994</v>
      </c>
    </row>
    <row r="288" spans="1:4" x14ac:dyDescent="0.25">
      <c r="A288" s="4" t="s">
        <v>218</v>
      </c>
      <c r="B288" s="5">
        <v>44126</v>
      </c>
      <c r="C288" s="7">
        <v>216994</v>
      </c>
      <c r="D288" s="7">
        <v>216994</v>
      </c>
    </row>
    <row r="289" spans="1:4" x14ac:dyDescent="0.25">
      <c r="A289" s="4" t="s">
        <v>219</v>
      </c>
      <c r="B289" s="5">
        <v>44126</v>
      </c>
      <c r="C289" s="7">
        <v>216994</v>
      </c>
      <c r="D289" s="7">
        <v>216994</v>
      </c>
    </row>
    <row r="290" spans="1:4" x14ac:dyDescent="0.25">
      <c r="A290" s="4" t="s">
        <v>220</v>
      </c>
      <c r="B290" s="5">
        <v>44126</v>
      </c>
      <c r="C290" s="7">
        <v>216994</v>
      </c>
      <c r="D290" s="7">
        <v>216994</v>
      </c>
    </row>
    <row r="291" spans="1:4" x14ac:dyDescent="0.25">
      <c r="A291" s="4" t="s">
        <v>221</v>
      </c>
      <c r="B291" s="5">
        <v>44126</v>
      </c>
      <c r="C291" s="7">
        <v>216994</v>
      </c>
      <c r="D291" s="7">
        <v>216994</v>
      </c>
    </row>
    <row r="292" spans="1:4" x14ac:dyDescent="0.25">
      <c r="A292" s="4" t="s">
        <v>222</v>
      </c>
      <c r="B292" s="5">
        <v>44127</v>
      </c>
      <c r="C292" s="7">
        <v>216994</v>
      </c>
      <c r="D292" s="7">
        <v>216994</v>
      </c>
    </row>
    <row r="293" spans="1:4" x14ac:dyDescent="0.25">
      <c r="A293" s="4" t="s">
        <v>223</v>
      </c>
      <c r="B293" s="5">
        <v>44127</v>
      </c>
      <c r="C293" s="7">
        <v>216994</v>
      </c>
      <c r="D293" s="7">
        <v>216994</v>
      </c>
    </row>
    <row r="294" spans="1:4" x14ac:dyDescent="0.25">
      <c r="A294" s="4" t="s">
        <v>224</v>
      </c>
      <c r="B294" s="5">
        <v>44127</v>
      </c>
      <c r="C294" s="7">
        <v>345255</v>
      </c>
      <c r="D294" s="7">
        <v>345255</v>
      </c>
    </row>
    <row r="295" spans="1:4" x14ac:dyDescent="0.25">
      <c r="A295" s="4" t="s">
        <v>310</v>
      </c>
      <c r="B295" s="5">
        <v>44127</v>
      </c>
      <c r="C295" s="7">
        <v>305060</v>
      </c>
      <c r="D295" s="7">
        <v>305060</v>
      </c>
    </row>
    <row r="296" spans="1:4" x14ac:dyDescent="0.25">
      <c r="A296" s="4" t="s">
        <v>225</v>
      </c>
      <c r="B296" s="5">
        <v>44128</v>
      </c>
      <c r="C296" s="7">
        <v>216994</v>
      </c>
      <c r="D296" s="7">
        <v>216994</v>
      </c>
    </row>
    <row r="297" spans="1:4" x14ac:dyDescent="0.25">
      <c r="A297" s="4" t="s">
        <v>226</v>
      </c>
      <c r="B297" s="5">
        <v>44128</v>
      </c>
      <c r="C297" s="7">
        <v>216994</v>
      </c>
      <c r="D297" s="7">
        <v>216994</v>
      </c>
    </row>
    <row r="298" spans="1:4" x14ac:dyDescent="0.25">
      <c r="A298" s="4" t="s">
        <v>311</v>
      </c>
      <c r="B298" s="5">
        <v>44128</v>
      </c>
      <c r="C298" s="7">
        <v>745381</v>
      </c>
      <c r="D298" s="7">
        <v>745381</v>
      </c>
    </row>
    <row r="299" spans="1:4" x14ac:dyDescent="0.25">
      <c r="A299" s="4" t="s">
        <v>158</v>
      </c>
      <c r="B299" s="5">
        <v>44128</v>
      </c>
      <c r="C299" s="7">
        <v>3132234</v>
      </c>
      <c r="D299" s="7">
        <v>3132234</v>
      </c>
    </row>
    <row r="300" spans="1:4" x14ac:dyDescent="0.25">
      <c r="A300" s="4" t="s">
        <v>227</v>
      </c>
      <c r="B300" s="5">
        <v>44129</v>
      </c>
      <c r="C300" s="7">
        <v>216994</v>
      </c>
      <c r="D300" s="7">
        <v>216994</v>
      </c>
    </row>
    <row r="301" spans="1:4" x14ac:dyDescent="0.25">
      <c r="A301" s="4" t="s">
        <v>228</v>
      </c>
      <c r="B301" s="5">
        <v>44129</v>
      </c>
      <c r="C301" s="7">
        <v>216994</v>
      </c>
      <c r="D301" s="7">
        <v>216994</v>
      </c>
    </row>
    <row r="302" spans="1:4" x14ac:dyDescent="0.25">
      <c r="A302" s="4" t="s">
        <v>229</v>
      </c>
      <c r="B302" s="5">
        <v>44129</v>
      </c>
      <c r="C302" s="7">
        <v>216994</v>
      </c>
      <c r="D302" s="7">
        <v>216994</v>
      </c>
    </row>
    <row r="303" spans="1:4" x14ac:dyDescent="0.25">
      <c r="A303" s="4" t="s">
        <v>230</v>
      </c>
      <c r="B303" s="5">
        <v>44129</v>
      </c>
      <c r="C303" s="7">
        <v>216994</v>
      </c>
      <c r="D303" s="7">
        <v>216994</v>
      </c>
    </row>
    <row r="304" spans="1:4" x14ac:dyDescent="0.25">
      <c r="A304" s="4" t="s">
        <v>231</v>
      </c>
      <c r="B304" s="5">
        <v>44129</v>
      </c>
      <c r="C304" s="7">
        <v>216994</v>
      </c>
      <c r="D304" s="7">
        <v>216994</v>
      </c>
    </row>
    <row r="305" spans="1:4" x14ac:dyDescent="0.25">
      <c r="A305" s="4" t="s">
        <v>232</v>
      </c>
      <c r="B305" s="5">
        <v>44129</v>
      </c>
      <c r="C305" s="7">
        <v>216994</v>
      </c>
      <c r="D305" s="7">
        <v>216994</v>
      </c>
    </row>
    <row r="306" spans="1:4" x14ac:dyDescent="0.25">
      <c r="A306" s="4" t="s">
        <v>233</v>
      </c>
      <c r="B306" s="5">
        <v>44129</v>
      </c>
      <c r="C306" s="7">
        <v>216994</v>
      </c>
      <c r="D306" s="7">
        <v>216994</v>
      </c>
    </row>
    <row r="307" spans="1:4" x14ac:dyDescent="0.25">
      <c r="A307" s="4" t="s">
        <v>234</v>
      </c>
      <c r="B307" s="5">
        <v>44130</v>
      </c>
      <c r="C307" s="7">
        <v>216994</v>
      </c>
      <c r="D307" s="7">
        <v>216994</v>
      </c>
    </row>
    <row r="308" spans="1:4" x14ac:dyDescent="0.25">
      <c r="A308" s="4" t="s">
        <v>235</v>
      </c>
      <c r="B308" s="5">
        <v>44130</v>
      </c>
      <c r="C308" s="7">
        <v>216994</v>
      </c>
      <c r="D308" s="7">
        <v>216994</v>
      </c>
    </row>
    <row r="309" spans="1:4" x14ac:dyDescent="0.25">
      <c r="A309" s="4" t="s">
        <v>236</v>
      </c>
      <c r="B309" s="5">
        <v>44130</v>
      </c>
      <c r="C309" s="7">
        <v>216994</v>
      </c>
      <c r="D309" s="7">
        <v>216994</v>
      </c>
    </row>
    <row r="310" spans="1:4" x14ac:dyDescent="0.25">
      <c r="A310" s="4" t="s">
        <v>237</v>
      </c>
      <c r="B310" s="5">
        <v>44130</v>
      </c>
      <c r="C310" s="7">
        <v>216994</v>
      </c>
      <c r="D310" s="7">
        <v>216994</v>
      </c>
    </row>
    <row r="311" spans="1:4" x14ac:dyDescent="0.25">
      <c r="A311" s="4" t="s">
        <v>238</v>
      </c>
      <c r="B311" s="5">
        <v>44130</v>
      </c>
      <c r="C311" s="7">
        <v>216994</v>
      </c>
      <c r="D311" s="7">
        <v>216994</v>
      </c>
    </row>
    <row r="312" spans="1:4" x14ac:dyDescent="0.25">
      <c r="A312" s="4" t="s">
        <v>239</v>
      </c>
      <c r="B312" s="5">
        <v>44130</v>
      </c>
      <c r="C312" s="7">
        <v>216994</v>
      </c>
      <c r="D312" s="7">
        <v>216994</v>
      </c>
    </row>
    <row r="313" spans="1:4" x14ac:dyDescent="0.25">
      <c r="A313" s="4" t="s">
        <v>240</v>
      </c>
      <c r="B313" s="5">
        <v>44130</v>
      </c>
      <c r="C313" s="7">
        <v>216994</v>
      </c>
      <c r="D313" s="7">
        <v>216994</v>
      </c>
    </row>
    <row r="314" spans="1:4" x14ac:dyDescent="0.25">
      <c r="A314" s="4" t="s">
        <v>241</v>
      </c>
      <c r="B314" s="5">
        <v>44130</v>
      </c>
      <c r="C314" s="7">
        <v>216994</v>
      </c>
      <c r="D314" s="7">
        <v>216994</v>
      </c>
    </row>
    <row r="315" spans="1:4" x14ac:dyDescent="0.25">
      <c r="A315" s="4" t="s">
        <v>242</v>
      </c>
      <c r="B315" s="5">
        <v>44130</v>
      </c>
      <c r="C315" s="7">
        <v>216994</v>
      </c>
      <c r="D315" s="7">
        <v>216994</v>
      </c>
    </row>
    <row r="316" spans="1:4" x14ac:dyDescent="0.25">
      <c r="A316" s="4" t="s">
        <v>243</v>
      </c>
      <c r="B316" s="5">
        <v>44131</v>
      </c>
      <c r="C316" s="7">
        <v>216994</v>
      </c>
      <c r="D316" s="7">
        <v>216994</v>
      </c>
    </row>
    <row r="317" spans="1:4" x14ac:dyDescent="0.25">
      <c r="A317" s="4" t="s">
        <v>244</v>
      </c>
      <c r="B317" s="5">
        <v>44131</v>
      </c>
      <c r="C317" s="7">
        <v>216994</v>
      </c>
      <c r="D317" s="7">
        <v>216994</v>
      </c>
    </row>
    <row r="318" spans="1:4" x14ac:dyDescent="0.25">
      <c r="A318" s="4" t="s">
        <v>245</v>
      </c>
      <c r="B318" s="5">
        <v>44131</v>
      </c>
      <c r="C318" s="7">
        <v>216994</v>
      </c>
      <c r="D318" s="7">
        <v>216994</v>
      </c>
    </row>
    <row r="319" spans="1:4" x14ac:dyDescent="0.25">
      <c r="A319" s="4" t="s">
        <v>246</v>
      </c>
      <c r="B319" s="5">
        <v>44131</v>
      </c>
      <c r="C319" s="7">
        <v>216994</v>
      </c>
      <c r="D319" s="7">
        <v>216994</v>
      </c>
    </row>
    <row r="320" spans="1:4" x14ac:dyDescent="0.25">
      <c r="A320" s="4" t="s">
        <v>247</v>
      </c>
      <c r="B320" s="5">
        <v>44131</v>
      </c>
      <c r="C320" s="7">
        <v>216994</v>
      </c>
      <c r="D320" s="7">
        <v>216994</v>
      </c>
    </row>
    <row r="321" spans="1:4" x14ac:dyDescent="0.25">
      <c r="A321" s="4" t="s">
        <v>248</v>
      </c>
      <c r="B321" s="5">
        <v>44131</v>
      </c>
      <c r="C321" s="7">
        <v>216994</v>
      </c>
      <c r="D321" s="7">
        <v>216994</v>
      </c>
    </row>
    <row r="322" spans="1:4" x14ac:dyDescent="0.25">
      <c r="A322" s="4" t="s">
        <v>249</v>
      </c>
      <c r="B322" s="5">
        <v>44131</v>
      </c>
      <c r="C322" s="7">
        <v>216994</v>
      </c>
      <c r="D322" s="7">
        <v>216994</v>
      </c>
    </row>
    <row r="323" spans="1:4" x14ac:dyDescent="0.25">
      <c r="A323" s="4" t="s">
        <v>250</v>
      </c>
      <c r="B323" s="5">
        <v>44131</v>
      </c>
      <c r="C323" s="7">
        <v>216994</v>
      </c>
      <c r="D323" s="7">
        <v>216994</v>
      </c>
    </row>
    <row r="324" spans="1:4" x14ac:dyDescent="0.25">
      <c r="A324" s="4" t="s">
        <v>251</v>
      </c>
      <c r="B324" s="5">
        <v>44131</v>
      </c>
      <c r="C324" s="7">
        <v>216994</v>
      </c>
      <c r="D324" s="7">
        <v>216994</v>
      </c>
    </row>
    <row r="325" spans="1:4" x14ac:dyDescent="0.25">
      <c r="A325" s="4" t="s">
        <v>252</v>
      </c>
      <c r="B325" s="5">
        <v>44131</v>
      </c>
      <c r="C325" s="7">
        <v>216994</v>
      </c>
      <c r="D325" s="7">
        <v>216994</v>
      </c>
    </row>
    <row r="326" spans="1:4" x14ac:dyDescent="0.25">
      <c r="A326" s="4" t="s">
        <v>253</v>
      </c>
      <c r="B326" s="5">
        <v>44131</v>
      </c>
      <c r="C326" s="7">
        <v>216994</v>
      </c>
      <c r="D326" s="7">
        <v>216994</v>
      </c>
    </row>
    <row r="327" spans="1:4" x14ac:dyDescent="0.25">
      <c r="A327" s="4" t="s">
        <v>312</v>
      </c>
      <c r="B327" s="5">
        <v>44131</v>
      </c>
      <c r="C327" s="7">
        <v>826051</v>
      </c>
      <c r="D327" s="7">
        <v>826051</v>
      </c>
    </row>
    <row r="328" spans="1:4" x14ac:dyDescent="0.25">
      <c r="A328" s="4" t="s">
        <v>254</v>
      </c>
      <c r="B328" s="5">
        <v>44132</v>
      </c>
      <c r="C328" s="7">
        <v>216994</v>
      </c>
      <c r="D328" s="7">
        <v>216994</v>
      </c>
    </row>
    <row r="329" spans="1:4" x14ac:dyDescent="0.25">
      <c r="A329" s="4" t="s">
        <v>255</v>
      </c>
      <c r="B329" s="5">
        <v>44132</v>
      </c>
      <c r="C329" s="7">
        <v>216994</v>
      </c>
      <c r="D329" s="7">
        <v>216994</v>
      </c>
    </row>
    <row r="330" spans="1:4" x14ac:dyDescent="0.25">
      <c r="A330" s="4" t="s">
        <v>256</v>
      </c>
      <c r="B330" s="5">
        <v>44132</v>
      </c>
      <c r="C330" s="7">
        <v>216994</v>
      </c>
      <c r="D330" s="7">
        <v>216994</v>
      </c>
    </row>
    <row r="331" spans="1:4" x14ac:dyDescent="0.25">
      <c r="A331" s="4" t="s">
        <v>257</v>
      </c>
      <c r="B331" s="5">
        <v>44132</v>
      </c>
      <c r="C331" s="7">
        <v>216994</v>
      </c>
      <c r="D331" s="7">
        <v>216994</v>
      </c>
    </row>
    <row r="332" spans="1:4" x14ac:dyDescent="0.25">
      <c r="A332" s="4" t="s">
        <v>258</v>
      </c>
      <c r="B332" s="5">
        <v>44132</v>
      </c>
      <c r="C332" s="7">
        <v>216994</v>
      </c>
      <c r="D332" s="7">
        <v>216994</v>
      </c>
    </row>
    <row r="333" spans="1:4" x14ac:dyDescent="0.25">
      <c r="A333" s="4" t="s">
        <v>259</v>
      </c>
      <c r="B333" s="5">
        <v>44132</v>
      </c>
      <c r="C333" s="7">
        <v>216994</v>
      </c>
      <c r="D333" s="7">
        <v>216994</v>
      </c>
    </row>
    <row r="334" spans="1:4" x14ac:dyDescent="0.25">
      <c r="A334" s="4" t="s">
        <v>260</v>
      </c>
      <c r="B334" s="5">
        <v>44132</v>
      </c>
      <c r="C334" s="7">
        <v>216994</v>
      </c>
      <c r="D334" s="7">
        <v>216994</v>
      </c>
    </row>
    <row r="335" spans="1:4" x14ac:dyDescent="0.25">
      <c r="A335" s="4" t="s">
        <v>261</v>
      </c>
      <c r="B335" s="5">
        <v>44132</v>
      </c>
      <c r="C335" s="7">
        <v>216994</v>
      </c>
      <c r="D335" s="7">
        <v>216994</v>
      </c>
    </row>
    <row r="336" spans="1:4" x14ac:dyDescent="0.25">
      <c r="A336" s="4" t="s">
        <v>262</v>
      </c>
      <c r="B336" s="5">
        <v>44132</v>
      </c>
      <c r="C336" s="7">
        <v>216994</v>
      </c>
      <c r="D336" s="7">
        <v>216994</v>
      </c>
    </row>
    <row r="337" spans="1:4" x14ac:dyDescent="0.25">
      <c r="A337" s="4" t="s">
        <v>263</v>
      </c>
      <c r="B337" s="5">
        <v>44132</v>
      </c>
      <c r="C337" s="7">
        <v>216994</v>
      </c>
      <c r="D337" s="7">
        <v>216994</v>
      </c>
    </row>
    <row r="338" spans="1:4" x14ac:dyDescent="0.25">
      <c r="A338" s="4" t="s">
        <v>264</v>
      </c>
      <c r="B338" s="5">
        <v>44132</v>
      </c>
      <c r="C338" s="7">
        <v>216994</v>
      </c>
      <c r="D338" s="7">
        <v>216994</v>
      </c>
    </row>
    <row r="339" spans="1:4" x14ac:dyDescent="0.25">
      <c r="A339" s="4" t="s">
        <v>313</v>
      </c>
      <c r="B339" s="5">
        <v>44132</v>
      </c>
      <c r="C339" s="7">
        <v>177266</v>
      </c>
      <c r="D339" s="7">
        <v>177266</v>
      </c>
    </row>
    <row r="340" spans="1:4" x14ac:dyDescent="0.25">
      <c r="A340" s="4" t="s">
        <v>265</v>
      </c>
      <c r="B340" s="5">
        <v>44133</v>
      </c>
      <c r="C340" s="7">
        <v>216994</v>
      </c>
      <c r="D340" s="7">
        <v>216994</v>
      </c>
    </row>
    <row r="341" spans="1:4" x14ac:dyDescent="0.25">
      <c r="A341" s="4" t="s">
        <v>266</v>
      </c>
      <c r="B341" s="5">
        <v>44133</v>
      </c>
      <c r="C341" s="7">
        <v>216994</v>
      </c>
      <c r="D341" s="7">
        <v>216994</v>
      </c>
    </row>
    <row r="342" spans="1:4" x14ac:dyDescent="0.25">
      <c r="A342" s="4" t="s">
        <v>314</v>
      </c>
      <c r="B342" s="5">
        <v>44133</v>
      </c>
      <c r="C342" s="7">
        <v>216994</v>
      </c>
      <c r="D342" s="7">
        <v>216994</v>
      </c>
    </row>
    <row r="343" spans="1:4" x14ac:dyDescent="0.25">
      <c r="A343" s="4" t="s">
        <v>267</v>
      </c>
      <c r="B343" s="5">
        <v>44134</v>
      </c>
      <c r="C343" s="7">
        <v>216994</v>
      </c>
      <c r="D343" s="7">
        <v>216994</v>
      </c>
    </row>
    <row r="344" spans="1:4" x14ac:dyDescent="0.25">
      <c r="A344" s="4" t="s">
        <v>268</v>
      </c>
      <c r="B344" s="5">
        <v>44134</v>
      </c>
      <c r="C344" s="7">
        <v>652632</v>
      </c>
      <c r="D344" s="7">
        <v>652632</v>
      </c>
    </row>
    <row r="345" spans="1:4" x14ac:dyDescent="0.25">
      <c r="A345" s="4" t="s">
        <v>269</v>
      </c>
      <c r="B345" s="5">
        <v>44134</v>
      </c>
      <c r="C345" s="7">
        <v>216994</v>
      </c>
      <c r="D345" s="7">
        <v>216994</v>
      </c>
    </row>
    <row r="346" spans="1:4" x14ac:dyDescent="0.25">
      <c r="A346" s="4" t="s">
        <v>315</v>
      </c>
      <c r="B346" s="5">
        <v>44134</v>
      </c>
      <c r="C346" s="7">
        <v>216994</v>
      </c>
      <c r="D346" s="7">
        <v>216994</v>
      </c>
    </row>
    <row r="347" spans="1:4" x14ac:dyDescent="0.25">
      <c r="A347" s="4" t="s">
        <v>270</v>
      </c>
      <c r="B347" s="5">
        <v>44135</v>
      </c>
      <c r="C347" s="7">
        <v>216994</v>
      </c>
      <c r="D347" s="7">
        <v>216994</v>
      </c>
    </row>
    <row r="348" spans="1:4" x14ac:dyDescent="0.25">
      <c r="A348" s="4" t="s">
        <v>271</v>
      </c>
      <c r="B348" s="5">
        <v>44135</v>
      </c>
      <c r="C348" s="7">
        <v>216994</v>
      </c>
      <c r="D348" s="7">
        <v>216994</v>
      </c>
    </row>
    <row r="349" spans="1:4" x14ac:dyDescent="0.25">
      <c r="A349" s="4" t="s">
        <v>272</v>
      </c>
      <c r="B349" s="5">
        <v>44135</v>
      </c>
      <c r="C349" s="7">
        <v>3594088</v>
      </c>
      <c r="D349" s="7">
        <v>3594088</v>
      </c>
    </row>
    <row r="350" spans="1:4" x14ac:dyDescent="0.25">
      <c r="A350" s="4" t="s">
        <v>273</v>
      </c>
      <c r="B350" s="5">
        <v>44135</v>
      </c>
      <c r="C350" s="7">
        <v>1821800</v>
      </c>
      <c r="D350" s="7">
        <v>1821800</v>
      </c>
    </row>
    <row r="351" spans="1:4" x14ac:dyDescent="0.25">
      <c r="A351" s="4" t="s">
        <v>316</v>
      </c>
      <c r="B351" s="5">
        <v>44135</v>
      </c>
      <c r="C351" s="7">
        <v>5979042</v>
      </c>
      <c r="D351" s="7">
        <v>5979042</v>
      </c>
    </row>
    <row r="352" spans="1:4" ht="15.75" x14ac:dyDescent="0.25">
      <c r="A352" s="46" t="s">
        <v>352</v>
      </c>
      <c r="B352" s="46"/>
      <c r="C352" s="6">
        <f>SUM(C9:C351)</f>
        <v>1161637995</v>
      </c>
      <c r="D352" s="6">
        <f>SUM(D9:D351)</f>
        <v>1156881350.76</v>
      </c>
    </row>
  </sheetData>
  <mergeCells count="4">
    <mergeCell ref="A352:B352"/>
    <mergeCell ref="A4:D4"/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abSelected="1" topLeftCell="A318" workbookViewId="0">
      <selection activeCell="H334" sqref="H334"/>
    </sheetView>
  </sheetViews>
  <sheetFormatPr baseColWidth="10" defaultRowHeight="11.25" x14ac:dyDescent="0.2"/>
  <cols>
    <col min="1" max="2" width="16.5703125" style="18" customWidth="1"/>
    <col min="3" max="3" width="14.28515625" style="18" customWidth="1"/>
    <col min="4" max="4" width="18.5703125" style="18" customWidth="1"/>
    <col min="5" max="5" width="17.85546875" style="18" customWidth="1"/>
    <col min="6" max="6" width="11.42578125" style="17" customWidth="1"/>
    <col min="7" max="7" width="12.7109375" style="17" customWidth="1"/>
    <col min="8" max="8" width="22.28515625" style="17" customWidth="1"/>
    <col min="9" max="9" width="22.140625" style="18" customWidth="1"/>
    <col min="10" max="10" width="9.42578125" style="18" customWidth="1"/>
    <col min="11" max="11" width="17.7109375" style="17" customWidth="1"/>
    <col min="12" max="12" width="16.85546875" style="18" customWidth="1"/>
    <col min="13" max="16384" width="11.42578125" style="18"/>
  </cols>
  <sheetData>
    <row r="1" spans="1:12" x14ac:dyDescent="0.2">
      <c r="A1" s="16" t="s">
        <v>346</v>
      </c>
      <c r="B1" s="16"/>
      <c r="C1" s="16"/>
      <c r="D1" s="16"/>
      <c r="E1" s="16"/>
    </row>
    <row r="2" spans="1:12" x14ac:dyDescent="0.2">
      <c r="A2" s="16" t="s">
        <v>347</v>
      </c>
      <c r="B2" s="16"/>
      <c r="C2" s="16"/>
      <c r="D2" s="16"/>
      <c r="E2" s="16"/>
    </row>
    <row r="3" spans="1:12" x14ac:dyDescent="0.2">
      <c r="A3" s="16"/>
      <c r="B3" s="16"/>
      <c r="C3" s="16"/>
      <c r="D3" s="16"/>
      <c r="E3" s="16"/>
    </row>
    <row r="4" spans="1:12" x14ac:dyDescent="0.2">
      <c r="A4" s="55" t="s">
        <v>348</v>
      </c>
      <c r="B4" s="55"/>
      <c r="C4" s="55"/>
      <c r="D4" s="55"/>
      <c r="E4" s="55"/>
    </row>
    <row r="5" spans="1:12" x14ac:dyDescent="0.2">
      <c r="A5" s="55" t="s">
        <v>3</v>
      </c>
      <c r="B5" s="55"/>
      <c r="C5" s="55"/>
      <c r="D5" s="55"/>
      <c r="E5" s="55"/>
    </row>
    <row r="6" spans="1:12" x14ac:dyDescent="0.2">
      <c r="A6" s="55" t="s">
        <v>349</v>
      </c>
      <c r="B6" s="55"/>
      <c r="C6" s="55"/>
      <c r="D6" s="55"/>
      <c r="E6" s="55"/>
    </row>
    <row r="8" spans="1:12" x14ac:dyDescent="0.2">
      <c r="A8" s="19" t="s">
        <v>0</v>
      </c>
      <c r="B8" s="20" t="s">
        <v>0</v>
      </c>
      <c r="C8" s="21" t="s">
        <v>350</v>
      </c>
      <c r="D8" s="22" t="s">
        <v>351</v>
      </c>
      <c r="E8" s="22" t="s">
        <v>1</v>
      </c>
      <c r="F8" s="23" t="s">
        <v>353</v>
      </c>
      <c r="G8" s="23" t="s">
        <v>354</v>
      </c>
      <c r="H8" s="23" t="s">
        <v>355</v>
      </c>
      <c r="I8" s="24" t="s">
        <v>356</v>
      </c>
      <c r="J8" s="24" t="s">
        <v>357</v>
      </c>
      <c r="K8" s="23" t="s">
        <v>358</v>
      </c>
      <c r="L8" s="24" t="s">
        <v>359</v>
      </c>
    </row>
    <row r="9" spans="1:12" x14ac:dyDescent="0.2">
      <c r="A9" s="25" t="s">
        <v>4</v>
      </c>
      <c r="B9" s="26">
        <v>33274</v>
      </c>
      <c r="C9" s="27">
        <v>43110</v>
      </c>
      <c r="D9" s="28">
        <v>114229</v>
      </c>
      <c r="E9" s="28">
        <v>114229</v>
      </c>
      <c r="K9" s="17">
        <f>E9+F9+G9+H9</f>
        <v>114229</v>
      </c>
      <c r="L9" s="18" t="s">
        <v>1170</v>
      </c>
    </row>
    <row r="10" spans="1:12" x14ac:dyDescent="0.2">
      <c r="A10" s="25" t="s">
        <v>5</v>
      </c>
      <c r="B10" s="26">
        <v>33425</v>
      </c>
      <c r="C10" s="27">
        <v>43110</v>
      </c>
      <c r="D10" s="28">
        <v>110810</v>
      </c>
      <c r="E10" s="28">
        <v>110810</v>
      </c>
      <c r="K10" s="17">
        <f t="shared" ref="K10:K73" si="0">E10+F10+G10+H10</f>
        <v>110810</v>
      </c>
      <c r="L10" s="18" t="s">
        <v>1170</v>
      </c>
    </row>
    <row r="11" spans="1:12" x14ac:dyDescent="0.2">
      <c r="A11" s="25" t="s">
        <v>6</v>
      </c>
      <c r="B11" s="26">
        <v>33949</v>
      </c>
      <c r="C11" s="27">
        <v>43110</v>
      </c>
      <c r="D11" s="28">
        <v>119140</v>
      </c>
      <c r="E11" s="28">
        <v>119140</v>
      </c>
      <c r="K11" s="17">
        <f t="shared" si="0"/>
        <v>119140</v>
      </c>
      <c r="L11" s="18" t="s">
        <v>1170</v>
      </c>
    </row>
    <row r="12" spans="1:12" x14ac:dyDescent="0.2">
      <c r="A12" s="25" t="s">
        <v>13</v>
      </c>
      <c r="B12" s="26">
        <v>34501</v>
      </c>
      <c r="C12" s="27">
        <v>43112</v>
      </c>
      <c r="D12" s="28">
        <v>140344</v>
      </c>
      <c r="E12" s="28">
        <v>140344</v>
      </c>
      <c r="K12" s="17">
        <f t="shared" si="0"/>
        <v>140344</v>
      </c>
      <c r="L12" s="18" t="s">
        <v>1170</v>
      </c>
    </row>
    <row r="13" spans="1:12" x14ac:dyDescent="0.2">
      <c r="A13" s="25" t="s">
        <v>14</v>
      </c>
      <c r="B13" s="26">
        <v>34506</v>
      </c>
      <c r="C13" s="27">
        <v>43112</v>
      </c>
      <c r="D13" s="28">
        <v>547716</v>
      </c>
      <c r="E13" s="28">
        <v>123480</v>
      </c>
      <c r="K13" s="17">
        <f t="shared" si="0"/>
        <v>123480</v>
      </c>
      <c r="L13" s="18" t="s">
        <v>447</v>
      </c>
    </row>
    <row r="14" spans="1:12" x14ac:dyDescent="0.2">
      <c r="A14" s="25" t="s">
        <v>2</v>
      </c>
      <c r="B14" s="26">
        <v>33258</v>
      </c>
      <c r="C14" s="27">
        <v>43116</v>
      </c>
      <c r="D14" s="28">
        <v>2356533</v>
      </c>
      <c r="E14" s="28">
        <v>2356533</v>
      </c>
      <c r="K14" s="17">
        <f t="shared" si="0"/>
        <v>2356533</v>
      </c>
      <c r="L14" s="18" t="s">
        <v>1170</v>
      </c>
    </row>
    <row r="15" spans="1:12" x14ac:dyDescent="0.2">
      <c r="A15" s="25" t="s">
        <v>16</v>
      </c>
      <c r="B15" s="26">
        <v>34513</v>
      </c>
      <c r="C15" s="27">
        <v>43116</v>
      </c>
      <c r="D15" s="28">
        <v>168418</v>
      </c>
      <c r="E15" s="28">
        <v>168418</v>
      </c>
      <c r="K15" s="17">
        <f t="shared" si="0"/>
        <v>168418</v>
      </c>
      <c r="L15" s="18" t="s">
        <v>1170</v>
      </c>
    </row>
    <row r="16" spans="1:12" x14ac:dyDescent="0.2">
      <c r="A16" s="25" t="s">
        <v>20</v>
      </c>
      <c r="B16" s="26">
        <v>34891</v>
      </c>
      <c r="C16" s="27">
        <v>43116</v>
      </c>
      <c r="D16" s="28">
        <v>295088</v>
      </c>
      <c r="E16" s="28">
        <v>295088</v>
      </c>
      <c r="K16" s="17">
        <f t="shared" si="0"/>
        <v>295088</v>
      </c>
      <c r="L16" s="18" t="s">
        <v>1170</v>
      </c>
    </row>
    <row r="17" spans="1:12" x14ac:dyDescent="0.2">
      <c r="A17" s="25" t="s">
        <v>7</v>
      </c>
      <c r="B17" s="26">
        <v>34369</v>
      </c>
      <c r="C17" s="27">
        <v>43117</v>
      </c>
      <c r="D17" s="28">
        <v>2891118</v>
      </c>
      <c r="E17" s="28">
        <v>2891118</v>
      </c>
      <c r="K17" s="17">
        <f t="shared" si="0"/>
        <v>2891118</v>
      </c>
      <c r="L17" s="18" t="s">
        <v>1170</v>
      </c>
    </row>
    <row r="18" spans="1:12" x14ac:dyDescent="0.2">
      <c r="A18" s="25" t="s">
        <v>8</v>
      </c>
      <c r="B18" s="26">
        <v>34455</v>
      </c>
      <c r="C18" s="27">
        <v>43117</v>
      </c>
      <c r="D18" s="28">
        <v>64827172</v>
      </c>
      <c r="E18" s="28">
        <v>64827172</v>
      </c>
      <c r="K18" s="17">
        <f t="shared" si="0"/>
        <v>64827172</v>
      </c>
      <c r="L18" s="18" t="s">
        <v>1170</v>
      </c>
    </row>
    <row r="19" spans="1:12" x14ac:dyDescent="0.2">
      <c r="A19" s="25" t="s">
        <v>9</v>
      </c>
      <c r="B19" s="26">
        <v>34484</v>
      </c>
      <c r="C19" s="27">
        <v>43117</v>
      </c>
      <c r="D19" s="28">
        <v>3267200</v>
      </c>
      <c r="E19" s="28">
        <v>3267200</v>
      </c>
      <c r="K19" s="17">
        <f t="shared" si="0"/>
        <v>3267200</v>
      </c>
      <c r="L19" s="18" t="s">
        <v>1170</v>
      </c>
    </row>
    <row r="20" spans="1:12" x14ac:dyDescent="0.2">
      <c r="A20" s="25" t="s">
        <v>11</v>
      </c>
      <c r="B20" s="26">
        <v>34489</v>
      </c>
      <c r="C20" s="27">
        <v>43117</v>
      </c>
      <c r="D20" s="28">
        <v>2357622</v>
      </c>
      <c r="E20" s="28">
        <v>2357622</v>
      </c>
      <c r="K20" s="17">
        <f t="shared" si="0"/>
        <v>2357622</v>
      </c>
      <c r="L20" s="18" t="s">
        <v>1170</v>
      </c>
    </row>
    <row r="21" spans="1:12" x14ac:dyDescent="0.2">
      <c r="A21" s="25" t="s">
        <v>12</v>
      </c>
      <c r="B21" s="26">
        <v>34490</v>
      </c>
      <c r="C21" s="27">
        <v>43117</v>
      </c>
      <c r="D21" s="28">
        <v>2167355</v>
      </c>
      <c r="E21" s="28">
        <v>2167355</v>
      </c>
      <c r="K21" s="17">
        <f t="shared" si="0"/>
        <v>2167355</v>
      </c>
      <c r="L21" s="18" t="s">
        <v>1170</v>
      </c>
    </row>
    <row r="22" spans="1:12" x14ac:dyDescent="0.2">
      <c r="A22" s="25" t="s">
        <v>15</v>
      </c>
      <c r="B22" s="26">
        <v>34511</v>
      </c>
      <c r="C22" s="27">
        <v>43117</v>
      </c>
      <c r="D22" s="28">
        <v>1525054</v>
      </c>
      <c r="E22" s="28">
        <v>1525054</v>
      </c>
      <c r="K22" s="17">
        <f t="shared" si="0"/>
        <v>1525054</v>
      </c>
      <c r="L22" s="18" t="s">
        <v>1170</v>
      </c>
    </row>
    <row r="23" spans="1:12" x14ac:dyDescent="0.2">
      <c r="A23" s="25" t="s">
        <v>18</v>
      </c>
      <c r="B23" s="26">
        <v>34519</v>
      </c>
      <c r="C23" s="27">
        <v>43117</v>
      </c>
      <c r="D23" s="28">
        <v>4211509</v>
      </c>
      <c r="E23" s="28">
        <v>4211509</v>
      </c>
      <c r="K23" s="17">
        <f t="shared" si="0"/>
        <v>4211509</v>
      </c>
      <c r="L23" s="18" t="s">
        <v>1170</v>
      </c>
    </row>
    <row r="24" spans="1:12" x14ac:dyDescent="0.2">
      <c r="A24" s="25" t="s">
        <v>73</v>
      </c>
      <c r="B24" s="26">
        <v>233889</v>
      </c>
      <c r="C24" s="27">
        <v>43119</v>
      </c>
      <c r="D24" s="28">
        <v>10223116</v>
      </c>
      <c r="E24" s="28">
        <v>10223116</v>
      </c>
      <c r="K24" s="17">
        <f t="shared" si="0"/>
        <v>10223116</v>
      </c>
      <c r="L24" s="18" t="s">
        <v>1170</v>
      </c>
    </row>
    <row r="25" spans="1:12" x14ac:dyDescent="0.2">
      <c r="A25" s="25" t="s">
        <v>82</v>
      </c>
      <c r="B25" s="26">
        <v>234554</v>
      </c>
      <c r="C25" s="27">
        <v>43119</v>
      </c>
      <c r="D25" s="28">
        <v>1288492</v>
      </c>
      <c r="E25" s="28">
        <v>1288492</v>
      </c>
      <c r="K25" s="17">
        <f t="shared" si="0"/>
        <v>1288492</v>
      </c>
      <c r="L25" s="18" t="s">
        <v>1170</v>
      </c>
    </row>
    <row r="26" spans="1:12" x14ac:dyDescent="0.2">
      <c r="A26" s="25" t="s">
        <v>85</v>
      </c>
      <c r="B26" s="26">
        <v>234620</v>
      </c>
      <c r="C26" s="27">
        <v>43119</v>
      </c>
      <c r="D26" s="28">
        <v>1349413</v>
      </c>
      <c r="E26" s="28">
        <v>1349413</v>
      </c>
      <c r="K26" s="17">
        <f t="shared" si="0"/>
        <v>1349413</v>
      </c>
      <c r="L26" s="18" t="s">
        <v>1170</v>
      </c>
    </row>
    <row r="27" spans="1:12" x14ac:dyDescent="0.2">
      <c r="A27" s="25" t="s">
        <v>74</v>
      </c>
      <c r="B27" s="26">
        <v>234544</v>
      </c>
      <c r="C27" s="27">
        <v>43122</v>
      </c>
      <c r="D27" s="28">
        <v>2367019</v>
      </c>
      <c r="E27" s="28">
        <v>2367019</v>
      </c>
      <c r="K27" s="17">
        <f t="shared" si="0"/>
        <v>2367019</v>
      </c>
      <c r="L27" s="18" t="s">
        <v>1170</v>
      </c>
    </row>
    <row r="28" spans="1:12" x14ac:dyDescent="0.2">
      <c r="A28" s="25" t="s">
        <v>75</v>
      </c>
      <c r="B28" s="26">
        <v>234545</v>
      </c>
      <c r="C28" s="27">
        <v>43122</v>
      </c>
      <c r="D28" s="28">
        <v>1151464</v>
      </c>
      <c r="E28" s="28">
        <v>1151464</v>
      </c>
      <c r="K28" s="17">
        <f t="shared" si="0"/>
        <v>1151464</v>
      </c>
      <c r="L28" s="18" t="s">
        <v>1170</v>
      </c>
    </row>
    <row r="29" spans="1:12" x14ac:dyDescent="0.2">
      <c r="A29" s="25" t="s">
        <v>76</v>
      </c>
      <c r="B29" s="26">
        <v>234546</v>
      </c>
      <c r="C29" s="27">
        <v>43122</v>
      </c>
      <c r="D29" s="28">
        <v>404902</v>
      </c>
      <c r="E29" s="28">
        <v>404902</v>
      </c>
      <c r="K29" s="17">
        <f t="shared" si="0"/>
        <v>404902</v>
      </c>
      <c r="L29" s="18" t="s">
        <v>1170</v>
      </c>
    </row>
    <row r="30" spans="1:12" x14ac:dyDescent="0.2">
      <c r="A30" s="25" t="s">
        <v>77</v>
      </c>
      <c r="B30" s="26">
        <v>234547</v>
      </c>
      <c r="C30" s="27">
        <v>43122</v>
      </c>
      <c r="D30" s="28">
        <v>5634710</v>
      </c>
      <c r="E30" s="28">
        <v>5634710</v>
      </c>
      <c r="K30" s="17">
        <f t="shared" si="0"/>
        <v>5634710</v>
      </c>
      <c r="L30" s="18" t="s">
        <v>1170</v>
      </c>
    </row>
    <row r="31" spans="1:12" x14ac:dyDescent="0.2">
      <c r="A31" s="25" t="s">
        <v>78</v>
      </c>
      <c r="B31" s="26">
        <v>234548</v>
      </c>
      <c r="C31" s="27">
        <v>43122</v>
      </c>
      <c r="D31" s="28">
        <v>287460</v>
      </c>
      <c r="E31" s="28">
        <v>287460</v>
      </c>
      <c r="K31" s="17">
        <f t="shared" si="0"/>
        <v>287460</v>
      </c>
      <c r="L31" s="18" t="s">
        <v>1170</v>
      </c>
    </row>
    <row r="32" spans="1:12" x14ac:dyDescent="0.2">
      <c r="A32" s="25" t="s">
        <v>79</v>
      </c>
      <c r="B32" s="26">
        <v>234549</v>
      </c>
      <c r="C32" s="27">
        <v>43122</v>
      </c>
      <c r="D32" s="28">
        <v>431945</v>
      </c>
      <c r="E32" s="28">
        <v>431945</v>
      </c>
      <c r="K32" s="17">
        <f t="shared" si="0"/>
        <v>431945</v>
      </c>
      <c r="L32" s="18" t="s">
        <v>1170</v>
      </c>
    </row>
    <row r="33" spans="1:12" x14ac:dyDescent="0.2">
      <c r="A33" s="25" t="s">
        <v>80</v>
      </c>
      <c r="B33" s="26">
        <v>234550</v>
      </c>
      <c r="C33" s="27">
        <v>43122</v>
      </c>
      <c r="D33" s="28">
        <v>169300</v>
      </c>
      <c r="E33" s="28">
        <v>169300</v>
      </c>
      <c r="K33" s="17">
        <f t="shared" si="0"/>
        <v>169300</v>
      </c>
      <c r="L33" s="18" t="s">
        <v>1170</v>
      </c>
    </row>
    <row r="34" spans="1:12" x14ac:dyDescent="0.2">
      <c r="A34" s="25" t="s">
        <v>81</v>
      </c>
      <c r="B34" s="26">
        <v>234551</v>
      </c>
      <c r="C34" s="27">
        <v>43122</v>
      </c>
      <c r="D34" s="28">
        <v>367510</v>
      </c>
      <c r="E34" s="28">
        <v>367510</v>
      </c>
      <c r="K34" s="17">
        <f t="shared" si="0"/>
        <v>367510</v>
      </c>
      <c r="L34" s="18" t="s">
        <v>1170</v>
      </c>
    </row>
    <row r="35" spans="1:12" x14ac:dyDescent="0.2">
      <c r="A35" s="25" t="s">
        <v>83</v>
      </c>
      <c r="B35" s="26">
        <v>234615</v>
      </c>
      <c r="C35" s="27">
        <v>43122</v>
      </c>
      <c r="D35" s="28">
        <v>1249355</v>
      </c>
      <c r="E35" s="28">
        <v>1249355</v>
      </c>
      <c r="K35" s="17">
        <f t="shared" si="0"/>
        <v>1249355</v>
      </c>
      <c r="L35" s="18" t="s">
        <v>1170</v>
      </c>
    </row>
    <row r="36" spans="1:12" x14ac:dyDescent="0.2">
      <c r="A36" s="25" t="s">
        <v>84</v>
      </c>
      <c r="B36" s="26">
        <v>234617</v>
      </c>
      <c r="C36" s="27">
        <v>43122</v>
      </c>
      <c r="D36" s="28">
        <v>1383152</v>
      </c>
      <c r="E36" s="28">
        <v>1383152</v>
      </c>
      <c r="K36" s="17">
        <f t="shared" si="0"/>
        <v>1383152</v>
      </c>
      <c r="L36" s="18" t="s">
        <v>1170</v>
      </c>
    </row>
    <row r="37" spans="1:12" x14ac:dyDescent="0.2">
      <c r="A37" s="25" t="s">
        <v>10</v>
      </c>
      <c r="B37" s="26">
        <v>34486</v>
      </c>
      <c r="C37" s="27">
        <v>43123</v>
      </c>
      <c r="D37" s="28">
        <v>9280336</v>
      </c>
      <c r="E37" s="28">
        <v>9280336</v>
      </c>
      <c r="K37" s="17">
        <f t="shared" si="0"/>
        <v>9280336</v>
      </c>
      <c r="L37" s="18" t="s">
        <v>1170</v>
      </c>
    </row>
    <row r="38" spans="1:12" x14ac:dyDescent="0.2">
      <c r="A38" s="25" t="s">
        <v>17</v>
      </c>
      <c r="B38" s="26">
        <v>34518</v>
      </c>
      <c r="C38" s="27">
        <v>43123</v>
      </c>
      <c r="D38" s="28">
        <v>2829627</v>
      </c>
      <c r="E38" s="28">
        <v>2829627</v>
      </c>
      <c r="K38" s="17">
        <f t="shared" si="0"/>
        <v>2829627</v>
      </c>
      <c r="L38" s="18" t="s">
        <v>1170</v>
      </c>
    </row>
    <row r="39" spans="1:12" x14ac:dyDescent="0.2">
      <c r="A39" s="25" t="s">
        <v>19</v>
      </c>
      <c r="B39" s="26">
        <v>34522</v>
      </c>
      <c r="C39" s="27">
        <v>43123</v>
      </c>
      <c r="D39" s="28">
        <v>1430017</v>
      </c>
      <c r="E39" s="28">
        <v>1430017</v>
      </c>
      <c r="K39" s="17">
        <f t="shared" si="0"/>
        <v>1430017</v>
      </c>
      <c r="L39" s="18" t="s">
        <v>1170</v>
      </c>
    </row>
    <row r="40" spans="1:12" x14ac:dyDescent="0.2">
      <c r="A40" s="25" t="s">
        <v>86</v>
      </c>
      <c r="B40" s="26">
        <v>234802</v>
      </c>
      <c r="C40" s="27">
        <v>43125</v>
      </c>
      <c r="D40" s="28">
        <v>5366548</v>
      </c>
      <c r="E40" s="28">
        <v>5366548</v>
      </c>
      <c r="K40" s="17">
        <f t="shared" si="0"/>
        <v>5366548</v>
      </c>
      <c r="L40" s="18" t="s">
        <v>1170</v>
      </c>
    </row>
    <row r="41" spans="1:12" x14ac:dyDescent="0.2">
      <c r="A41" s="25" t="s">
        <v>87</v>
      </c>
      <c r="B41" s="26">
        <v>234803</v>
      </c>
      <c r="C41" s="27">
        <v>43125</v>
      </c>
      <c r="D41" s="28">
        <v>6789924</v>
      </c>
      <c r="E41" s="28">
        <v>6789924</v>
      </c>
      <c r="K41" s="17">
        <f t="shared" si="0"/>
        <v>6789924</v>
      </c>
      <c r="L41" s="18" t="s">
        <v>1170</v>
      </c>
    </row>
    <row r="42" spans="1:12" x14ac:dyDescent="0.2">
      <c r="A42" s="25" t="s">
        <v>88</v>
      </c>
      <c r="B42" s="26">
        <v>235547</v>
      </c>
      <c r="C42" s="27">
        <v>43125</v>
      </c>
      <c r="D42" s="28">
        <v>2337094</v>
      </c>
      <c r="E42" s="28">
        <v>2337094</v>
      </c>
      <c r="K42" s="17">
        <f t="shared" si="0"/>
        <v>2337094</v>
      </c>
      <c r="L42" s="18" t="s">
        <v>1170</v>
      </c>
    </row>
    <row r="43" spans="1:12" x14ac:dyDescent="0.2">
      <c r="A43" s="25" t="s">
        <v>89</v>
      </c>
      <c r="B43" s="26">
        <v>235671</v>
      </c>
      <c r="C43" s="27">
        <v>43125</v>
      </c>
      <c r="D43" s="28">
        <v>3048148</v>
      </c>
      <c r="E43" s="28">
        <v>3048148</v>
      </c>
      <c r="K43" s="17">
        <f t="shared" si="0"/>
        <v>3048148</v>
      </c>
      <c r="L43" s="18" t="s">
        <v>1170</v>
      </c>
    </row>
    <row r="44" spans="1:12" x14ac:dyDescent="0.2">
      <c r="A44" s="25" t="s">
        <v>21</v>
      </c>
      <c r="B44" s="26">
        <v>34961</v>
      </c>
      <c r="C44" s="27">
        <v>43126</v>
      </c>
      <c r="D44" s="28">
        <v>2609430</v>
      </c>
      <c r="E44" s="28">
        <v>2609430</v>
      </c>
      <c r="K44" s="17">
        <f t="shared" si="0"/>
        <v>2609430</v>
      </c>
      <c r="L44" s="18" t="s">
        <v>1170</v>
      </c>
    </row>
    <row r="45" spans="1:12" x14ac:dyDescent="0.2">
      <c r="A45" s="25" t="s">
        <v>22</v>
      </c>
      <c r="B45" s="26">
        <v>35158</v>
      </c>
      <c r="C45" s="27">
        <v>43126</v>
      </c>
      <c r="D45" s="28">
        <v>8634191</v>
      </c>
      <c r="E45" s="28">
        <v>8634191</v>
      </c>
      <c r="K45" s="17">
        <f t="shared" si="0"/>
        <v>8634191</v>
      </c>
      <c r="L45" s="18" t="s">
        <v>1170</v>
      </c>
    </row>
    <row r="46" spans="1:12" x14ac:dyDescent="0.2">
      <c r="A46" s="25" t="s">
        <v>23</v>
      </c>
      <c r="B46" s="26">
        <v>35485</v>
      </c>
      <c r="C46" s="27">
        <v>43126</v>
      </c>
      <c r="D46" s="28">
        <v>1477127</v>
      </c>
      <c r="E46" s="28">
        <v>1477127</v>
      </c>
      <c r="K46" s="17">
        <f t="shared" si="0"/>
        <v>1477127</v>
      </c>
      <c r="L46" s="18" t="s">
        <v>1170</v>
      </c>
    </row>
    <row r="47" spans="1:12" x14ac:dyDescent="0.2">
      <c r="A47" s="25" t="s">
        <v>24</v>
      </c>
      <c r="B47" s="26">
        <v>35841</v>
      </c>
      <c r="C47" s="27">
        <v>43126</v>
      </c>
      <c r="D47" s="28">
        <v>5261785</v>
      </c>
      <c r="E47" s="28">
        <v>5261785</v>
      </c>
      <c r="K47" s="17">
        <f t="shared" si="0"/>
        <v>5261785</v>
      </c>
      <c r="L47" s="18" t="s">
        <v>1170</v>
      </c>
    </row>
    <row r="48" spans="1:12" x14ac:dyDescent="0.2">
      <c r="A48" s="25" t="s">
        <v>25</v>
      </c>
      <c r="B48" s="26">
        <v>36075</v>
      </c>
      <c r="C48" s="27">
        <v>43126</v>
      </c>
      <c r="D48" s="28">
        <v>1359715</v>
      </c>
      <c r="E48" s="28">
        <v>1359715</v>
      </c>
      <c r="K48" s="17">
        <f t="shared" si="0"/>
        <v>1359715</v>
      </c>
      <c r="L48" s="18" t="s">
        <v>1170</v>
      </c>
    </row>
    <row r="49" spans="1:12" x14ac:dyDescent="0.2">
      <c r="A49" s="25" t="s">
        <v>90</v>
      </c>
      <c r="B49" s="26">
        <v>235828</v>
      </c>
      <c r="C49" s="27">
        <v>43126</v>
      </c>
      <c r="D49" s="28">
        <v>4243797</v>
      </c>
      <c r="E49" s="28">
        <v>4243797</v>
      </c>
      <c r="K49" s="17">
        <f t="shared" si="0"/>
        <v>4243797</v>
      </c>
      <c r="L49" s="18" t="s">
        <v>1170</v>
      </c>
    </row>
    <row r="50" spans="1:12" x14ac:dyDescent="0.2">
      <c r="A50" s="25" t="s">
        <v>26</v>
      </c>
      <c r="B50" s="26">
        <v>36930</v>
      </c>
      <c r="C50" s="27">
        <v>43133</v>
      </c>
      <c r="D50" s="28">
        <v>2494083</v>
      </c>
      <c r="E50" s="28">
        <v>2494083</v>
      </c>
      <c r="K50" s="17">
        <f t="shared" si="0"/>
        <v>2494083</v>
      </c>
      <c r="L50" s="18" t="s">
        <v>1170</v>
      </c>
    </row>
    <row r="51" spans="1:12" x14ac:dyDescent="0.2">
      <c r="A51" s="25" t="s">
        <v>27</v>
      </c>
      <c r="B51" s="26">
        <v>37319</v>
      </c>
      <c r="C51" s="27">
        <v>43133</v>
      </c>
      <c r="D51" s="28">
        <v>10739304</v>
      </c>
      <c r="E51" s="28">
        <v>10739304</v>
      </c>
      <c r="K51" s="17">
        <f t="shared" si="0"/>
        <v>10739304</v>
      </c>
      <c r="L51" s="18" t="s">
        <v>1170</v>
      </c>
    </row>
    <row r="52" spans="1:12" x14ac:dyDescent="0.2">
      <c r="A52" s="25" t="s">
        <v>91</v>
      </c>
      <c r="B52" s="26">
        <v>236396</v>
      </c>
      <c r="C52" s="27">
        <v>43133</v>
      </c>
      <c r="D52" s="28">
        <v>1566240</v>
      </c>
      <c r="E52" s="28">
        <v>1566240</v>
      </c>
      <c r="K52" s="17">
        <f t="shared" si="0"/>
        <v>1566240</v>
      </c>
      <c r="L52" s="18" t="s">
        <v>1170</v>
      </c>
    </row>
    <row r="53" spans="1:12" x14ac:dyDescent="0.2">
      <c r="A53" s="25" t="s">
        <v>92</v>
      </c>
      <c r="B53" s="26">
        <v>236530</v>
      </c>
      <c r="C53" s="27">
        <v>43133</v>
      </c>
      <c r="D53" s="28">
        <v>1480770</v>
      </c>
      <c r="E53" s="28">
        <v>1480770</v>
      </c>
      <c r="K53" s="17">
        <f t="shared" si="0"/>
        <v>1480770</v>
      </c>
      <c r="L53" s="18" t="s">
        <v>1170</v>
      </c>
    </row>
    <row r="54" spans="1:12" x14ac:dyDescent="0.2">
      <c r="A54" s="25" t="s">
        <v>93</v>
      </c>
      <c r="B54" s="26">
        <v>236675</v>
      </c>
      <c r="C54" s="27">
        <v>43133</v>
      </c>
      <c r="D54" s="28">
        <v>1207676</v>
      </c>
      <c r="E54" s="28">
        <v>1207676</v>
      </c>
      <c r="K54" s="17">
        <f t="shared" si="0"/>
        <v>1207676</v>
      </c>
      <c r="L54" s="18" t="s">
        <v>1170</v>
      </c>
    </row>
    <row r="55" spans="1:12" x14ac:dyDescent="0.2">
      <c r="A55" s="25" t="s">
        <v>94</v>
      </c>
      <c r="B55" s="26">
        <v>236701</v>
      </c>
      <c r="C55" s="27">
        <v>43133</v>
      </c>
      <c r="D55" s="28">
        <v>3445365</v>
      </c>
      <c r="E55" s="28">
        <v>3445365</v>
      </c>
      <c r="K55" s="17">
        <f t="shared" si="0"/>
        <v>3445365</v>
      </c>
      <c r="L55" s="18" t="s">
        <v>1170</v>
      </c>
    </row>
    <row r="56" spans="1:12" x14ac:dyDescent="0.2">
      <c r="A56" s="25" t="s">
        <v>28</v>
      </c>
      <c r="B56" s="26">
        <v>42554</v>
      </c>
      <c r="C56" s="27">
        <v>43228</v>
      </c>
      <c r="D56" s="28">
        <v>8701323</v>
      </c>
      <c r="E56" s="28">
        <v>8701323</v>
      </c>
      <c r="K56" s="17">
        <f t="shared" si="0"/>
        <v>8701323</v>
      </c>
      <c r="L56" s="18" t="s">
        <v>1170</v>
      </c>
    </row>
    <row r="57" spans="1:12" x14ac:dyDescent="0.2">
      <c r="A57" s="25" t="s">
        <v>29</v>
      </c>
      <c r="B57" s="26">
        <v>42658</v>
      </c>
      <c r="C57" s="27">
        <v>43228</v>
      </c>
      <c r="D57" s="28">
        <v>988635</v>
      </c>
      <c r="E57" s="28">
        <v>988635</v>
      </c>
      <c r="K57" s="17">
        <f t="shared" si="0"/>
        <v>988635</v>
      </c>
      <c r="L57" s="18" t="s">
        <v>1170</v>
      </c>
    </row>
    <row r="58" spans="1:12" x14ac:dyDescent="0.2">
      <c r="A58" s="25" t="s">
        <v>31</v>
      </c>
      <c r="B58" s="26">
        <v>46991</v>
      </c>
      <c r="C58" s="27">
        <v>43228</v>
      </c>
      <c r="D58" s="28">
        <v>4125894</v>
      </c>
      <c r="E58" s="28">
        <v>4125894</v>
      </c>
      <c r="K58" s="17">
        <f t="shared" si="0"/>
        <v>4125894</v>
      </c>
      <c r="L58" s="18" t="s">
        <v>1170</v>
      </c>
    </row>
    <row r="59" spans="1:12" x14ac:dyDescent="0.2">
      <c r="A59" s="25" t="s">
        <v>32</v>
      </c>
      <c r="B59" s="26">
        <v>49136</v>
      </c>
      <c r="C59" s="27">
        <v>43228</v>
      </c>
      <c r="D59" s="28">
        <v>3154598</v>
      </c>
      <c r="E59" s="28">
        <v>3154598</v>
      </c>
      <c r="K59" s="17">
        <f t="shared" si="0"/>
        <v>3154598</v>
      </c>
      <c r="L59" s="18" t="s">
        <v>1170</v>
      </c>
    </row>
    <row r="60" spans="1:12" x14ac:dyDescent="0.2">
      <c r="A60" s="25" t="s">
        <v>95</v>
      </c>
      <c r="B60" s="26">
        <v>240125</v>
      </c>
      <c r="C60" s="27">
        <v>43228</v>
      </c>
      <c r="D60" s="28">
        <v>1258500</v>
      </c>
      <c r="E60" s="28">
        <v>1258500</v>
      </c>
      <c r="K60" s="17">
        <f t="shared" si="0"/>
        <v>1258500</v>
      </c>
      <c r="L60" s="18" t="s">
        <v>1170</v>
      </c>
    </row>
    <row r="61" spans="1:12" x14ac:dyDescent="0.2">
      <c r="A61" s="25" t="s">
        <v>96</v>
      </c>
      <c r="B61" s="26">
        <v>240546</v>
      </c>
      <c r="C61" s="27">
        <v>43228</v>
      </c>
      <c r="D61" s="28">
        <v>1327660</v>
      </c>
      <c r="E61" s="28">
        <v>1327660</v>
      </c>
      <c r="K61" s="17">
        <f t="shared" si="0"/>
        <v>1327660</v>
      </c>
      <c r="L61" s="18" t="s">
        <v>1170</v>
      </c>
    </row>
    <row r="62" spans="1:12" x14ac:dyDescent="0.2">
      <c r="A62" s="25" t="s">
        <v>98</v>
      </c>
      <c r="B62" s="26">
        <v>243096</v>
      </c>
      <c r="C62" s="27">
        <v>43228</v>
      </c>
      <c r="D62" s="28">
        <v>2651075</v>
      </c>
      <c r="E62" s="28">
        <v>2651075</v>
      </c>
      <c r="K62" s="17">
        <f t="shared" si="0"/>
        <v>2651075</v>
      </c>
      <c r="L62" s="18" t="s">
        <v>1170</v>
      </c>
    </row>
    <row r="63" spans="1:12" x14ac:dyDescent="0.2">
      <c r="A63" s="25" t="s">
        <v>99</v>
      </c>
      <c r="B63" s="26">
        <v>243273</v>
      </c>
      <c r="C63" s="27">
        <v>43228</v>
      </c>
      <c r="D63" s="28">
        <v>3242359</v>
      </c>
      <c r="E63" s="28">
        <v>3242359</v>
      </c>
      <c r="K63" s="17">
        <f t="shared" si="0"/>
        <v>3242359</v>
      </c>
      <c r="L63" s="18" t="s">
        <v>1170</v>
      </c>
    </row>
    <row r="64" spans="1:12" x14ac:dyDescent="0.2">
      <c r="A64" s="25" t="s">
        <v>100</v>
      </c>
      <c r="B64" s="26">
        <v>243538</v>
      </c>
      <c r="C64" s="27">
        <v>43228</v>
      </c>
      <c r="D64" s="28">
        <v>13396271</v>
      </c>
      <c r="E64" s="28">
        <v>13396271</v>
      </c>
      <c r="K64" s="17">
        <f t="shared" si="0"/>
        <v>13396271</v>
      </c>
      <c r="L64" s="18" t="s">
        <v>1170</v>
      </c>
    </row>
    <row r="65" spans="1:12" x14ac:dyDescent="0.2">
      <c r="A65" s="25" t="s">
        <v>97</v>
      </c>
      <c r="B65" s="26">
        <v>242037</v>
      </c>
      <c r="C65" s="27">
        <v>43277</v>
      </c>
      <c r="D65" s="28">
        <v>1480187</v>
      </c>
      <c r="E65" s="28">
        <v>1480187</v>
      </c>
      <c r="K65" s="17">
        <f t="shared" si="0"/>
        <v>1480187</v>
      </c>
      <c r="L65" s="18" t="s">
        <v>1170</v>
      </c>
    </row>
    <row r="66" spans="1:12" x14ac:dyDescent="0.2">
      <c r="A66" s="25" t="s">
        <v>101</v>
      </c>
      <c r="B66" s="26">
        <v>245437</v>
      </c>
      <c r="C66" s="27">
        <v>43277</v>
      </c>
      <c r="D66" s="28">
        <v>967507</v>
      </c>
      <c r="E66" s="28">
        <v>967507</v>
      </c>
      <c r="K66" s="17">
        <f t="shared" si="0"/>
        <v>967507</v>
      </c>
      <c r="L66" s="18" t="s">
        <v>1170</v>
      </c>
    </row>
    <row r="67" spans="1:12" x14ac:dyDescent="0.2">
      <c r="A67" s="25" t="s">
        <v>35</v>
      </c>
      <c r="B67" s="26">
        <v>59542</v>
      </c>
      <c r="C67" s="27">
        <v>43293</v>
      </c>
      <c r="D67" s="28">
        <v>944243</v>
      </c>
      <c r="E67" s="28">
        <v>944243</v>
      </c>
      <c r="K67" s="17">
        <f t="shared" si="0"/>
        <v>944243</v>
      </c>
      <c r="L67" s="18" t="s">
        <v>1170</v>
      </c>
    </row>
    <row r="68" spans="1:12" x14ac:dyDescent="0.2">
      <c r="A68" s="25" t="s">
        <v>103</v>
      </c>
      <c r="B68" s="26">
        <v>246845</v>
      </c>
      <c r="C68" s="27">
        <v>43293</v>
      </c>
      <c r="D68" s="28">
        <v>460800</v>
      </c>
      <c r="E68" s="28">
        <v>460800</v>
      </c>
      <c r="K68" s="17">
        <f t="shared" si="0"/>
        <v>460800</v>
      </c>
      <c r="L68" s="18" t="s">
        <v>1170</v>
      </c>
    </row>
    <row r="69" spans="1:12" x14ac:dyDescent="0.2">
      <c r="A69" s="25" t="s">
        <v>107</v>
      </c>
      <c r="B69" s="26">
        <v>248864</v>
      </c>
      <c r="C69" s="27">
        <v>43328</v>
      </c>
      <c r="D69" s="28">
        <v>619826</v>
      </c>
      <c r="E69" s="28">
        <v>1377.76</v>
      </c>
      <c r="H69" s="17">
        <f>VLOOKUP(B69,PAG!$E$2:$F$311,2,0)</f>
        <v>-510326</v>
      </c>
      <c r="I69" s="18" t="str">
        <f>VLOOKUP(B69,PAG!$E$2:$G$311,3,0)</f>
        <v>2000317288</v>
      </c>
      <c r="J69" s="18" t="str">
        <f>VLOOKUP(B69,PAG!$E$2:$H$311,4,0)</f>
        <v>2020</v>
      </c>
      <c r="K69" s="17">
        <f t="shared" si="0"/>
        <v>-508948.24</v>
      </c>
      <c r="L69" s="18" t="s">
        <v>1169</v>
      </c>
    </row>
    <row r="70" spans="1:12" x14ac:dyDescent="0.2">
      <c r="A70" s="25" t="s">
        <v>110</v>
      </c>
      <c r="B70" s="26">
        <v>250308</v>
      </c>
      <c r="C70" s="27">
        <v>43330</v>
      </c>
      <c r="D70" s="28">
        <v>1071819</v>
      </c>
      <c r="E70" s="28">
        <v>1071819</v>
      </c>
      <c r="K70" s="17">
        <f t="shared" si="0"/>
        <v>1071819</v>
      </c>
      <c r="L70" s="18" t="s">
        <v>1170</v>
      </c>
    </row>
    <row r="71" spans="1:12" x14ac:dyDescent="0.2">
      <c r="A71" s="25" t="s">
        <v>111</v>
      </c>
      <c r="B71" s="26">
        <v>250332</v>
      </c>
      <c r="C71" s="27">
        <v>43331</v>
      </c>
      <c r="D71" s="28">
        <v>134453</v>
      </c>
      <c r="E71" s="28">
        <v>134453</v>
      </c>
      <c r="K71" s="17">
        <f t="shared" si="0"/>
        <v>134453</v>
      </c>
      <c r="L71" s="18" t="s">
        <v>1170</v>
      </c>
    </row>
    <row r="72" spans="1:12" x14ac:dyDescent="0.2">
      <c r="A72" s="25" t="s">
        <v>106</v>
      </c>
      <c r="B72" s="26">
        <v>248779</v>
      </c>
      <c r="C72" s="27">
        <v>43344</v>
      </c>
      <c r="D72" s="28">
        <v>732817</v>
      </c>
      <c r="E72" s="28">
        <v>732817</v>
      </c>
      <c r="K72" s="17">
        <f t="shared" si="0"/>
        <v>732817</v>
      </c>
      <c r="L72" s="18" t="s">
        <v>1170</v>
      </c>
    </row>
    <row r="73" spans="1:12" x14ac:dyDescent="0.2">
      <c r="A73" s="25" t="s">
        <v>40</v>
      </c>
      <c r="B73" s="26">
        <v>74623</v>
      </c>
      <c r="C73" s="27">
        <v>43355</v>
      </c>
      <c r="D73" s="28">
        <v>243516</v>
      </c>
      <c r="E73" s="28">
        <v>243516</v>
      </c>
      <c r="K73" s="17">
        <f t="shared" si="0"/>
        <v>243516</v>
      </c>
      <c r="L73" s="18" t="s">
        <v>1170</v>
      </c>
    </row>
    <row r="74" spans="1:12" x14ac:dyDescent="0.2">
      <c r="A74" s="25" t="s">
        <v>30</v>
      </c>
      <c r="B74" s="26">
        <v>42713</v>
      </c>
      <c r="C74" s="27">
        <v>43367</v>
      </c>
      <c r="D74" s="28">
        <v>6015851</v>
      </c>
      <c r="E74" s="28">
        <v>6015851</v>
      </c>
      <c r="K74" s="17">
        <f t="shared" ref="K74:K137" si="1">E74+F74+G74+H74</f>
        <v>6015851</v>
      </c>
      <c r="L74" s="18" t="s">
        <v>1170</v>
      </c>
    </row>
    <row r="75" spans="1:12" x14ac:dyDescent="0.2">
      <c r="A75" s="25" t="s">
        <v>102</v>
      </c>
      <c r="B75" s="26">
        <v>246269</v>
      </c>
      <c r="C75" s="27">
        <v>43383</v>
      </c>
      <c r="D75" s="28">
        <v>1698201</v>
      </c>
      <c r="E75" s="28">
        <v>1698201</v>
      </c>
      <c r="K75" s="17">
        <f t="shared" si="1"/>
        <v>1698201</v>
      </c>
      <c r="L75" s="18" t="s">
        <v>1170</v>
      </c>
    </row>
    <row r="76" spans="1:12" x14ac:dyDescent="0.2">
      <c r="A76" s="25" t="s">
        <v>104</v>
      </c>
      <c r="B76" s="26">
        <v>247797</v>
      </c>
      <c r="C76" s="27">
        <v>43383</v>
      </c>
      <c r="D76" s="28">
        <v>8608732</v>
      </c>
      <c r="E76" s="28">
        <v>8608732</v>
      </c>
      <c r="K76" s="17">
        <f t="shared" si="1"/>
        <v>8608732</v>
      </c>
      <c r="L76" s="18" t="s">
        <v>1170</v>
      </c>
    </row>
    <row r="77" spans="1:12" x14ac:dyDescent="0.2">
      <c r="A77" s="25" t="s">
        <v>105</v>
      </c>
      <c r="B77" s="26">
        <v>247898</v>
      </c>
      <c r="C77" s="27">
        <v>43383</v>
      </c>
      <c r="D77" s="28">
        <v>5187508</v>
      </c>
      <c r="E77" s="28">
        <v>5187508</v>
      </c>
      <c r="K77" s="17">
        <f t="shared" si="1"/>
        <v>5187508</v>
      </c>
      <c r="L77" s="18" t="s">
        <v>1170</v>
      </c>
    </row>
    <row r="78" spans="1:12" x14ac:dyDescent="0.2">
      <c r="A78" s="25" t="s">
        <v>108</v>
      </c>
      <c r="B78" s="26">
        <v>249806</v>
      </c>
      <c r="C78" s="27">
        <v>43383</v>
      </c>
      <c r="D78" s="28">
        <v>2355609</v>
      </c>
      <c r="E78" s="28">
        <v>2355609</v>
      </c>
      <c r="K78" s="17">
        <f t="shared" si="1"/>
        <v>2355609</v>
      </c>
      <c r="L78" s="18" t="s">
        <v>1170</v>
      </c>
    </row>
    <row r="79" spans="1:12" x14ac:dyDescent="0.2">
      <c r="A79" s="25" t="s">
        <v>109</v>
      </c>
      <c r="B79" s="26">
        <v>250096</v>
      </c>
      <c r="C79" s="27">
        <v>43383</v>
      </c>
      <c r="D79" s="28">
        <v>1619665</v>
      </c>
      <c r="E79" s="28">
        <v>1619665</v>
      </c>
      <c r="K79" s="17">
        <f t="shared" si="1"/>
        <v>1619665</v>
      </c>
      <c r="L79" s="18" t="s">
        <v>1170</v>
      </c>
    </row>
    <row r="80" spans="1:12" x14ac:dyDescent="0.2">
      <c r="A80" s="25" t="s">
        <v>112</v>
      </c>
      <c r="B80" s="26">
        <v>250716</v>
      </c>
      <c r="C80" s="27">
        <v>43383</v>
      </c>
      <c r="D80" s="28">
        <v>75416077</v>
      </c>
      <c r="E80" s="28">
        <v>75416077</v>
      </c>
      <c r="K80" s="17">
        <f t="shared" si="1"/>
        <v>75416077</v>
      </c>
      <c r="L80" s="18" t="s">
        <v>1170</v>
      </c>
    </row>
    <row r="81" spans="1:12" x14ac:dyDescent="0.2">
      <c r="A81" s="25" t="s">
        <v>113</v>
      </c>
      <c r="B81" s="26">
        <v>250959</v>
      </c>
      <c r="C81" s="27">
        <v>43383</v>
      </c>
      <c r="D81" s="28">
        <v>858674</v>
      </c>
      <c r="E81" s="28">
        <v>858674</v>
      </c>
      <c r="K81" s="17">
        <f t="shared" si="1"/>
        <v>858674</v>
      </c>
      <c r="L81" s="18" t="s">
        <v>1170</v>
      </c>
    </row>
    <row r="82" spans="1:12" x14ac:dyDescent="0.2">
      <c r="A82" s="25" t="s">
        <v>114</v>
      </c>
      <c r="B82" s="26">
        <v>251060</v>
      </c>
      <c r="C82" s="27">
        <v>43383</v>
      </c>
      <c r="D82" s="28">
        <v>1412479</v>
      </c>
      <c r="E82" s="28">
        <v>1412479</v>
      </c>
      <c r="K82" s="17">
        <f t="shared" si="1"/>
        <v>1412479</v>
      </c>
      <c r="L82" s="18" t="s">
        <v>1170</v>
      </c>
    </row>
    <row r="83" spans="1:12" x14ac:dyDescent="0.2">
      <c r="A83" s="25" t="s">
        <v>321</v>
      </c>
      <c r="B83" s="26">
        <v>2033</v>
      </c>
      <c r="C83" s="27">
        <v>43433</v>
      </c>
      <c r="D83" s="28">
        <v>3439636</v>
      </c>
      <c r="E83" s="28">
        <v>3439636</v>
      </c>
      <c r="K83" s="17">
        <f t="shared" si="1"/>
        <v>3439636</v>
      </c>
      <c r="L83" s="18" t="s">
        <v>1170</v>
      </c>
    </row>
    <row r="84" spans="1:12" x14ac:dyDescent="0.2">
      <c r="A84" s="25" t="s">
        <v>33</v>
      </c>
      <c r="B84" s="26">
        <v>49621</v>
      </c>
      <c r="C84" s="27">
        <v>43435</v>
      </c>
      <c r="D84" s="28">
        <v>84112</v>
      </c>
      <c r="E84" s="28">
        <v>84112</v>
      </c>
      <c r="K84" s="17">
        <f t="shared" si="1"/>
        <v>84112</v>
      </c>
      <c r="L84" s="18" t="s">
        <v>1170</v>
      </c>
    </row>
    <row r="85" spans="1:12" x14ac:dyDescent="0.2">
      <c r="A85" s="25" t="s">
        <v>36</v>
      </c>
      <c r="B85" s="26">
        <v>61417</v>
      </c>
      <c r="C85" s="27">
        <v>43435</v>
      </c>
      <c r="D85" s="28">
        <v>3000</v>
      </c>
      <c r="E85" s="28">
        <v>3000</v>
      </c>
      <c r="K85" s="17">
        <f t="shared" si="1"/>
        <v>3000</v>
      </c>
      <c r="L85" s="18" t="s">
        <v>1170</v>
      </c>
    </row>
    <row r="86" spans="1:12" x14ac:dyDescent="0.2">
      <c r="A86" s="25" t="s">
        <v>41</v>
      </c>
      <c r="B86" s="26">
        <v>80598</v>
      </c>
      <c r="C86" s="27">
        <v>43435</v>
      </c>
      <c r="D86" s="28">
        <v>2702308</v>
      </c>
      <c r="E86" s="28">
        <v>2702308</v>
      </c>
      <c r="K86" s="17">
        <f t="shared" si="1"/>
        <v>2702308</v>
      </c>
      <c r="L86" s="18" t="s">
        <v>1170</v>
      </c>
    </row>
    <row r="87" spans="1:12" x14ac:dyDescent="0.2">
      <c r="A87" s="25" t="s">
        <v>323</v>
      </c>
      <c r="B87" s="26">
        <v>2944</v>
      </c>
      <c r="C87" s="27">
        <v>43457</v>
      </c>
      <c r="D87" s="28">
        <v>286321</v>
      </c>
      <c r="E87" s="28">
        <v>286321</v>
      </c>
      <c r="K87" s="17">
        <f t="shared" si="1"/>
        <v>286321</v>
      </c>
      <c r="L87" s="18" t="s">
        <v>1170</v>
      </c>
    </row>
    <row r="88" spans="1:12" x14ac:dyDescent="0.2">
      <c r="A88" s="25" t="s">
        <v>34</v>
      </c>
      <c r="B88" s="26">
        <v>54389</v>
      </c>
      <c r="C88" s="27">
        <v>43466</v>
      </c>
      <c r="D88" s="28">
        <v>1660827</v>
      </c>
      <c r="E88" s="28">
        <v>1660827</v>
      </c>
      <c r="K88" s="17">
        <f t="shared" si="1"/>
        <v>1660827</v>
      </c>
      <c r="L88" s="18" t="s">
        <v>1170</v>
      </c>
    </row>
    <row r="89" spans="1:12" x14ac:dyDescent="0.2">
      <c r="A89" s="25" t="s">
        <v>37</v>
      </c>
      <c r="B89" s="26">
        <v>63655</v>
      </c>
      <c r="C89" s="27">
        <v>43466</v>
      </c>
      <c r="D89" s="28">
        <v>74745987</v>
      </c>
      <c r="E89" s="28">
        <v>74745987</v>
      </c>
      <c r="K89" s="17">
        <f t="shared" si="1"/>
        <v>74745987</v>
      </c>
      <c r="L89" s="18" t="s">
        <v>1170</v>
      </c>
    </row>
    <row r="90" spans="1:12" x14ac:dyDescent="0.2">
      <c r="A90" s="25" t="s">
        <v>320</v>
      </c>
      <c r="B90" s="26">
        <v>1378</v>
      </c>
      <c r="C90" s="27">
        <v>43504</v>
      </c>
      <c r="D90" s="28">
        <v>7654177</v>
      </c>
      <c r="E90" s="28">
        <v>7654177</v>
      </c>
      <c r="K90" s="17">
        <f t="shared" si="1"/>
        <v>7654177</v>
      </c>
      <c r="L90" s="18" t="s">
        <v>1170</v>
      </c>
    </row>
    <row r="91" spans="1:12" x14ac:dyDescent="0.2">
      <c r="A91" s="25" t="s">
        <v>325</v>
      </c>
      <c r="B91" s="26">
        <v>3512</v>
      </c>
      <c r="C91" s="27">
        <v>43504</v>
      </c>
      <c r="D91" s="28">
        <v>3383294</v>
      </c>
      <c r="E91" s="28">
        <v>3383294</v>
      </c>
      <c r="K91" s="17">
        <f t="shared" si="1"/>
        <v>3383294</v>
      </c>
      <c r="L91" s="18" t="s">
        <v>1170</v>
      </c>
    </row>
    <row r="92" spans="1:12" x14ac:dyDescent="0.2">
      <c r="A92" s="25" t="s">
        <v>326</v>
      </c>
      <c r="B92" s="26">
        <v>4144</v>
      </c>
      <c r="C92" s="27">
        <v>43504</v>
      </c>
      <c r="D92" s="28">
        <v>626038</v>
      </c>
      <c r="E92" s="28">
        <v>227835</v>
      </c>
      <c r="K92" s="17">
        <f t="shared" si="1"/>
        <v>227835</v>
      </c>
      <c r="L92" s="18" t="s">
        <v>447</v>
      </c>
    </row>
    <row r="93" spans="1:12" x14ac:dyDescent="0.2">
      <c r="A93" s="25" t="s">
        <v>38</v>
      </c>
      <c r="B93" s="26">
        <v>71248</v>
      </c>
      <c r="C93" s="27">
        <v>43507</v>
      </c>
      <c r="D93" s="28">
        <v>2238800</v>
      </c>
      <c r="E93" s="28">
        <v>2238800</v>
      </c>
      <c r="K93" s="17">
        <f t="shared" si="1"/>
        <v>2238800</v>
      </c>
      <c r="L93" s="18" t="s">
        <v>1170</v>
      </c>
    </row>
    <row r="94" spans="1:12" x14ac:dyDescent="0.2">
      <c r="A94" s="25" t="s">
        <v>39</v>
      </c>
      <c r="B94" s="26">
        <v>74564</v>
      </c>
      <c r="C94" s="27">
        <v>43507</v>
      </c>
      <c r="D94" s="28">
        <v>3059856</v>
      </c>
      <c r="E94" s="28">
        <v>2170588</v>
      </c>
      <c r="F94" s="17">
        <f>VLOOKUP(B94,CXP!$F$2:$G$38,2,0)</f>
        <v>-2170588</v>
      </c>
      <c r="K94" s="17">
        <f t="shared" si="1"/>
        <v>0</v>
      </c>
    </row>
    <row r="95" spans="1:12" x14ac:dyDescent="0.2">
      <c r="A95" s="25" t="s">
        <v>317</v>
      </c>
      <c r="B95" s="26">
        <v>584</v>
      </c>
      <c r="C95" s="27">
        <v>43507</v>
      </c>
      <c r="D95" s="28">
        <v>221360</v>
      </c>
      <c r="E95" s="28">
        <v>44000</v>
      </c>
      <c r="K95" s="17">
        <f t="shared" si="1"/>
        <v>44000</v>
      </c>
      <c r="L95" s="18" t="s">
        <v>447</v>
      </c>
    </row>
    <row r="96" spans="1:12" x14ac:dyDescent="0.2">
      <c r="A96" s="25" t="s">
        <v>318</v>
      </c>
      <c r="B96" s="26">
        <v>811</v>
      </c>
      <c r="C96" s="27">
        <v>43507</v>
      </c>
      <c r="D96" s="28">
        <v>107080</v>
      </c>
      <c r="E96" s="28">
        <v>107080</v>
      </c>
      <c r="K96" s="17">
        <f t="shared" si="1"/>
        <v>107080</v>
      </c>
      <c r="L96" s="18" t="s">
        <v>1170</v>
      </c>
    </row>
    <row r="97" spans="1:12" x14ac:dyDescent="0.2">
      <c r="A97" s="25" t="s">
        <v>319</v>
      </c>
      <c r="B97" s="26">
        <v>1208</v>
      </c>
      <c r="C97" s="27">
        <v>43507</v>
      </c>
      <c r="D97" s="28">
        <v>366176</v>
      </c>
      <c r="E97" s="28">
        <v>366176</v>
      </c>
      <c r="K97" s="17">
        <f t="shared" si="1"/>
        <v>366176</v>
      </c>
      <c r="L97" s="18" t="s">
        <v>1170</v>
      </c>
    </row>
    <row r="98" spans="1:12" x14ac:dyDescent="0.2">
      <c r="A98" s="25" t="s">
        <v>322</v>
      </c>
      <c r="B98" s="26">
        <v>2230</v>
      </c>
      <c r="C98" s="27">
        <v>43507</v>
      </c>
      <c r="D98" s="28">
        <v>2129436</v>
      </c>
      <c r="E98" s="28">
        <v>2129436</v>
      </c>
      <c r="K98" s="17">
        <f t="shared" si="1"/>
        <v>2129436</v>
      </c>
      <c r="L98" s="18" t="s">
        <v>1170</v>
      </c>
    </row>
    <row r="99" spans="1:12" x14ac:dyDescent="0.2">
      <c r="A99" s="25" t="s">
        <v>324</v>
      </c>
      <c r="B99" s="26">
        <v>3330</v>
      </c>
      <c r="C99" s="27">
        <v>43507</v>
      </c>
      <c r="D99" s="28">
        <v>1528582</v>
      </c>
      <c r="E99" s="28">
        <v>46972</v>
      </c>
      <c r="K99" s="17">
        <f t="shared" si="1"/>
        <v>46972</v>
      </c>
      <c r="L99" s="18" t="s">
        <v>447</v>
      </c>
    </row>
    <row r="100" spans="1:12" x14ac:dyDescent="0.2">
      <c r="A100" s="25" t="s">
        <v>42</v>
      </c>
      <c r="B100" s="26">
        <v>12453</v>
      </c>
      <c r="C100" s="27">
        <v>43516</v>
      </c>
      <c r="D100" s="28">
        <v>721913</v>
      </c>
      <c r="E100" s="28">
        <v>721913</v>
      </c>
      <c r="K100" s="17">
        <f t="shared" si="1"/>
        <v>721913</v>
      </c>
      <c r="L100" s="18" t="s">
        <v>1170</v>
      </c>
    </row>
    <row r="101" spans="1:12" x14ac:dyDescent="0.2">
      <c r="A101" s="25" t="s">
        <v>43</v>
      </c>
      <c r="B101" s="26">
        <v>18812</v>
      </c>
      <c r="C101" s="27">
        <v>43624</v>
      </c>
      <c r="D101" s="28">
        <v>200100</v>
      </c>
      <c r="E101" s="28">
        <v>200100</v>
      </c>
      <c r="K101" s="17">
        <f t="shared" si="1"/>
        <v>200100</v>
      </c>
      <c r="L101" s="18" t="s">
        <v>1170</v>
      </c>
    </row>
    <row r="102" spans="1:12" x14ac:dyDescent="0.2">
      <c r="A102" s="25" t="s">
        <v>44</v>
      </c>
      <c r="B102" s="26">
        <v>33537</v>
      </c>
      <c r="C102" s="27">
        <v>43626</v>
      </c>
      <c r="D102" s="28">
        <v>80168</v>
      </c>
      <c r="E102" s="28">
        <v>80168</v>
      </c>
      <c r="K102" s="17">
        <f t="shared" si="1"/>
        <v>80168</v>
      </c>
      <c r="L102" s="18" t="s">
        <v>1170</v>
      </c>
    </row>
    <row r="103" spans="1:12" x14ac:dyDescent="0.2">
      <c r="A103" s="25" t="s">
        <v>327</v>
      </c>
      <c r="B103" s="26">
        <v>9732</v>
      </c>
      <c r="C103" s="27">
        <v>43655</v>
      </c>
      <c r="D103" s="28">
        <v>5619102</v>
      </c>
      <c r="E103" s="28">
        <v>5619102</v>
      </c>
      <c r="K103" s="17">
        <f t="shared" si="1"/>
        <v>5619102</v>
      </c>
      <c r="L103" s="18" t="s">
        <v>1170</v>
      </c>
    </row>
    <row r="104" spans="1:12" x14ac:dyDescent="0.2">
      <c r="A104" s="25" t="s">
        <v>328</v>
      </c>
      <c r="B104" s="26">
        <v>10488</v>
      </c>
      <c r="C104" s="27">
        <v>43655</v>
      </c>
      <c r="D104" s="28">
        <v>3529993</v>
      </c>
      <c r="E104" s="28">
        <v>3529993</v>
      </c>
      <c r="K104" s="17">
        <f t="shared" si="1"/>
        <v>3529993</v>
      </c>
      <c r="L104" s="18" t="s">
        <v>1170</v>
      </c>
    </row>
    <row r="105" spans="1:12" x14ac:dyDescent="0.2">
      <c r="A105" s="25" t="s">
        <v>46</v>
      </c>
      <c r="B105" s="26">
        <v>38362</v>
      </c>
      <c r="C105" s="27">
        <v>43658</v>
      </c>
      <c r="D105" s="28">
        <v>674660</v>
      </c>
      <c r="E105" s="28">
        <v>674660</v>
      </c>
      <c r="K105" s="17">
        <f t="shared" si="1"/>
        <v>674660</v>
      </c>
      <c r="L105" s="18" t="s">
        <v>1170</v>
      </c>
    </row>
    <row r="106" spans="1:12" x14ac:dyDescent="0.2">
      <c r="A106" s="25" t="s">
        <v>329</v>
      </c>
      <c r="B106" s="26">
        <v>11245</v>
      </c>
      <c r="C106" s="27">
        <v>43683</v>
      </c>
      <c r="D106" s="28">
        <v>1203110</v>
      </c>
      <c r="E106" s="28">
        <v>1203110</v>
      </c>
      <c r="K106" s="17">
        <f t="shared" si="1"/>
        <v>1203110</v>
      </c>
      <c r="L106" s="18" t="s">
        <v>1170</v>
      </c>
    </row>
    <row r="107" spans="1:12" x14ac:dyDescent="0.2">
      <c r="A107" s="25" t="s">
        <v>330</v>
      </c>
      <c r="B107" s="26">
        <v>11855</v>
      </c>
      <c r="C107" s="27">
        <v>43683</v>
      </c>
      <c r="D107" s="28">
        <v>208782</v>
      </c>
      <c r="E107" s="28">
        <v>208782</v>
      </c>
      <c r="K107" s="17">
        <f t="shared" si="1"/>
        <v>208782</v>
      </c>
      <c r="L107" s="18" t="s">
        <v>1170</v>
      </c>
    </row>
    <row r="108" spans="1:12" x14ac:dyDescent="0.2">
      <c r="A108" s="25" t="s">
        <v>57</v>
      </c>
      <c r="B108" s="26">
        <v>51322</v>
      </c>
      <c r="C108" s="27">
        <v>43708</v>
      </c>
      <c r="D108" s="28">
        <v>3527405</v>
      </c>
      <c r="E108" s="28">
        <v>3527405</v>
      </c>
      <c r="K108" s="17">
        <f t="shared" si="1"/>
        <v>3527405</v>
      </c>
      <c r="L108" s="18" t="s">
        <v>1170</v>
      </c>
    </row>
    <row r="109" spans="1:12" x14ac:dyDescent="0.2">
      <c r="A109" s="25" t="s">
        <v>55</v>
      </c>
      <c r="B109" s="26">
        <v>49603</v>
      </c>
      <c r="C109" s="27">
        <v>43713</v>
      </c>
      <c r="D109" s="28">
        <v>2042585</v>
      </c>
      <c r="E109" s="28">
        <v>2042585</v>
      </c>
      <c r="K109" s="17">
        <f t="shared" si="1"/>
        <v>2042585</v>
      </c>
      <c r="L109" s="18" t="s">
        <v>1170</v>
      </c>
    </row>
    <row r="110" spans="1:12" x14ac:dyDescent="0.2">
      <c r="A110" s="25" t="s">
        <v>331</v>
      </c>
      <c r="B110" s="26">
        <v>12817</v>
      </c>
      <c r="C110" s="27">
        <v>43713</v>
      </c>
      <c r="D110" s="28">
        <v>1665645</v>
      </c>
      <c r="E110" s="28">
        <v>1665645</v>
      </c>
      <c r="K110" s="17">
        <f t="shared" si="1"/>
        <v>1665645</v>
      </c>
      <c r="L110" s="18" t="s">
        <v>1170</v>
      </c>
    </row>
    <row r="111" spans="1:12" x14ac:dyDescent="0.2">
      <c r="A111" s="25" t="s">
        <v>332</v>
      </c>
      <c r="B111" s="26">
        <v>13609</v>
      </c>
      <c r="C111" s="27">
        <v>43713</v>
      </c>
      <c r="D111" s="28">
        <v>1146231</v>
      </c>
      <c r="E111" s="28">
        <v>1146231</v>
      </c>
      <c r="K111" s="17">
        <f t="shared" si="1"/>
        <v>1146231</v>
      </c>
      <c r="L111" s="18" t="s">
        <v>1170</v>
      </c>
    </row>
    <row r="112" spans="1:12" x14ac:dyDescent="0.2">
      <c r="A112" s="25" t="s">
        <v>45</v>
      </c>
      <c r="B112" s="26">
        <v>36134</v>
      </c>
      <c r="C112" s="27">
        <v>43717</v>
      </c>
      <c r="D112" s="28">
        <v>43687294</v>
      </c>
      <c r="E112" s="28">
        <v>43687294</v>
      </c>
      <c r="K112" s="17">
        <f t="shared" si="1"/>
        <v>43687294</v>
      </c>
      <c r="L112" s="18" t="s">
        <v>1170</v>
      </c>
    </row>
    <row r="113" spans="1:12" x14ac:dyDescent="0.2">
      <c r="A113" s="25" t="s">
        <v>47</v>
      </c>
      <c r="B113" s="26">
        <v>41230</v>
      </c>
      <c r="C113" s="27">
        <v>43717</v>
      </c>
      <c r="D113" s="28">
        <v>1543625</v>
      </c>
      <c r="E113" s="28">
        <v>1543625</v>
      </c>
      <c r="K113" s="17">
        <f t="shared" si="1"/>
        <v>1543625</v>
      </c>
      <c r="L113" s="18" t="s">
        <v>1170</v>
      </c>
    </row>
    <row r="114" spans="1:12" x14ac:dyDescent="0.2">
      <c r="A114" s="25" t="s">
        <v>48</v>
      </c>
      <c r="B114" s="26">
        <v>41497</v>
      </c>
      <c r="C114" s="27">
        <v>43717</v>
      </c>
      <c r="D114" s="28">
        <v>214522</v>
      </c>
      <c r="E114" s="28">
        <v>214522</v>
      </c>
      <c r="K114" s="17">
        <f t="shared" si="1"/>
        <v>214522</v>
      </c>
      <c r="L114" s="18" t="s">
        <v>1170</v>
      </c>
    </row>
    <row r="115" spans="1:12" x14ac:dyDescent="0.2">
      <c r="A115" s="25" t="s">
        <v>49</v>
      </c>
      <c r="B115" s="26">
        <v>46032</v>
      </c>
      <c r="C115" s="27">
        <v>43717</v>
      </c>
      <c r="D115" s="28">
        <v>1289728</v>
      </c>
      <c r="E115" s="28">
        <v>1289728</v>
      </c>
      <c r="K115" s="17">
        <f t="shared" si="1"/>
        <v>1289728</v>
      </c>
      <c r="L115" s="18" t="s">
        <v>1170</v>
      </c>
    </row>
    <row r="116" spans="1:12" x14ac:dyDescent="0.2">
      <c r="A116" s="25" t="s">
        <v>50</v>
      </c>
      <c r="B116" s="26">
        <v>46440</v>
      </c>
      <c r="C116" s="27">
        <v>43717</v>
      </c>
      <c r="D116" s="28">
        <v>637099</v>
      </c>
      <c r="E116" s="28">
        <v>637099</v>
      </c>
      <c r="K116" s="17">
        <f t="shared" si="1"/>
        <v>637099</v>
      </c>
      <c r="L116" s="18" t="s">
        <v>1170</v>
      </c>
    </row>
    <row r="117" spans="1:12" x14ac:dyDescent="0.2">
      <c r="A117" s="25" t="s">
        <v>52</v>
      </c>
      <c r="B117" s="26">
        <v>47517</v>
      </c>
      <c r="C117" s="27">
        <v>43717</v>
      </c>
      <c r="D117" s="28">
        <v>457978</v>
      </c>
      <c r="E117" s="28">
        <v>457978</v>
      </c>
      <c r="K117" s="17">
        <f t="shared" si="1"/>
        <v>457978</v>
      </c>
      <c r="L117" s="18" t="s">
        <v>1170</v>
      </c>
    </row>
    <row r="118" spans="1:12" x14ac:dyDescent="0.2">
      <c r="A118" s="25" t="s">
        <v>54</v>
      </c>
      <c r="B118" s="26">
        <v>48166</v>
      </c>
      <c r="C118" s="27">
        <v>43717</v>
      </c>
      <c r="D118" s="28">
        <v>158220</v>
      </c>
      <c r="E118" s="28">
        <v>158220</v>
      </c>
      <c r="K118" s="17">
        <f t="shared" si="1"/>
        <v>158220</v>
      </c>
      <c r="L118" s="18" t="s">
        <v>1170</v>
      </c>
    </row>
    <row r="119" spans="1:12" x14ac:dyDescent="0.2">
      <c r="A119" s="25" t="s">
        <v>56</v>
      </c>
      <c r="B119" s="26">
        <v>50622</v>
      </c>
      <c r="C119" s="27">
        <v>43718</v>
      </c>
      <c r="D119" s="28">
        <v>629040</v>
      </c>
      <c r="E119" s="28">
        <v>629040</v>
      </c>
      <c r="K119" s="17">
        <f t="shared" si="1"/>
        <v>629040</v>
      </c>
      <c r="L119" s="18" t="s">
        <v>1170</v>
      </c>
    </row>
    <row r="120" spans="1:12" x14ac:dyDescent="0.2">
      <c r="A120" s="25" t="s">
        <v>62</v>
      </c>
      <c r="B120" s="26">
        <v>53837</v>
      </c>
      <c r="C120" s="27">
        <v>43724</v>
      </c>
      <c r="D120" s="28">
        <v>36503517</v>
      </c>
      <c r="E120" s="28">
        <v>36503517</v>
      </c>
      <c r="K120" s="17">
        <f t="shared" si="1"/>
        <v>36503517</v>
      </c>
      <c r="L120" s="18" t="s">
        <v>1170</v>
      </c>
    </row>
    <row r="121" spans="1:12" x14ac:dyDescent="0.2">
      <c r="A121" s="25" t="s">
        <v>51</v>
      </c>
      <c r="B121" s="26">
        <v>46632</v>
      </c>
      <c r="C121" s="27">
        <v>43726</v>
      </c>
      <c r="D121" s="28">
        <v>795202</v>
      </c>
      <c r="E121" s="28">
        <v>795202</v>
      </c>
      <c r="K121" s="17">
        <f t="shared" si="1"/>
        <v>795202</v>
      </c>
      <c r="L121" s="18" t="s">
        <v>1170</v>
      </c>
    </row>
    <row r="122" spans="1:12" x14ac:dyDescent="0.2">
      <c r="A122" s="25" t="s">
        <v>53</v>
      </c>
      <c r="B122" s="26">
        <v>47884</v>
      </c>
      <c r="C122" s="27">
        <v>43726</v>
      </c>
      <c r="D122" s="28">
        <v>127600</v>
      </c>
      <c r="E122" s="28">
        <v>127600</v>
      </c>
      <c r="K122" s="17">
        <f t="shared" si="1"/>
        <v>127600</v>
      </c>
      <c r="L122" s="18" t="s">
        <v>1170</v>
      </c>
    </row>
    <row r="123" spans="1:12" x14ac:dyDescent="0.2">
      <c r="A123" s="25" t="s">
        <v>58</v>
      </c>
      <c r="B123" s="26">
        <v>51523</v>
      </c>
      <c r="C123" s="27">
        <v>43726</v>
      </c>
      <c r="D123" s="28">
        <v>159682</v>
      </c>
      <c r="E123" s="28">
        <v>159682</v>
      </c>
      <c r="K123" s="17">
        <f t="shared" si="1"/>
        <v>159682</v>
      </c>
      <c r="L123" s="18" t="s">
        <v>1170</v>
      </c>
    </row>
    <row r="124" spans="1:12" x14ac:dyDescent="0.2">
      <c r="A124" s="25" t="s">
        <v>59</v>
      </c>
      <c r="B124" s="26">
        <v>51618</v>
      </c>
      <c r="C124" s="27">
        <v>43726</v>
      </c>
      <c r="D124" s="28">
        <v>226615</v>
      </c>
      <c r="E124" s="28">
        <v>226615</v>
      </c>
      <c r="K124" s="17">
        <f t="shared" si="1"/>
        <v>226615</v>
      </c>
      <c r="L124" s="18" t="s">
        <v>1170</v>
      </c>
    </row>
    <row r="125" spans="1:12" x14ac:dyDescent="0.2">
      <c r="A125" s="25" t="s">
        <v>60</v>
      </c>
      <c r="B125" s="26">
        <v>51762</v>
      </c>
      <c r="C125" s="27">
        <v>43726</v>
      </c>
      <c r="D125" s="28">
        <v>200570</v>
      </c>
      <c r="E125" s="28">
        <v>200570</v>
      </c>
      <c r="K125" s="17">
        <f t="shared" si="1"/>
        <v>200570</v>
      </c>
      <c r="L125" s="18" t="s">
        <v>1170</v>
      </c>
    </row>
    <row r="126" spans="1:12" x14ac:dyDescent="0.2">
      <c r="A126" s="25" t="s">
        <v>336</v>
      </c>
      <c r="B126" s="26">
        <v>16243</v>
      </c>
      <c r="C126" s="27">
        <v>43741</v>
      </c>
      <c r="D126" s="28">
        <v>1131081</v>
      </c>
      <c r="E126" s="28">
        <v>1131081</v>
      </c>
      <c r="K126" s="17">
        <f t="shared" si="1"/>
        <v>1131081</v>
      </c>
      <c r="L126" s="18" t="s">
        <v>1170</v>
      </c>
    </row>
    <row r="127" spans="1:12" x14ac:dyDescent="0.2">
      <c r="A127" s="25" t="s">
        <v>63</v>
      </c>
      <c r="B127" s="26">
        <v>55654</v>
      </c>
      <c r="C127" s="27">
        <v>43746</v>
      </c>
      <c r="D127" s="28">
        <v>629888</v>
      </c>
      <c r="E127" s="28">
        <v>629888</v>
      </c>
      <c r="K127" s="17">
        <f t="shared" si="1"/>
        <v>629888</v>
      </c>
      <c r="L127" s="18" t="s">
        <v>1170</v>
      </c>
    </row>
    <row r="128" spans="1:12" x14ac:dyDescent="0.2">
      <c r="A128" s="25" t="s">
        <v>339</v>
      </c>
      <c r="B128" s="26">
        <v>17099</v>
      </c>
      <c r="C128" s="27">
        <v>43769</v>
      </c>
      <c r="D128" s="28">
        <v>3298236</v>
      </c>
      <c r="E128" s="28">
        <v>3298236</v>
      </c>
      <c r="K128" s="17">
        <f t="shared" si="1"/>
        <v>3298236</v>
      </c>
      <c r="L128" s="18" t="s">
        <v>1170</v>
      </c>
    </row>
    <row r="129" spans="1:12" x14ac:dyDescent="0.2">
      <c r="A129" s="25" t="s">
        <v>340</v>
      </c>
      <c r="B129" s="26">
        <v>17559</v>
      </c>
      <c r="C129" s="27">
        <v>43769</v>
      </c>
      <c r="D129" s="28">
        <v>1544401</v>
      </c>
      <c r="E129" s="28">
        <v>1544401</v>
      </c>
      <c r="K129" s="17">
        <f t="shared" si="1"/>
        <v>1544401</v>
      </c>
      <c r="L129" s="18" t="s">
        <v>1170</v>
      </c>
    </row>
    <row r="130" spans="1:12" x14ac:dyDescent="0.2">
      <c r="A130" s="25" t="s">
        <v>71</v>
      </c>
      <c r="B130" s="26">
        <v>63910</v>
      </c>
      <c r="C130" s="27">
        <v>43784</v>
      </c>
      <c r="D130" s="28">
        <v>1662460</v>
      </c>
      <c r="E130" s="28">
        <v>1662460</v>
      </c>
      <c r="K130" s="17">
        <f t="shared" si="1"/>
        <v>1662460</v>
      </c>
      <c r="L130" s="18" t="s">
        <v>1170</v>
      </c>
    </row>
    <row r="131" spans="1:12" x14ac:dyDescent="0.2">
      <c r="A131" s="25" t="s">
        <v>115</v>
      </c>
      <c r="B131" s="26">
        <v>2717</v>
      </c>
      <c r="C131" s="27">
        <v>43809</v>
      </c>
      <c r="D131" s="28">
        <v>1736675</v>
      </c>
      <c r="E131" s="28">
        <v>1736675</v>
      </c>
      <c r="K131" s="17">
        <f t="shared" si="1"/>
        <v>1736675</v>
      </c>
      <c r="L131" s="18" t="s">
        <v>1170</v>
      </c>
    </row>
    <row r="132" spans="1:12" x14ac:dyDescent="0.2">
      <c r="A132" s="25" t="s">
        <v>64</v>
      </c>
      <c r="B132" s="26">
        <v>56325</v>
      </c>
      <c r="C132" s="27">
        <v>43809</v>
      </c>
      <c r="D132" s="28">
        <v>16092975</v>
      </c>
      <c r="E132" s="28">
        <v>16092975</v>
      </c>
      <c r="K132" s="17">
        <f t="shared" si="1"/>
        <v>16092975</v>
      </c>
      <c r="L132" s="18" t="s">
        <v>1170</v>
      </c>
    </row>
    <row r="133" spans="1:12" x14ac:dyDescent="0.2">
      <c r="A133" s="25" t="s">
        <v>68</v>
      </c>
      <c r="B133" s="26">
        <v>60774</v>
      </c>
      <c r="C133" s="27">
        <v>43809</v>
      </c>
      <c r="D133" s="28">
        <v>5317110</v>
      </c>
      <c r="E133" s="28">
        <v>5317110</v>
      </c>
      <c r="K133" s="17">
        <f t="shared" si="1"/>
        <v>5317110</v>
      </c>
      <c r="L133" s="18" t="s">
        <v>1170</v>
      </c>
    </row>
    <row r="134" spans="1:12" x14ac:dyDescent="0.2">
      <c r="A134" s="25" t="s">
        <v>69</v>
      </c>
      <c r="B134" s="26">
        <v>61504</v>
      </c>
      <c r="C134" s="27">
        <v>43809</v>
      </c>
      <c r="D134" s="28">
        <v>2005217</v>
      </c>
      <c r="E134" s="28">
        <v>2005217</v>
      </c>
      <c r="K134" s="17">
        <f t="shared" si="1"/>
        <v>2005217</v>
      </c>
      <c r="L134" s="18" t="s">
        <v>1170</v>
      </c>
    </row>
    <row r="135" spans="1:12" x14ac:dyDescent="0.2">
      <c r="A135" s="25" t="s">
        <v>70</v>
      </c>
      <c r="B135" s="26">
        <v>62869</v>
      </c>
      <c r="C135" s="27">
        <v>43809</v>
      </c>
      <c r="D135" s="28">
        <v>22196965</v>
      </c>
      <c r="E135" s="28">
        <v>22196965</v>
      </c>
      <c r="K135" s="17">
        <f t="shared" si="1"/>
        <v>22196965</v>
      </c>
      <c r="L135" s="18" t="s">
        <v>1170</v>
      </c>
    </row>
    <row r="136" spans="1:12" x14ac:dyDescent="0.2">
      <c r="A136" s="25" t="s">
        <v>72</v>
      </c>
      <c r="B136" s="26">
        <v>65226</v>
      </c>
      <c r="C136" s="27">
        <v>43809</v>
      </c>
      <c r="D136" s="28">
        <v>1259180</v>
      </c>
      <c r="E136" s="28">
        <v>1259180</v>
      </c>
      <c r="K136" s="17">
        <f t="shared" si="1"/>
        <v>1259180</v>
      </c>
      <c r="L136" s="18" t="s">
        <v>1170</v>
      </c>
    </row>
    <row r="137" spans="1:12" x14ac:dyDescent="0.2">
      <c r="A137" s="25" t="s">
        <v>274</v>
      </c>
      <c r="B137" s="26">
        <v>545</v>
      </c>
      <c r="C137" s="27">
        <v>43840</v>
      </c>
      <c r="D137" s="28">
        <v>827411</v>
      </c>
      <c r="E137" s="28">
        <v>827411</v>
      </c>
      <c r="K137" s="17">
        <f t="shared" si="1"/>
        <v>827411</v>
      </c>
      <c r="L137" s="18" t="s">
        <v>1170</v>
      </c>
    </row>
    <row r="138" spans="1:12" x14ac:dyDescent="0.2">
      <c r="A138" s="25" t="s">
        <v>120</v>
      </c>
      <c r="B138" s="26">
        <v>9752</v>
      </c>
      <c r="C138" s="27">
        <v>43873</v>
      </c>
      <c r="D138" s="28">
        <v>37418560</v>
      </c>
      <c r="E138" s="28">
        <v>37418560</v>
      </c>
      <c r="K138" s="17">
        <f t="shared" ref="K138:K201" si="2">E138+F138+G138+H138</f>
        <v>37418560</v>
      </c>
      <c r="L138" s="18" t="s">
        <v>1170</v>
      </c>
    </row>
    <row r="139" spans="1:12" x14ac:dyDescent="0.2">
      <c r="A139" s="25" t="s">
        <v>279</v>
      </c>
      <c r="B139" s="26">
        <v>3977</v>
      </c>
      <c r="C139" s="27">
        <v>43874</v>
      </c>
      <c r="D139" s="28">
        <v>1156528</v>
      </c>
      <c r="E139" s="28">
        <v>1156528</v>
      </c>
      <c r="K139" s="17">
        <f t="shared" si="2"/>
        <v>1156528</v>
      </c>
      <c r="L139" s="18" t="s">
        <v>1170</v>
      </c>
    </row>
    <row r="140" spans="1:12" x14ac:dyDescent="0.2">
      <c r="A140" s="25" t="s">
        <v>124</v>
      </c>
      <c r="B140" s="26">
        <v>12718</v>
      </c>
      <c r="C140" s="27">
        <v>43896</v>
      </c>
      <c r="D140" s="28">
        <v>1363579</v>
      </c>
      <c r="E140" s="28">
        <v>1363579</v>
      </c>
      <c r="K140" s="17">
        <f t="shared" si="2"/>
        <v>1363579</v>
      </c>
      <c r="L140" s="18" t="s">
        <v>1170</v>
      </c>
    </row>
    <row r="141" spans="1:12" x14ac:dyDescent="0.2">
      <c r="A141" s="25" t="s">
        <v>284</v>
      </c>
      <c r="B141" s="26">
        <v>6027</v>
      </c>
      <c r="C141" s="27">
        <v>43915</v>
      </c>
      <c r="D141" s="28">
        <v>6566960</v>
      </c>
      <c r="E141" s="28">
        <v>6566960</v>
      </c>
      <c r="K141" s="17">
        <f t="shared" si="2"/>
        <v>6566960</v>
      </c>
      <c r="L141" s="18" t="s">
        <v>1170</v>
      </c>
    </row>
    <row r="142" spans="1:12" x14ac:dyDescent="0.2">
      <c r="A142" s="25" t="s">
        <v>128</v>
      </c>
      <c r="B142" s="26">
        <v>15072</v>
      </c>
      <c r="C142" s="27">
        <v>43919</v>
      </c>
      <c r="D142" s="28">
        <v>2801419</v>
      </c>
      <c r="E142" s="28">
        <v>2801419</v>
      </c>
      <c r="K142" s="17">
        <f t="shared" si="2"/>
        <v>2801419</v>
      </c>
      <c r="L142" s="18" t="s">
        <v>1170</v>
      </c>
    </row>
    <row r="143" spans="1:12" x14ac:dyDescent="0.2">
      <c r="A143" s="25" t="s">
        <v>129</v>
      </c>
      <c r="B143" s="26">
        <v>15123</v>
      </c>
      <c r="C143" s="27">
        <v>43920</v>
      </c>
      <c r="D143" s="28">
        <v>2366692</v>
      </c>
      <c r="E143" s="28">
        <v>2366692</v>
      </c>
      <c r="K143" s="17">
        <f t="shared" si="2"/>
        <v>2366692</v>
      </c>
      <c r="L143" s="18" t="s">
        <v>1170</v>
      </c>
    </row>
    <row r="144" spans="1:12" x14ac:dyDescent="0.2">
      <c r="A144" s="25" t="s">
        <v>285</v>
      </c>
      <c r="B144" s="26">
        <v>6455</v>
      </c>
      <c r="C144" s="27">
        <v>43921</v>
      </c>
      <c r="D144" s="28">
        <v>16483312</v>
      </c>
      <c r="E144" s="28">
        <v>16353312</v>
      </c>
      <c r="K144" s="17">
        <f t="shared" si="2"/>
        <v>16353312</v>
      </c>
      <c r="L144" s="18" t="s">
        <v>1170</v>
      </c>
    </row>
    <row r="145" spans="1:12" x14ac:dyDescent="0.2">
      <c r="A145" s="25" t="s">
        <v>277</v>
      </c>
      <c r="B145" s="26">
        <v>3820</v>
      </c>
      <c r="C145" s="27">
        <v>43924</v>
      </c>
      <c r="D145" s="28">
        <v>85732</v>
      </c>
      <c r="E145" s="28">
        <v>85732</v>
      </c>
      <c r="K145" s="17">
        <f t="shared" si="2"/>
        <v>85732</v>
      </c>
      <c r="L145" s="18" t="s">
        <v>1170</v>
      </c>
    </row>
    <row r="146" spans="1:12" x14ac:dyDescent="0.2">
      <c r="A146" s="25" t="s">
        <v>278</v>
      </c>
      <c r="B146" s="26">
        <v>3830</v>
      </c>
      <c r="C146" s="27">
        <v>43924</v>
      </c>
      <c r="D146" s="28">
        <v>931871</v>
      </c>
      <c r="E146" s="28">
        <v>931871</v>
      </c>
      <c r="K146" s="17">
        <f t="shared" si="2"/>
        <v>931871</v>
      </c>
      <c r="L146" s="18" t="s">
        <v>1170</v>
      </c>
    </row>
    <row r="147" spans="1:12" x14ac:dyDescent="0.2">
      <c r="A147" s="25" t="s">
        <v>280</v>
      </c>
      <c r="B147" s="26">
        <v>4463</v>
      </c>
      <c r="C147" s="27">
        <v>43924</v>
      </c>
      <c r="D147" s="28">
        <v>73410</v>
      </c>
      <c r="E147" s="28">
        <v>73410</v>
      </c>
      <c r="K147" s="17">
        <f t="shared" si="2"/>
        <v>73410</v>
      </c>
      <c r="L147" s="18" t="s">
        <v>1170</v>
      </c>
    </row>
    <row r="148" spans="1:12" x14ac:dyDescent="0.2">
      <c r="A148" s="25" t="s">
        <v>286</v>
      </c>
      <c r="B148" s="26">
        <v>6545</v>
      </c>
      <c r="C148" s="27">
        <v>43960</v>
      </c>
      <c r="D148" s="28">
        <v>1826345</v>
      </c>
      <c r="E148" s="28">
        <v>1826345</v>
      </c>
      <c r="K148" s="17">
        <f t="shared" si="2"/>
        <v>1826345</v>
      </c>
      <c r="L148" s="18" t="s">
        <v>1170</v>
      </c>
    </row>
    <row r="149" spans="1:12" x14ac:dyDescent="0.2">
      <c r="A149" s="25" t="s">
        <v>289</v>
      </c>
      <c r="B149" s="26">
        <v>7874</v>
      </c>
      <c r="C149" s="27">
        <v>43978</v>
      </c>
      <c r="D149" s="28">
        <v>1150997</v>
      </c>
      <c r="E149" s="28">
        <v>1150997</v>
      </c>
      <c r="K149" s="17">
        <f t="shared" si="2"/>
        <v>1150997</v>
      </c>
      <c r="L149" s="18" t="s">
        <v>1170</v>
      </c>
    </row>
    <row r="150" spans="1:12" x14ac:dyDescent="0.2">
      <c r="A150" s="25" t="s">
        <v>117</v>
      </c>
      <c r="B150" s="26">
        <v>4142</v>
      </c>
      <c r="C150" s="27">
        <v>43985</v>
      </c>
      <c r="D150" s="28">
        <v>115367</v>
      </c>
      <c r="E150" s="28">
        <v>115367</v>
      </c>
      <c r="F150" s="17">
        <f>VLOOKUP(B150,CXP!$F$2:$G$38,2,0)</f>
        <v>-115367</v>
      </c>
      <c r="K150" s="17">
        <f t="shared" si="2"/>
        <v>0</v>
      </c>
    </row>
    <row r="151" spans="1:12" x14ac:dyDescent="0.2">
      <c r="A151" s="25" t="s">
        <v>118</v>
      </c>
      <c r="B151" s="26">
        <v>4730</v>
      </c>
      <c r="C151" s="27">
        <v>43985</v>
      </c>
      <c r="D151" s="28">
        <v>323094</v>
      </c>
      <c r="E151" s="28">
        <v>323094</v>
      </c>
      <c r="F151" s="17">
        <f>VLOOKUP(B151,CXP!$F$2:$G$38,2,0)</f>
        <v>-323094</v>
      </c>
      <c r="K151" s="17">
        <f t="shared" si="2"/>
        <v>0</v>
      </c>
    </row>
    <row r="152" spans="1:12" x14ac:dyDescent="0.2">
      <c r="A152" s="25" t="s">
        <v>126</v>
      </c>
      <c r="B152" s="26">
        <v>14185</v>
      </c>
      <c r="C152" s="27">
        <v>43985</v>
      </c>
      <c r="D152" s="28">
        <v>77410</v>
      </c>
      <c r="E152" s="28">
        <v>77410</v>
      </c>
      <c r="F152" s="17">
        <f>VLOOKUP(B152,CXP!$F$2:$G$38,2,0)</f>
        <v>-77410</v>
      </c>
      <c r="K152" s="17">
        <f t="shared" si="2"/>
        <v>0</v>
      </c>
    </row>
    <row r="153" spans="1:12" x14ac:dyDescent="0.2">
      <c r="A153" s="25" t="s">
        <v>119</v>
      </c>
      <c r="B153" s="26">
        <v>7493</v>
      </c>
      <c r="C153" s="27">
        <v>43985</v>
      </c>
      <c r="D153" s="28">
        <v>212600</v>
      </c>
      <c r="E153" s="28">
        <v>46600</v>
      </c>
      <c r="F153" s="17">
        <f>VLOOKUP(B153,CXP!$F$2:$G$38,2,0)</f>
        <v>-23300</v>
      </c>
      <c r="K153" s="17">
        <f t="shared" si="2"/>
        <v>23300</v>
      </c>
      <c r="L153" s="18" t="s">
        <v>447</v>
      </c>
    </row>
    <row r="154" spans="1:12" x14ac:dyDescent="0.2">
      <c r="A154" s="25" t="s">
        <v>123</v>
      </c>
      <c r="B154" s="26">
        <v>12650</v>
      </c>
      <c r="C154" s="27">
        <v>43985</v>
      </c>
      <c r="D154" s="28">
        <v>93533</v>
      </c>
      <c r="E154" s="28">
        <v>21102</v>
      </c>
      <c r="F154" s="17">
        <f>VLOOKUP(B154,CXP!$F$2:$G$38,2,0)</f>
        <v>-14771</v>
      </c>
      <c r="K154" s="17">
        <f t="shared" si="2"/>
        <v>6331</v>
      </c>
      <c r="L154" s="18" t="s">
        <v>447</v>
      </c>
    </row>
    <row r="155" spans="1:12" x14ac:dyDescent="0.2">
      <c r="A155" s="25" t="s">
        <v>127</v>
      </c>
      <c r="B155" s="26">
        <v>14625</v>
      </c>
      <c r="C155" s="27">
        <v>43985</v>
      </c>
      <c r="D155" s="28">
        <v>473401</v>
      </c>
      <c r="E155" s="28">
        <v>473401</v>
      </c>
      <c r="K155" s="17">
        <f t="shared" si="2"/>
        <v>473401</v>
      </c>
      <c r="L155" s="18" t="s">
        <v>1170</v>
      </c>
    </row>
    <row r="156" spans="1:12" x14ac:dyDescent="0.2">
      <c r="A156" s="25" t="s">
        <v>276</v>
      </c>
      <c r="B156" s="26">
        <v>3261</v>
      </c>
      <c r="C156" s="27">
        <v>43985</v>
      </c>
      <c r="D156" s="28">
        <v>841833</v>
      </c>
      <c r="E156" s="28">
        <v>841833</v>
      </c>
      <c r="F156" s="17">
        <f>VLOOKUP(B156,CXP!$F$2:$G$38,2,0)</f>
        <v>-796933</v>
      </c>
      <c r="K156" s="17">
        <f t="shared" si="2"/>
        <v>44900</v>
      </c>
      <c r="L156" s="18" t="s">
        <v>447</v>
      </c>
    </row>
    <row r="157" spans="1:12" x14ac:dyDescent="0.2">
      <c r="A157" s="25" t="s">
        <v>287</v>
      </c>
      <c r="B157" s="26">
        <v>6753</v>
      </c>
      <c r="C157" s="27">
        <v>43985</v>
      </c>
      <c r="D157" s="28">
        <v>258005</v>
      </c>
      <c r="E157" s="28">
        <v>46600</v>
      </c>
      <c r="F157" s="17">
        <f>VLOOKUP(B157,CXP!$F$2:$G$38,2,0)</f>
        <v>-46600</v>
      </c>
      <c r="J157" s="18" t="str">
        <f>VLOOKUP(B157,PAG!$E$2:$H$311,4,0)</f>
        <v>2020</v>
      </c>
      <c r="K157" s="17">
        <f t="shared" si="2"/>
        <v>0</v>
      </c>
    </row>
    <row r="158" spans="1:12" x14ac:dyDescent="0.2">
      <c r="A158" s="25" t="s">
        <v>288</v>
      </c>
      <c r="B158" s="26">
        <v>7840</v>
      </c>
      <c r="C158" s="27">
        <v>43992</v>
      </c>
      <c r="D158" s="28">
        <v>187430</v>
      </c>
      <c r="E158" s="28">
        <v>90715</v>
      </c>
      <c r="F158" s="17">
        <f>VLOOKUP(B158,CXP!$F$2:$G$38,2,0)</f>
        <v>-90714</v>
      </c>
      <c r="J158" s="18" t="str">
        <f>VLOOKUP(B158,PAG!$E$2:$H$311,4,0)</f>
        <v>2020</v>
      </c>
      <c r="K158" s="17">
        <f t="shared" si="2"/>
        <v>1</v>
      </c>
      <c r="L158" s="18" t="s">
        <v>1165</v>
      </c>
    </row>
    <row r="159" spans="1:12" x14ac:dyDescent="0.2">
      <c r="A159" s="25" t="s">
        <v>283</v>
      </c>
      <c r="B159" s="26">
        <v>5681</v>
      </c>
      <c r="C159" s="27">
        <v>43995</v>
      </c>
      <c r="D159" s="28">
        <v>137568</v>
      </c>
      <c r="E159" s="28">
        <v>46600</v>
      </c>
      <c r="F159" s="17">
        <f>VLOOKUP(B159,CXP!$F$2:$G$38,2,0)</f>
        <v>-23300</v>
      </c>
      <c r="K159" s="17">
        <f t="shared" si="2"/>
        <v>23300</v>
      </c>
      <c r="L159" s="18" t="s">
        <v>447</v>
      </c>
    </row>
    <row r="160" spans="1:12" x14ac:dyDescent="0.2">
      <c r="A160" s="25" t="s">
        <v>281</v>
      </c>
      <c r="B160" s="26">
        <v>5528</v>
      </c>
      <c r="C160" s="27">
        <v>43995</v>
      </c>
      <c r="D160" s="28">
        <v>152403</v>
      </c>
      <c r="E160" s="28">
        <v>152403</v>
      </c>
      <c r="K160" s="17">
        <f t="shared" si="2"/>
        <v>152403</v>
      </c>
      <c r="L160" s="18" t="s">
        <v>1170</v>
      </c>
    </row>
    <row r="161" spans="1:12" x14ac:dyDescent="0.2">
      <c r="A161" s="25" t="s">
        <v>292</v>
      </c>
      <c r="B161" s="26">
        <v>9121</v>
      </c>
      <c r="C161" s="27">
        <v>44015</v>
      </c>
      <c r="D161" s="28">
        <v>5926830</v>
      </c>
      <c r="E161" s="28">
        <v>5926830</v>
      </c>
      <c r="K161" s="17">
        <f t="shared" si="2"/>
        <v>5926830</v>
      </c>
      <c r="L161" s="18" t="s">
        <v>1170</v>
      </c>
    </row>
    <row r="162" spans="1:12" x14ac:dyDescent="0.2">
      <c r="A162" s="25" t="s">
        <v>133</v>
      </c>
      <c r="B162" s="26">
        <v>19668</v>
      </c>
      <c r="C162" s="27">
        <v>44021</v>
      </c>
      <c r="D162" s="28">
        <v>3139832</v>
      </c>
      <c r="E162" s="28">
        <v>3139832</v>
      </c>
      <c r="K162" s="17">
        <f t="shared" si="2"/>
        <v>3139832</v>
      </c>
      <c r="L162" s="18" t="s">
        <v>1170</v>
      </c>
    </row>
    <row r="163" spans="1:12" x14ac:dyDescent="0.2">
      <c r="A163" s="25" t="s">
        <v>293</v>
      </c>
      <c r="B163" s="26">
        <v>9348</v>
      </c>
      <c r="C163" s="27">
        <v>44022</v>
      </c>
      <c r="D163" s="28">
        <v>5093172</v>
      </c>
      <c r="E163" s="28">
        <v>5093172</v>
      </c>
      <c r="K163" s="17">
        <f t="shared" si="2"/>
        <v>5093172</v>
      </c>
      <c r="L163" s="18" t="s">
        <v>1170</v>
      </c>
    </row>
    <row r="164" spans="1:12" x14ac:dyDescent="0.2">
      <c r="A164" s="25" t="s">
        <v>295</v>
      </c>
      <c r="B164" s="26">
        <v>9517</v>
      </c>
      <c r="C164" s="27">
        <v>44029</v>
      </c>
      <c r="D164" s="28">
        <v>3742055</v>
      </c>
      <c r="E164" s="28">
        <v>3742055</v>
      </c>
      <c r="K164" s="17">
        <f t="shared" si="2"/>
        <v>3742055</v>
      </c>
      <c r="L164" s="18" t="s">
        <v>1170</v>
      </c>
    </row>
    <row r="165" spans="1:12" x14ac:dyDescent="0.2">
      <c r="A165" s="25" t="s">
        <v>130</v>
      </c>
      <c r="B165" s="26">
        <v>18794</v>
      </c>
      <c r="C165" s="27">
        <v>44029</v>
      </c>
      <c r="D165" s="28">
        <v>155416</v>
      </c>
      <c r="E165" s="28">
        <v>155416</v>
      </c>
      <c r="F165" s="17">
        <f>VLOOKUP(B165,CXP!$F$2:$G$38,2,0)</f>
        <v>-155416</v>
      </c>
      <c r="K165" s="17">
        <f t="shared" si="2"/>
        <v>0</v>
      </c>
    </row>
    <row r="166" spans="1:12" x14ac:dyDescent="0.2">
      <c r="A166" s="25" t="s">
        <v>290</v>
      </c>
      <c r="B166" s="26">
        <v>8597</v>
      </c>
      <c r="C166" s="27">
        <v>44029</v>
      </c>
      <c r="D166" s="28">
        <v>185688</v>
      </c>
      <c r="E166" s="28">
        <v>185688</v>
      </c>
      <c r="F166" s="17">
        <f>VLOOKUP(B166,CXP!$F$2:$G$38,2,0)</f>
        <v>-185688</v>
      </c>
      <c r="K166" s="17">
        <f t="shared" si="2"/>
        <v>0</v>
      </c>
    </row>
    <row r="167" spans="1:12" x14ac:dyDescent="0.2">
      <c r="A167" s="25" t="s">
        <v>291</v>
      </c>
      <c r="B167" s="26">
        <v>8937</v>
      </c>
      <c r="C167" s="27">
        <v>44029</v>
      </c>
      <c r="D167" s="28">
        <v>260188</v>
      </c>
      <c r="E167" s="28">
        <v>260188</v>
      </c>
      <c r="F167" s="17">
        <f>VLOOKUP(B167,CXP!$F$2:$G$38,2,0)</f>
        <v>-260188</v>
      </c>
      <c r="K167" s="17">
        <f t="shared" si="2"/>
        <v>0</v>
      </c>
    </row>
    <row r="168" spans="1:12" x14ac:dyDescent="0.2">
      <c r="A168" s="25" t="s">
        <v>131</v>
      </c>
      <c r="B168" s="26">
        <v>19181</v>
      </c>
      <c r="C168" s="27">
        <v>44029</v>
      </c>
      <c r="D168" s="28">
        <v>583747</v>
      </c>
      <c r="E168" s="28">
        <v>583747</v>
      </c>
      <c r="F168" s="17">
        <f>VLOOKUP(B168,CXP!$F$2:$G$38,2,0)</f>
        <v>-496582</v>
      </c>
      <c r="K168" s="17">
        <f t="shared" si="2"/>
        <v>87165</v>
      </c>
      <c r="L168" s="18" t="s">
        <v>447</v>
      </c>
    </row>
    <row r="169" spans="1:12" x14ac:dyDescent="0.2">
      <c r="A169" s="25" t="s">
        <v>132</v>
      </c>
      <c r="B169" s="26">
        <v>19353</v>
      </c>
      <c r="C169" s="27">
        <v>44029</v>
      </c>
      <c r="D169" s="28">
        <v>450045</v>
      </c>
      <c r="E169" s="28">
        <v>450045</v>
      </c>
      <c r="F169" s="17">
        <f>VLOOKUP(B169,CXP!$F$2:$G$38,2,0)</f>
        <v>-443325</v>
      </c>
      <c r="K169" s="17">
        <f t="shared" si="2"/>
        <v>6720</v>
      </c>
      <c r="L169" s="18" t="s">
        <v>447</v>
      </c>
    </row>
    <row r="170" spans="1:12" x14ac:dyDescent="0.2">
      <c r="A170" s="25" t="s">
        <v>139</v>
      </c>
      <c r="B170" s="26">
        <v>20531</v>
      </c>
      <c r="C170" s="27">
        <v>44040</v>
      </c>
      <c r="D170" s="28">
        <v>4931065</v>
      </c>
      <c r="E170" s="28">
        <v>4931065</v>
      </c>
      <c r="K170" s="17">
        <f t="shared" si="2"/>
        <v>4931065</v>
      </c>
      <c r="L170" s="18" t="s">
        <v>1170</v>
      </c>
    </row>
    <row r="171" spans="1:12" x14ac:dyDescent="0.2">
      <c r="A171" s="25" t="s">
        <v>140</v>
      </c>
      <c r="B171" s="26">
        <v>20589</v>
      </c>
      <c r="C171" s="27">
        <v>44041</v>
      </c>
      <c r="D171" s="28">
        <v>2177356</v>
      </c>
      <c r="E171" s="28">
        <v>2177356</v>
      </c>
      <c r="K171" s="17">
        <f t="shared" si="2"/>
        <v>2177356</v>
      </c>
      <c r="L171" s="18" t="s">
        <v>1170</v>
      </c>
    </row>
    <row r="172" spans="1:12" x14ac:dyDescent="0.2">
      <c r="A172" s="25" t="s">
        <v>142</v>
      </c>
      <c r="B172" s="26">
        <v>20938</v>
      </c>
      <c r="C172" s="27">
        <v>44043</v>
      </c>
      <c r="D172" s="28">
        <v>1513637</v>
      </c>
      <c r="E172" s="28">
        <v>1513637</v>
      </c>
      <c r="K172" s="17">
        <f t="shared" si="2"/>
        <v>1513637</v>
      </c>
      <c r="L172" s="18" t="s">
        <v>1170</v>
      </c>
    </row>
    <row r="173" spans="1:12" x14ac:dyDescent="0.2">
      <c r="A173" s="25" t="s">
        <v>67</v>
      </c>
      <c r="B173" s="26">
        <v>60006</v>
      </c>
      <c r="C173" s="27">
        <v>44053</v>
      </c>
      <c r="D173" s="28">
        <v>342330</v>
      </c>
      <c r="E173" s="28">
        <v>342330</v>
      </c>
      <c r="F173" s="17">
        <f>VLOOKUP(B173,CXP!$F$2:$G$38,2,0)</f>
        <v>-342330</v>
      </c>
      <c r="K173" s="17">
        <f t="shared" si="2"/>
        <v>0</v>
      </c>
    </row>
    <row r="174" spans="1:12" x14ac:dyDescent="0.2">
      <c r="A174" s="25" t="s">
        <v>141</v>
      </c>
      <c r="B174" s="26">
        <v>20711</v>
      </c>
      <c r="C174" s="27">
        <v>44053</v>
      </c>
      <c r="D174" s="28">
        <v>180431</v>
      </c>
      <c r="E174" s="28">
        <v>180431</v>
      </c>
      <c r="F174" s="17">
        <f>VLOOKUP(B174,CXP!$F$2:$G$38,2,0)</f>
        <v>-180431</v>
      </c>
      <c r="K174" s="17">
        <f t="shared" si="2"/>
        <v>0</v>
      </c>
    </row>
    <row r="175" spans="1:12" x14ac:dyDescent="0.2">
      <c r="A175" s="25" t="s">
        <v>61</v>
      </c>
      <c r="B175" s="26">
        <v>52469</v>
      </c>
      <c r="C175" s="27">
        <v>44053</v>
      </c>
      <c r="D175" s="28">
        <v>957548</v>
      </c>
      <c r="E175" s="28">
        <v>957548</v>
      </c>
      <c r="F175" s="17">
        <f>VLOOKUP(B175,CXP!$F$2:$G$38,2,0)</f>
        <v>-495448</v>
      </c>
      <c r="K175" s="17">
        <f t="shared" si="2"/>
        <v>462100</v>
      </c>
      <c r="L175" s="18" t="s">
        <v>447</v>
      </c>
    </row>
    <row r="176" spans="1:12" x14ac:dyDescent="0.2">
      <c r="A176" s="25" t="s">
        <v>66</v>
      </c>
      <c r="B176" s="26">
        <v>59750</v>
      </c>
      <c r="C176" s="27">
        <v>44053</v>
      </c>
      <c r="D176" s="28">
        <v>373639</v>
      </c>
      <c r="E176" s="28">
        <v>373639</v>
      </c>
      <c r="F176" s="17">
        <f>VLOOKUP(B176,CXP!$F$2:$G$38,2,0)</f>
        <v>-326634</v>
      </c>
      <c r="K176" s="17">
        <f t="shared" si="2"/>
        <v>47005</v>
      </c>
      <c r="L176" s="18" t="s">
        <v>447</v>
      </c>
    </row>
    <row r="177" spans="1:12" x14ac:dyDescent="0.2">
      <c r="A177" s="25" t="s">
        <v>116</v>
      </c>
      <c r="B177" s="26">
        <v>2719</v>
      </c>
      <c r="C177" s="27">
        <v>44053</v>
      </c>
      <c r="D177" s="28">
        <v>567531</v>
      </c>
      <c r="E177" s="28">
        <v>567531</v>
      </c>
      <c r="F177" s="17">
        <f>VLOOKUP(B177,CXP!$F$2:$G$38,2,0)</f>
        <v>-527581</v>
      </c>
      <c r="K177" s="17">
        <f t="shared" si="2"/>
        <v>39950</v>
      </c>
      <c r="L177" s="18" t="s">
        <v>447</v>
      </c>
    </row>
    <row r="178" spans="1:12" x14ac:dyDescent="0.2">
      <c r="A178" s="25" t="s">
        <v>121</v>
      </c>
      <c r="B178" s="26">
        <v>10309</v>
      </c>
      <c r="C178" s="27">
        <v>44053</v>
      </c>
      <c r="D178" s="28">
        <v>629630</v>
      </c>
      <c r="E178" s="28">
        <v>629630</v>
      </c>
      <c r="F178" s="17">
        <f>VLOOKUP(B178,CXP!$F$2:$G$38,2,0)</f>
        <v>-629630</v>
      </c>
      <c r="K178" s="17">
        <f t="shared" si="2"/>
        <v>0</v>
      </c>
    </row>
    <row r="179" spans="1:12" x14ac:dyDescent="0.2">
      <c r="A179" s="25" t="s">
        <v>65</v>
      </c>
      <c r="B179" s="26">
        <v>56353</v>
      </c>
      <c r="C179" s="27">
        <v>44055</v>
      </c>
      <c r="D179" s="28">
        <v>649704</v>
      </c>
      <c r="E179" s="28">
        <v>649704</v>
      </c>
      <c r="F179" s="17">
        <f>VLOOKUP(B179,CXP!$F$2:$G$38,2,0)</f>
        <v>-649704</v>
      </c>
      <c r="K179" s="17">
        <f t="shared" si="2"/>
        <v>0</v>
      </c>
    </row>
    <row r="180" spans="1:12" x14ac:dyDescent="0.2">
      <c r="A180" s="25" t="s">
        <v>134</v>
      </c>
      <c r="B180" s="26">
        <v>20231</v>
      </c>
      <c r="C180" s="27">
        <v>44055</v>
      </c>
      <c r="D180" s="28">
        <v>400032</v>
      </c>
      <c r="E180" s="28">
        <v>400032</v>
      </c>
      <c r="F180" s="17">
        <f>VLOOKUP(B180,CXP!$F$2:$G$38,2,0)</f>
        <v>-400032</v>
      </c>
      <c r="K180" s="17">
        <f t="shared" si="2"/>
        <v>0</v>
      </c>
    </row>
    <row r="181" spans="1:12" x14ac:dyDescent="0.2">
      <c r="A181" s="25" t="s">
        <v>294</v>
      </c>
      <c r="B181" s="26">
        <v>9389</v>
      </c>
      <c r="C181" s="27">
        <v>44055</v>
      </c>
      <c r="D181" s="28">
        <v>1178163</v>
      </c>
      <c r="E181" s="28">
        <v>1178163</v>
      </c>
      <c r="K181" s="17">
        <f t="shared" si="2"/>
        <v>1178163</v>
      </c>
      <c r="L181" s="18" t="s">
        <v>1170</v>
      </c>
    </row>
    <row r="182" spans="1:12" x14ac:dyDescent="0.2">
      <c r="A182" s="25" t="s">
        <v>296</v>
      </c>
      <c r="B182" s="26">
        <v>9652</v>
      </c>
      <c r="C182" s="27">
        <v>44055</v>
      </c>
      <c r="D182" s="28">
        <v>127267</v>
      </c>
      <c r="E182" s="28">
        <v>127267</v>
      </c>
      <c r="K182" s="17">
        <f t="shared" si="2"/>
        <v>127267</v>
      </c>
      <c r="L182" s="18" t="s">
        <v>1170</v>
      </c>
    </row>
    <row r="183" spans="1:12" x14ac:dyDescent="0.2">
      <c r="A183" s="25" t="s">
        <v>122</v>
      </c>
      <c r="B183" s="26">
        <v>12064</v>
      </c>
      <c r="C183" s="27">
        <v>44067</v>
      </c>
      <c r="D183" s="28">
        <v>133482</v>
      </c>
      <c r="E183" s="28">
        <v>133482</v>
      </c>
      <c r="K183" s="17">
        <f t="shared" si="2"/>
        <v>133482</v>
      </c>
      <c r="L183" s="18" t="s">
        <v>1170</v>
      </c>
    </row>
    <row r="184" spans="1:12" x14ac:dyDescent="0.2">
      <c r="A184" s="25" t="s">
        <v>125</v>
      </c>
      <c r="B184" s="26">
        <v>13082</v>
      </c>
      <c r="C184" s="27">
        <v>44067</v>
      </c>
      <c r="D184" s="28">
        <v>337167</v>
      </c>
      <c r="E184" s="28">
        <v>337167</v>
      </c>
      <c r="K184" s="17">
        <f t="shared" si="2"/>
        <v>337167</v>
      </c>
      <c r="L184" s="18" t="s">
        <v>1170</v>
      </c>
    </row>
    <row r="185" spans="1:12" x14ac:dyDescent="0.2">
      <c r="A185" s="25" t="s">
        <v>282</v>
      </c>
      <c r="B185" s="26">
        <v>5547</v>
      </c>
      <c r="C185" s="27">
        <v>44067</v>
      </c>
      <c r="D185" s="28">
        <v>121230</v>
      </c>
      <c r="E185" s="28">
        <v>121230</v>
      </c>
      <c r="K185" s="17">
        <f t="shared" si="2"/>
        <v>121230</v>
      </c>
      <c r="L185" s="18" t="s">
        <v>1170</v>
      </c>
    </row>
    <row r="186" spans="1:12" x14ac:dyDescent="0.2">
      <c r="A186" s="25" t="s">
        <v>297</v>
      </c>
      <c r="B186" s="26">
        <v>10389</v>
      </c>
      <c r="C186" s="27">
        <v>44076</v>
      </c>
      <c r="D186" s="28">
        <v>70160</v>
      </c>
      <c r="E186" s="28">
        <v>70160</v>
      </c>
      <c r="F186" s="17">
        <f>VLOOKUP(B186,CXP!$F$2:$G$38,2,0)</f>
        <v>-70160</v>
      </c>
      <c r="K186" s="17">
        <f t="shared" si="2"/>
        <v>0</v>
      </c>
    </row>
    <row r="187" spans="1:12" x14ac:dyDescent="0.2">
      <c r="A187" s="25" t="s">
        <v>299</v>
      </c>
      <c r="B187" s="26">
        <v>10441</v>
      </c>
      <c r="C187" s="27">
        <v>44076</v>
      </c>
      <c r="D187" s="28">
        <v>216995</v>
      </c>
      <c r="E187" s="28">
        <v>216995</v>
      </c>
      <c r="F187" s="17">
        <f>VLOOKUP(B187,CXP!$F$2:$G$38,2,0)</f>
        <v>-216995</v>
      </c>
      <c r="K187" s="17">
        <f t="shared" si="2"/>
        <v>0</v>
      </c>
    </row>
    <row r="188" spans="1:12" x14ac:dyDescent="0.2">
      <c r="A188" s="25" t="s">
        <v>298</v>
      </c>
      <c r="B188" s="26">
        <v>10408</v>
      </c>
      <c r="C188" s="27">
        <v>44076</v>
      </c>
      <c r="D188" s="28">
        <v>1125040</v>
      </c>
      <c r="E188" s="28">
        <v>1125040</v>
      </c>
      <c r="K188" s="17">
        <f t="shared" si="2"/>
        <v>1125040</v>
      </c>
      <c r="L188" s="18" t="s">
        <v>1170</v>
      </c>
    </row>
    <row r="189" spans="1:12" x14ac:dyDescent="0.2">
      <c r="A189" s="25" t="s">
        <v>300</v>
      </c>
      <c r="B189" s="26">
        <v>10460</v>
      </c>
      <c r="C189" s="27">
        <v>44076</v>
      </c>
      <c r="D189" s="28">
        <v>186760</v>
      </c>
      <c r="E189" s="28">
        <v>186760</v>
      </c>
      <c r="K189" s="17">
        <f t="shared" si="2"/>
        <v>186760</v>
      </c>
      <c r="L189" s="18" t="s">
        <v>1170</v>
      </c>
    </row>
    <row r="190" spans="1:12" x14ac:dyDescent="0.2">
      <c r="A190" s="25" t="s">
        <v>138</v>
      </c>
      <c r="B190" s="26">
        <v>20420</v>
      </c>
      <c r="C190" s="27">
        <v>44078</v>
      </c>
      <c r="D190" s="28">
        <v>29505600</v>
      </c>
      <c r="E190" s="28">
        <v>29505600</v>
      </c>
      <c r="F190" s="17">
        <f>VLOOKUP(B190,CXP!$F$2:$G$38,2,0)</f>
        <v>-29505600</v>
      </c>
      <c r="K190" s="17">
        <f t="shared" si="2"/>
        <v>0</v>
      </c>
    </row>
    <row r="191" spans="1:12" x14ac:dyDescent="0.2">
      <c r="A191" s="25" t="s">
        <v>143</v>
      </c>
      <c r="B191" s="26">
        <v>21270</v>
      </c>
      <c r="C191" s="27">
        <v>44078</v>
      </c>
      <c r="D191" s="28">
        <v>574691</v>
      </c>
      <c r="E191" s="28">
        <v>574691</v>
      </c>
      <c r="K191" s="17">
        <f t="shared" si="2"/>
        <v>574691</v>
      </c>
      <c r="L191" s="18" t="s">
        <v>1170</v>
      </c>
    </row>
    <row r="192" spans="1:12" x14ac:dyDescent="0.2">
      <c r="A192" s="25" t="s">
        <v>144</v>
      </c>
      <c r="B192" s="26">
        <v>21503</v>
      </c>
      <c r="C192" s="27">
        <v>44078</v>
      </c>
      <c r="D192" s="28">
        <v>359831</v>
      </c>
      <c r="E192" s="28">
        <v>359831</v>
      </c>
      <c r="K192" s="17">
        <f t="shared" si="2"/>
        <v>359831</v>
      </c>
      <c r="L192" s="18" t="s">
        <v>1170</v>
      </c>
    </row>
    <row r="193" spans="1:12" x14ac:dyDescent="0.2">
      <c r="A193" s="25" t="s">
        <v>145</v>
      </c>
      <c r="B193" s="26">
        <v>21585</v>
      </c>
      <c r="C193" s="27">
        <v>44078</v>
      </c>
      <c r="D193" s="28">
        <v>78957</v>
      </c>
      <c r="E193" s="28">
        <v>78957</v>
      </c>
      <c r="K193" s="17">
        <f t="shared" si="2"/>
        <v>78957</v>
      </c>
      <c r="L193" s="18" t="s">
        <v>1170</v>
      </c>
    </row>
    <row r="194" spans="1:12" x14ac:dyDescent="0.2">
      <c r="A194" s="25" t="s">
        <v>135</v>
      </c>
      <c r="B194" s="26">
        <v>20343</v>
      </c>
      <c r="C194" s="27">
        <v>44078</v>
      </c>
      <c r="D194" s="28">
        <v>119796643</v>
      </c>
      <c r="E194" s="28">
        <v>119796643</v>
      </c>
      <c r="F194" s="17">
        <f>VLOOKUP(B194,CXP!$F$2:$G$38,2,0)</f>
        <v>-111982980</v>
      </c>
      <c r="G194" s="17">
        <f>VLOOKUP(B194,GL!$F$2:$G$8,2,0)</f>
        <v>-7813663</v>
      </c>
      <c r="K194" s="17">
        <f t="shared" si="2"/>
        <v>0</v>
      </c>
    </row>
    <row r="195" spans="1:12" x14ac:dyDescent="0.2">
      <c r="A195" s="25" t="s">
        <v>146</v>
      </c>
      <c r="B195" s="26">
        <v>21766</v>
      </c>
      <c r="C195" s="27">
        <v>44078</v>
      </c>
      <c r="D195" s="28">
        <v>21566317</v>
      </c>
      <c r="E195" s="28">
        <v>21566317</v>
      </c>
      <c r="F195" s="17">
        <f>VLOOKUP(B195,CXP!$F$2:$G$38,2,0)</f>
        <v>-20294573</v>
      </c>
      <c r="G195" s="17">
        <f>VLOOKUP(B195,GL!$F$2:$G$8,2,0)</f>
        <v>-1271744</v>
      </c>
      <c r="K195" s="17">
        <f t="shared" si="2"/>
        <v>0</v>
      </c>
    </row>
    <row r="196" spans="1:12" x14ac:dyDescent="0.2">
      <c r="A196" s="25" t="s">
        <v>147</v>
      </c>
      <c r="B196" s="26">
        <v>21768</v>
      </c>
      <c r="C196" s="27">
        <v>44078</v>
      </c>
      <c r="D196" s="28">
        <v>23875799</v>
      </c>
      <c r="E196" s="28">
        <v>23875799</v>
      </c>
      <c r="F196" s="17">
        <f>VLOOKUP(B196,CXP!$F$2:$G$38,2,0)</f>
        <v>-23848739</v>
      </c>
      <c r="G196" s="17">
        <f>VLOOKUP(B196,GL!$F$2:$G$8,2,0)</f>
        <v>-27060</v>
      </c>
      <c r="K196" s="17">
        <f t="shared" si="2"/>
        <v>0</v>
      </c>
    </row>
    <row r="197" spans="1:12" x14ac:dyDescent="0.2">
      <c r="A197" s="25" t="s">
        <v>136</v>
      </c>
      <c r="B197" s="26">
        <v>20348</v>
      </c>
      <c r="C197" s="27">
        <v>44081</v>
      </c>
      <c r="D197" s="28">
        <v>350000</v>
      </c>
      <c r="E197" s="28">
        <v>350000</v>
      </c>
      <c r="K197" s="17">
        <f t="shared" si="2"/>
        <v>350000</v>
      </c>
      <c r="L197" s="18" t="s">
        <v>1170</v>
      </c>
    </row>
    <row r="198" spans="1:12" x14ac:dyDescent="0.2">
      <c r="A198" s="25" t="s">
        <v>137</v>
      </c>
      <c r="B198" s="26">
        <v>20349</v>
      </c>
      <c r="C198" s="27">
        <v>44081</v>
      </c>
      <c r="D198" s="28">
        <v>518492</v>
      </c>
      <c r="E198" s="28">
        <v>518492</v>
      </c>
      <c r="K198" s="17">
        <f t="shared" si="2"/>
        <v>518492</v>
      </c>
      <c r="L198" s="18" t="s">
        <v>1170</v>
      </c>
    </row>
    <row r="199" spans="1:12" x14ac:dyDescent="0.2">
      <c r="A199" s="25" t="s">
        <v>301</v>
      </c>
      <c r="B199" s="26">
        <v>11054</v>
      </c>
      <c r="C199" s="27">
        <v>44083</v>
      </c>
      <c r="D199" s="28">
        <v>917143</v>
      </c>
      <c r="E199" s="28">
        <v>917143</v>
      </c>
      <c r="K199" s="17">
        <f t="shared" si="2"/>
        <v>917143</v>
      </c>
      <c r="L199" s="18" t="s">
        <v>1170</v>
      </c>
    </row>
    <row r="200" spans="1:12" x14ac:dyDescent="0.2">
      <c r="A200" s="25" t="s">
        <v>304</v>
      </c>
      <c r="B200" s="26">
        <v>11670</v>
      </c>
      <c r="C200" s="27">
        <v>44100</v>
      </c>
      <c r="D200" s="28">
        <v>1355671</v>
      </c>
      <c r="E200" s="28">
        <v>1355671</v>
      </c>
      <c r="K200" s="17">
        <f t="shared" si="2"/>
        <v>1355671</v>
      </c>
      <c r="L200" s="18" t="s">
        <v>1170</v>
      </c>
    </row>
    <row r="201" spans="1:12" x14ac:dyDescent="0.2">
      <c r="A201" s="25" t="s">
        <v>162</v>
      </c>
      <c r="B201" s="26">
        <v>30372</v>
      </c>
      <c r="C201" s="27">
        <v>44103</v>
      </c>
      <c r="D201" s="28">
        <v>216994</v>
      </c>
      <c r="E201" s="28">
        <v>216994</v>
      </c>
      <c r="K201" s="17">
        <f t="shared" si="2"/>
        <v>216994</v>
      </c>
      <c r="L201" s="18" t="s">
        <v>1170</v>
      </c>
    </row>
    <row r="202" spans="1:12" x14ac:dyDescent="0.2">
      <c r="A202" s="25" t="s">
        <v>163</v>
      </c>
      <c r="B202" s="26">
        <v>30375</v>
      </c>
      <c r="C202" s="27">
        <v>44103</v>
      </c>
      <c r="D202" s="28">
        <v>216994</v>
      </c>
      <c r="E202" s="28">
        <v>216994</v>
      </c>
      <c r="K202" s="17">
        <f t="shared" ref="K202:K265" si="3">E202+F202+G202+H202</f>
        <v>216994</v>
      </c>
      <c r="L202" s="18" t="s">
        <v>1170</v>
      </c>
    </row>
    <row r="203" spans="1:12" x14ac:dyDescent="0.2">
      <c r="A203" s="25" t="s">
        <v>164</v>
      </c>
      <c r="B203" s="26">
        <v>30377</v>
      </c>
      <c r="C203" s="27">
        <v>44103</v>
      </c>
      <c r="D203" s="28">
        <v>216994</v>
      </c>
      <c r="E203" s="28">
        <v>216994</v>
      </c>
      <c r="K203" s="17">
        <f t="shared" si="3"/>
        <v>216994</v>
      </c>
      <c r="L203" s="18" t="s">
        <v>1170</v>
      </c>
    </row>
    <row r="204" spans="1:12" x14ac:dyDescent="0.2">
      <c r="A204" s="25" t="s">
        <v>165</v>
      </c>
      <c r="B204" s="26">
        <v>30381</v>
      </c>
      <c r="C204" s="27">
        <v>44103</v>
      </c>
      <c r="D204" s="28">
        <v>216994</v>
      </c>
      <c r="E204" s="28">
        <v>216994</v>
      </c>
      <c r="K204" s="17">
        <f t="shared" si="3"/>
        <v>216994</v>
      </c>
      <c r="L204" s="18" t="s">
        <v>1170</v>
      </c>
    </row>
    <row r="205" spans="1:12" x14ac:dyDescent="0.2">
      <c r="A205" s="25" t="s">
        <v>166</v>
      </c>
      <c r="B205" s="26">
        <v>30383</v>
      </c>
      <c r="C205" s="27">
        <v>44103</v>
      </c>
      <c r="D205" s="28">
        <v>216994</v>
      </c>
      <c r="E205" s="28">
        <v>216994</v>
      </c>
      <c r="K205" s="17">
        <f t="shared" si="3"/>
        <v>216994</v>
      </c>
      <c r="L205" s="18" t="s">
        <v>1170</v>
      </c>
    </row>
    <row r="206" spans="1:12" x14ac:dyDescent="0.2">
      <c r="A206" s="25" t="s">
        <v>167</v>
      </c>
      <c r="B206" s="26">
        <v>30384</v>
      </c>
      <c r="C206" s="27">
        <v>44103</v>
      </c>
      <c r="D206" s="28">
        <v>216994</v>
      </c>
      <c r="E206" s="28">
        <v>216994</v>
      </c>
      <c r="K206" s="17">
        <f t="shared" si="3"/>
        <v>216994</v>
      </c>
      <c r="L206" s="18" t="s">
        <v>1170</v>
      </c>
    </row>
    <row r="207" spans="1:12" x14ac:dyDescent="0.2">
      <c r="A207" s="25" t="s">
        <v>168</v>
      </c>
      <c r="B207" s="26">
        <v>30386</v>
      </c>
      <c r="C207" s="27">
        <v>44103</v>
      </c>
      <c r="D207" s="28">
        <v>216994</v>
      </c>
      <c r="E207" s="28">
        <v>216994</v>
      </c>
      <c r="K207" s="17">
        <f t="shared" si="3"/>
        <v>216994</v>
      </c>
      <c r="L207" s="18" t="s">
        <v>1170</v>
      </c>
    </row>
    <row r="208" spans="1:12" x14ac:dyDescent="0.2">
      <c r="A208" s="25" t="s">
        <v>169</v>
      </c>
      <c r="B208" s="26">
        <v>30387</v>
      </c>
      <c r="C208" s="27">
        <v>44103</v>
      </c>
      <c r="D208" s="28">
        <v>216994</v>
      </c>
      <c r="E208" s="28">
        <v>216994</v>
      </c>
      <c r="K208" s="17">
        <f t="shared" si="3"/>
        <v>216994</v>
      </c>
      <c r="L208" s="18" t="s">
        <v>1170</v>
      </c>
    </row>
    <row r="209" spans="1:12" x14ac:dyDescent="0.2">
      <c r="A209" s="25" t="s">
        <v>170</v>
      </c>
      <c r="B209" s="26">
        <v>30390</v>
      </c>
      <c r="C209" s="27">
        <v>44103</v>
      </c>
      <c r="D209" s="28">
        <v>216994</v>
      </c>
      <c r="E209" s="28">
        <v>216994</v>
      </c>
      <c r="K209" s="17">
        <f t="shared" si="3"/>
        <v>216994</v>
      </c>
      <c r="L209" s="18" t="s">
        <v>1170</v>
      </c>
    </row>
    <row r="210" spans="1:12" x14ac:dyDescent="0.2">
      <c r="A210" s="25" t="s">
        <v>171</v>
      </c>
      <c r="B210" s="26">
        <v>30392</v>
      </c>
      <c r="C210" s="27">
        <v>44103</v>
      </c>
      <c r="D210" s="28">
        <v>216994</v>
      </c>
      <c r="E210" s="28">
        <v>216994</v>
      </c>
      <c r="K210" s="17">
        <f t="shared" si="3"/>
        <v>216994</v>
      </c>
      <c r="L210" s="18" t="s">
        <v>1170</v>
      </c>
    </row>
    <row r="211" spans="1:12" x14ac:dyDescent="0.2">
      <c r="A211" s="25" t="s">
        <v>172</v>
      </c>
      <c r="B211" s="26">
        <v>30395</v>
      </c>
      <c r="C211" s="27">
        <v>44103</v>
      </c>
      <c r="D211" s="28">
        <v>216994</v>
      </c>
      <c r="E211" s="28">
        <v>216994</v>
      </c>
      <c r="K211" s="17">
        <f t="shared" si="3"/>
        <v>216994</v>
      </c>
      <c r="L211" s="18" t="s">
        <v>1170</v>
      </c>
    </row>
    <row r="212" spans="1:12" x14ac:dyDescent="0.2">
      <c r="A212" s="25" t="s">
        <v>173</v>
      </c>
      <c r="B212" s="26">
        <v>30396</v>
      </c>
      <c r="C212" s="27">
        <v>44103</v>
      </c>
      <c r="D212" s="28">
        <v>216994</v>
      </c>
      <c r="E212" s="28">
        <v>216994</v>
      </c>
      <c r="K212" s="17">
        <f t="shared" si="3"/>
        <v>216994</v>
      </c>
      <c r="L212" s="18" t="s">
        <v>1170</v>
      </c>
    </row>
    <row r="213" spans="1:12" x14ac:dyDescent="0.2">
      <c r="A213" s="25" t="s">
        <v>174</v>
      </c>
      <c r="B213" s="26">
        <v>30400</v>
      </c>
      <c r="C213" s="27">
        <v>44103</v>
      </c>
      <c r="D213" s="28">
        <v>216994</v>
      </c>
      <c r="E213" s="28">
        <v>216994</v>
      </c>
      <c r="K213" s="17">
        <f t="shared" si="3"/>
        <v>216994</v>
      </c>
      <c r="L213" s="18" t="s">
        <v>1170</v>
      </c>
    </row>
    <row r="214" spans="1:12" x14ac:dyDescent="0.2">
      <c r="A214" s="25" t="s">
        <v>175</v>
      </c>
      <c r="B214" s="26">
        <v>30402</v>
      </c>
      <c r="C214" s="27">
        <v>44103</v>
      </c>
      <c r="D214" s="28">
        <v>216994</v>
      </c>
      <c r="E214" s="28">
        <v>216994</v>
      </c>
      <c r="K214" s="17">
        <f t="shared" si="3"/>
        <v>216994</v>
      </c>
      <c r="L214" s="18" t="s">
        <v>1170</v>
      </c>
    </row>
    <row r="215" spans="1:12" x14ac:dyDescent="0.2">
      <c r="A215" s="25" t="s">
        <v>176</v>
      </c>
      <c r="B215" s="26">
        <v>30405</v>
      </c>
      <c r="C215" s="27">
        <v>44103</v>
      </c>
      <c r="D215" s="28">
        <v>216994</v>
      </c>
      <c r="E215" s="28">
        <v>216994</v>
      </c>
      <c r="K215" s="17">
        <f t="shared" si="3"/>
        <v>216994</v>
      </c>
      <c r="L215" s="18" t="s">
        <v>1170</v>
      </c>
    </row>
    <row r="216" spans="1:12" x14ac:dyDescent="0.2">
      <c r="A216" s="25" t="s">
        <v>177</v>
      </c>
      <c r="B216" s="26">
        <v>30407</v>
      </c>
      <c r="C216" s="27">
        <v>44103</v>
      </c>
      <c r="D216" s="28">
        <v>216994</v>
      </c>
      <c r="E216" s="28">
        <v>216994</v>
      </c>
      <c r="K216" s="17">
        <f t="shared" si="3"/>
        <v>216994</v>
      </c>
      <c r="L216" s="18" t="s">
        <v>1170</v>
      </c>
    </row>
    <row r="217" spans="1:12" x14ac:dyDescent="0.2">
      <c r="A217" s="25" t="s">
        <v>178</v>
      </c>
      <c r="B217" s="26">
        <v>30497</v>
      </c>
      <c r="C217" s="27">
        <v>44104</v>
      </c>
      <c r="D217" s="28">
        <v>216994</v>
      </c>
      <c r="E217" s="28">
        <v>216994</v>
      </c>
      <c r="K217" s="17">
        <f t="shared" si="3"/>
        <v>216994</v>
      </c>
      <c r="L217" s="18" t="s">
        <v>1170</v>
      </c>
    </row>
    <row r="218" spans="1:12" x14ac:dyDescent="0.2">
      <c r="A218" s="25" t="s">
        <v>179</v>
      </c>
      <c r="B218" s="26">
        <v>30521</v>
      </c>
      <c r="C218" s="27">
        <v>44104</v>
      </c>
      <c r="D218" s="28">
        <v>216994</v>
      </c>
      <c r="E218" s="28">
        <v>216994</v>
      </c>
      <c r="K218" s="17">
        <f t="shared" si="3"/>
        <v>216994</v>
      </c>
      <c r="L218" s="18" t="s">
        <v>1170</v>
      </c>
    </row>
    <row r="219" spans="1:12" x14ac:dyDescent="0.2">
      <c r="A219" s="25" t="s">
        <v>181</v>
      </c>
      <c r="B219" s="26">
        <v>30671</v>
      </c>
      <c r="C219" s="27">
        <v>44104</v>
      </c>
      <c r="D219" s="28">
        <v>3253903</v>
      </c>
      <c r="E219" s="28">
        <v>3253903</v>
      </c>
      <c r="K219" s="17">
        <f t="shared" si="3"/>
        <v>3253903</v>
      </c>
      <c r="L219" s="18" t="s">
        <v>1170</v>
      </c>
    </row>
    <row r="220" spans="1:12" x14ac:dyDescent="0.2">
      <c r="A220" s="25" t="s">
        <v>182</v>
      </c>
      <c r="B220" s="26">
        <v>30743</v>
      </c>
      <c r="C220" s="27">
        <v>44104</v>
      </c>
      <c r="D220" s="28">
        <v>216994</v>
      </c>
      <c r="E220" s="28">
        <v>216994</v>
      </c>
      <c r="K220" s="17">
        <f t="shared" si="3"/>
        <v>216994</v>
      </c>
      <c r="L220" s="18" t="s">
        <v>1170</v>
      </c>
    </row>
    <row r="221" spans="1:12" x14ac:dyDescent="0.2">
      <c r="A221" s="25" t="s">
        <v>183</v>
      </c>
      <c r="B221" s="26">
        <v>30750</v>
      </c>
      <c r="C221" s="27">
        <v>44104</v>
      </c>
      <c r="D221" s="28">
        <v>216994</v>
      </c>
      <c r="E221" s="28">
        <v>216994</v>
      </c>
      <c r="K221" s="17">
        <f t="shared" si="3"/>
        <v>216994</v>
      </c>
      <c r="L221" s="18" t="s">
        <v>1170</v>
      </c>
    </row>
    <row r="222" spans="1:12" x14ac:dyDescent="0.2">
      <c r="A222" s="25" t="s">
        <v>302</v>
      </c>
      <c r="B222" s="26">
        <v>11112</v>
      </c>
      <c r="C222" s="27">
        <v>44106</v>
      </c>
      <c r="D222" s="28">
        <v>208972</v>
      </c>
      <c r="E222" s="28">
        <v>208972</v>
      </c>
      <c r="K222" s="17">
        <f t="shared" si="3"/>
        <v>208972</v>
      </c>
      <c r="L222" s="18" t="s">
        <v>1170</v>
      </c>
    </row>
    <row r="223" spans="1:12" x14ac:dyDescent="0.2">
      <c r="A223" s="25" t="s">
        <v>303</v>
      </c>
      <c r="B223" s="26">
        <v>11609</v>
      </c>
      <c r="C223" s="27">
        <v>44106</v>
      </c>
      <c r="D223" s="28">
        <v>182790</v>
      </c>
      <c r="E223" s="28">
        <v>182790</v>
      </c>
      <c r="K223" s="17">
        <f t="shared" si="3"/>
        <v>182790</v>
      </c>
      <c r="L223" s="18" t="s">
        <v>1170</v>
      </c>
    </row>
    <row r="224" spans="1:12" x14ac:dyDescent="0.2">
      <c r="A224" s="25" t="s">
        <v>184</v>
      </c>
      <c r="B224" s="26">
        <v>31227</v>
      </c>
      <c r="C224" s="27">
        <v>44108</v>
      </c>
      <c r="D224" s="28">
        <v>69431</v>
      </c>
      <c r="E224" s="28">
        <v>69431</v>
      </c>
      <c r="K224" s="17">
        <f t="shared" si="3"/>
        <v>69431</v>
      </c>
      <c r="L224" s="18" t="s">
        <v>1170</v>
      </c>
    </row>
    <row r="225" spans="1:12" x14ac:dyDescent="0.2">
      <c r="A225" s="25" t="s">
        <v>185</v>
      </c>
      <c r="B225" s="26">
        <v>31448</v>
      </c>
      <c r="C225" s="27">
        <v>44109</v>
      </c>
      <c r="D225" s="28">
        <v>389794</v>
      </c>
      <c r="E225" s="28">
        <v>389794</v>
      </c>
      <c r="K225" s="17">
        <f t="shared" si="3"/>
        <v>389794</v>
      </c>
      <c r="L225" s="18" t="s">
        <v>1170</v>
      </c>
    </row>
    <row r="226" spans="1:12" x14ac:dyDescent="0.2">
      <c r="A226" s="25" t="s">
        <v>305</v>
      </c>
      <c r="B226" s="26">
        <v>11965</v>
      </c>
      <c r="C226" s="27">
        <v>44110</v>
      </c>
      <c r="D226" s="28">
        <v>134300</v>
      </c>
      <c r="E226" s="28">
        <v>134300</v>
      </c>
      <c r="K226" s="17">
        <f t="shared" si="3"/>
        <v>134300</v>
      </c>
      <c r="L226" s="18" t="s">
        <v>1170</v>
      </c>
    </row>
    <row r="227" spans="1:12" x14ac:dyDescent="0.2">
      <c r="A227" s="25" t="s">
        <v>306</v>
      </c>
      <c r="B227" s="26">
        <v>11972</v>
      </c>
      <c r="C227" s="27">
        <v>44110</v>
      </c>
      <c r="D227" s="28">
        <v>335916</v>
      </c>
      <c r="E227" s="28">
        <v>335916</v>
      </c>
      <c r="K227" s="17">
        <f t="shared" si="3"/>
        <v>335916</v>
      </c>
      <c r="L227" s="18" t="s">
        <v>1170</v>
      </c>
    </row>
    <row r="228" spans="1:12" x14ac:dyDescent="0.2">
      <c r="A228" s="25" t="s">
        <v>148</v>
      </c>
      <c r="B228" s="26">
        <v>22542</v>
      </c>
      <c r="C228" s="27">
        <v>44110</v>
      </c>
      <c r="D228" s="28">
        <v>186169</v>
      </c>
      <c r="E228" s="28">
        <v>186169</v>
      </c>
      <c r="F228" s="17">
        <f>VLOOKUP(B228,CXP!$F$2:$G$38,2,0)</f>
        <v>-186169</v>
      </c>
      <c r="K228" s="17">
        <f t="shared" si="3"/>
        <v>0</v>
      </c>
    </row>
    <row r="229" spans="1:12" x14ac:dyDescent="0.2">
      <c r="A229" s="25" t="s">
        <v>157</v>
      </c>
      <c r="B229" s="26">
        <v>28330</v>
      </c>
      <c r="C229" s="27">
        <v>44110</v>
      </c>
      <c r="D229" s="28">
        <v>39340800</v>
      </c>
      <c r="E229" s="28">
        <v>39340800</v>
      </c>
      <c r="F229" s="17">
        <f>VLOOKUP(B229,CXP!$F$2:$G$38,2,0)</f>
        <v>-39340800</v>
      </c>
      <c r="K229" s="17">
        <f t="shared" si="3"/>
        <v>0</v>
      </c>
    </row>
    <row r="230" spans="1:12" x14ac:dyDescent="0.2">
      <c r="A230" s="25" t="s">
        <v>275</v>
      </c>
      <c r="B230" s="26">
        <v>1238</v>
      </c>
      <c r="C230" s="27">
        <v>44110</v>
      </c>
      <c r="D230" s="28">
        <v>95244</v>
      </c>
      <c r="E230" s="28">
        <v>95244</v>
      </c>
      <c r="K230" s="17">
        <f t="shared" si="3"/>
        <v>95244</v>
      </c>
      <c r="L230" s="18" t="s">
        <v>1170</v>
      </c>
    </row>
    <row r="231" spans="1:12" x14ac:dyDescent="0.2">
      <c r="A231" s="25" t="s">
        <v>333</v>
      </c>
      <c r="B231" s="26">
        <v>14984</v>
      </c>
      <c r="C231" s="27">
        <v>44110</v>
      </c>
      <c r="D231" s="28">
        <v>419417</v>
      </c>
      <c r="E231" s="28">
        <v>419417</v>
      </c>
      <c r="K231" s="17">
        <f t="shared" si="3"/>
        <v>419417</v>
      </c>
      <c r="L231" s="18" t="s">
        <v>1170</v>
      </c>
    </row>
    <row r="232" spans="1:12" x14ac:dyDescent="0.2">
      <c r="A232" s="25" t="s">
        <v>334</v>
      </c>
      <c r="B232" s="26">
        <v>16062</v>
      </c>
      <c r="C232" s="27">
        <v>44110</v>
      </c>
      <c r="D232" s="28">
        <v>167961</v>
      </c>
      <c r="E232" s="28">
        <v>167961</v>
      </c>
      <c r="K232" s="17">
        <f t="shared" si="3"/>
        <v>167961</v>
      </c>
      <c r="L232" s="18" t="s">
        <v>1170</v>
      </c>
    </row>
    <row r="233" spans="1:12" x14ac:dyDescent="0.2">
      <c r="A233" s="25" t="s">
        <v>335</v>
      </c>
      <c r="B233" s="26">
        <v>16199</v>
      </c>
      <c r="C233" s="27">
        <v>44110</v>
      </c>
      <c r="D233" s="28">
        <v>537593</v>
      </c>
      <c r="E233" s="28">
        <v>537593</v>
      </c>
      <c r="K233" s="17">
        <f t="shared" si="3"/>
        <v>537593</v>
      </c>
      <c r="L233" s="18" t="s">
        <v>1170</v>
      </c>
    </row>
    <row r="234" spans="1:12" x14ac:dyDescent="0.2">
      <c r="A234" s="25" t="s">
        <v>341</v>
      </c>
      <c r="B234" s="26">
        <v>17628</v>
      </c>
      <c r="C234" s="27">
        <v>44110</v>
      </c>
      <c r="D234" s="28">
        <v>196480</v>
      </c>
      <c r="E234" s="28">
        <v>196480</v>
      </c>
      <c r="F234" s="17">
        <f>VLOOKUP(B234,CXP!$F$2:$G$38,2,0)</f>
        <v>-196480</v>
      </c>
      <c r="K234" s="17">
        <f t="shared" si="3"/>
        <v>0</v>
      </c>
    </row>
    <row r="235" spans="1:12" x14ac:dyDescent="0.2">
      <c r="A235" s="25" t="s">
        <v>342</v>
      </c>
      <c r="B235" s="26">
        <v>17897</v>
      </c>
      <c r="C235" s="27">
        <v>44110</v>
      </c>
      <c r="D235" s="28">
        <v>152344</v>
      </c>
      <c r="E235" s="28">
        <v>152344</v>
      </c>
      <c r="K235" s="17">
        <f t="shared" si="3"/>
        <v>152344</v>
      </c>
      <c r="L235" s="18" t="s">
        <v>1170</v>
      </c>
    </row>
    <row r="236" spans="1:12" x14ac:dyDescent="0.2">
      <c r="A236" s="25" t="s">
        <v>344</v>
      </c>
      <c r="B236" s="26">
        <v>18628</v>
      </c>
      <c r="C236" s="27">
        <v>44110</v>
      </c>
      <c r="D236" s="28">
        <v>284292</v>
      </c>
      <c r="E236" s="28">
        <v>284292</v>
      </c>
      <c r="K236" s="17">
        <f t="shared" si="3"/>
        <v>284292</v>
      </c>
      <c r="L236" s="18" t="s">
        <v>1170</v>
      </c>
    </row>
    <row r="237" spans="1:12" x14ac:dyDescent="0.2">
      <c r="A237" s="25" t="s">
        <v>345</v>
      </c>
      <c r="B237" s="26">
        <v>19273</v>
      </c>
      <c r="C237" s="27">
        <v>44110</v>
      </c>
      <c r="D237" s="28">
        <v>102171</v>
      </c>
      <c r="E237" s="28">
        <v>102171</v>
      </c>
      <c r="F237" s="17">
        <f>VLOOKUP(B237,CXP!$F$2:$G$38,2,0)</f>
        <v>-102171</v>
      </c>
      <c r="K237" s="17">
        <f t="shared" si="3"/>
        <v>0</v>
      </c>
    </row>
    <row r="238" spans="1:12" x14ac:dyDescent="0.2">
      <c r="A238" s="25" t="s">
        <v>337</v>
      </c>
      <c r="B238" s="26">
        <v>16529</v>
      </c>
      <c r="C238" s="27">
        <v>44110</v>
      </c>
      <c r="D238" s="28">
        <v>311440</v>
      </c>
      <c r="E238" s="28">
        <v>311440</v>
      </c>
      <c r="F238" s="17">
        <f>VLOOKUP(B238,CXP!$F$2:$G$38,2,0)</f>
        <v>-309440</v>
      </c>
      <c r="G238" s="17">
        <f>VLOOKUP(B238,GL!$F$2:$G$8,2,0)</f>
        <v>-2000</v>
      </c>
      <c r="K238" s="17">
        <f t="shared" si="3"/>
        <v>0</v>
      </c>
    </row>
    <row r="239" spans="1:12" x14ac:dyDescent="0.2">
      <c r="A239" s="25" t="s">
        <v>338</v>
      </c>
      <c r="B239" s="26">
        <v>16833</v>
      </c>
      <c r="C239" s="27">
        <v>44110</v>
      </c>
      <c r="D239" s="28">
        <v>261486</v>
      </c>
      <c r="E239" s="28">
        <v>261486</v>
      </c>
      <c r="F239" s="17">
        <f>VLOOKUP(B239,CXP!$F$2:$G$38,2,0)</f>
        <v>-260086</v>
      </c>
      <c r="G239" s="17">
        <f>VLOOKUP(B239,GL!$F$2:$G$8,2,0)</f>
        <v>-1400</v>
      </c>
      <c r="K239" s="17">
        <f t="shared" si="3"/>
        <v>0</v>
      </c>
    </row>
    <row r="240" spans="1:12" x14ac:dyDescent="0.2">
      <c r="A240" s="25" t="s">
        <v>343</v>
      </c>
      <c r="B240" s="26">
        <v>18125</v>
      </c>
      <c r="C240" s="27">
        <v>44110</v>
      </c>
      <c r="D240" s="28">
        <v>950355</v>
      </c>
      <c r="E240" s="28">
        <v>950355</v>
      </c>
      <c r="F240" s="17">
        <f>VLOOKUP(B240,CXP!$F$2:$G$38,2,0)</f>
        <v>-488255</v>
      </c>
      <c r="G240" s="17">
        <f>VLOOKUP(B240,GL!$F$2:$G$8,2,0)</f>
        <v>-462100</v>
      </c>
      <c r="K240" s="17">
        <f t="shared" si="3"/>
        <v>0</v>
      </c>
    </row>
    <row r="241" spans="1:12" x14ac:dyDescent="0.2">
      <c r="A241" s="25" t="s">
        <v>149</v>
      </c>
      <c r="B241" s="26">
        <v>24109</v>
      </c>
      <c r="C241" s="27">
        <v>44110</v>
      </c>
      <c r="D241" s="28">
        <v>293400</v>
      </c>
      <c r="E241" s="28">
        <v>293400</v>
      </c>
      <c r="K241" s="17">
        <f t="shared" si="3"/>
        <v>293400</v>
      </c>
      <c r="L241" s="18" t="s">
        <v>1170</v>
      </c>
    </row>
    <row r="242" spans="1:12" x14ac:dyDescent="0.2">
      <c r="A242" s="25" t="s">
        <v>151</v>
      </c>
      <c r="B242" s="26">
        <v>26743</v>
      </c>
      <c r="C242" s="27">
        <v>44110</v>
      </c>
      <c r="D242" s="28">
        <v>38611350</v>
      </c>
      <c r="E242" s="28">
        <v>38611350</v>
      </c>
      <c r="K242" s="17">
        <f t="shared" si="3"/>
        <v>38611350</v>
      </c>
      <c r="L242" s="18" t="s">
        <v>1170</v>
      </c>
    </row>
    <row r="243" spans="1:12" x14ac:dyDescent="0.2">
      <c r="A243" s="25" t="s">
        <v>152</v>
      </c>
      <c r="B243" s="26">
        <v>26924</v>
      </c>
      <c r="C243" s="27">
        <v>44110</v>
      </c>
      <c r="D243" s="28">
        <v>265859</v>
      </c>
      <c r="E243" s="28">
        <v>265859</v>
      </c>
      <c r="K243" s="17">
        <f t="shared" si="3"/>
        <v>265859</v>
      </c>
      <c r="L243" s="18" t="s">
        <v>1170</v>
      </c>
    </row>
    <row r="244" spans="1:12" x14ac:dyDescent="0.2">
      <c r="A244" s="25" t="s">
        <v>155</v>
      </c>
      <c r="B244" s="26">
        <v>28073</v>
      </c>
      <c r="C244" s="27">
        <v>44110</v>
      </c>
      <c r="D244" s="28">
        <v>32536756</v>
      </c>
      <c r="E244" s="28">
        <v>32536756</v>
      </c>
      <c r="K244" s="17">
        <f t="shared" si="3"/>
        <v>32536756</v>
      </c>
      <c r="L244" s="18" t="s">
        <v>1170</v>
      </c>
    </row>
    <row r="245" spans="1:12" x14ac:dyDescent="0.2">
      <c r="A245" s="25" t="s">
        <v>161</v>
      </c>
      <c r="B245" s="26">
        <v>30150</v>
      </c>
      <c r="C245" s="27">
        <v>44110</v>
      </c>
      <c r="D245" s="28">
        <v>21841020</v>
      </c>
      <c r="E245" s="28">
        <v>21841020</v>
      </c>
      <c r="K245" s="17">
        <f t="shared" si="3"/>
        <v>21841020</v>
      </c>
      <c r="L245" s="18" t="s">
        <v>1170</v>
      </c>
    </row>
    <row r="246" spans="1:12" x14ac:dyDescent="0.2">
      <c r="A246" s="25" t="s">
        <v>307</v>
      </c>
      <c r="B246" s="26">
        <v>12008</v>
      </c>
      <c r="C246" s="27">
        <v>44111</v>
      </c>
      <c r="D246" s="28">
        <v>1072125</v>
      </c>
      <c r="E246" s="28">
        <v>1072125</v>
      </c>
      <c r="K246" s="17">
        <f t="shared" si="3"/>
        <v>1072125</v>
      </c>
      <c r="L246" s="18" t="s">
        <v>1170</v>
      </c>
    </row>
    <row r="247" spans="1:12" x14ac:dyDescent="0.2">
      <c r="A247" s="25" t="s">
        <v>308</v>
      </c>
      <c r="B247" s="26">
        <v>12163</v>
      </c>
      <c r="C247" s="27">
        <v>44113</v>
      </c>
      <c r="D247" s="28">
        <v>257918</v>
      </c>
      <c r="E247" s="28">
        <v>257918</v>
      </c>
      <c r="K247" s="17">
        <f t="shared" si="3"/>
        <v>257918</v>
      </c>
      <c r="L247" s="18" t="s">
        <v>1170</v>
      </c>
    </row>
    <row r="248" spans="1:12" x14ac:dyDescent="0.2">
      <c r="A248" s="25" t="s">
        <v>309</v>
      </c>
      <c r="B248" s="26">
        <v>12172</v>
      </c>
      <c r="C248" s="27">
        <v>44113</v>
      </c>
      <c r="D248" s="28">
        <v>1558320</v>
      </c>
      <c r="E248" s="28">
        <v>1558320</v>
      </c>
      <c r="K248" s="17">
        <f t="shared" si="3"/>
        <v>1558320</v>
      </c>
      <c r="L248" s="18" t="s">
        <v>1170</v>
      </c>
    </row>
    <row r="249" spans="1:12" x14ac:dyDescent="0.2">
      <c r="A249" s="25" t="s">
        <v>153</v>
      </c>
      <c r="B249" s="26">
        <v>27598</v>
      </c>
      <c r="C249" s="27">
        <v>44113</v>
      </c>
      <c r="D249" s="28">
        <v>200000</v>
      </c>
      <c r="E249" s="28">
        <v>200000</v>
      </c>
      <c r="K249" s="17">
        <f t="shared" si="3"/>
        <v>200000</v>
      </c>
      <c r="L249" s="18" t="s">
        <v>1170</v>
      </c>
    </row>
    <row r="250" spans="1:12" x14ac:dyDescent="0.2">
      <c r="A250" s="25" t="s">
        <v>154</v>
      </c>
      <c r="B250" s="26">
        <v>28001</v>
      </c>
      <c r="C250" s="27">
        <v>44113</v>
      </c>
      <c r="D250" s="28">
        <v>225000</v>
      </c>
      <c r="E250" s="28">
        <v>225000</v>
      </c>
      <c r="K250" s="17">
        <f t="shared" si="3"/>
        <v>225000</v>
      </c>
      <c r="L250" s="18" t="s">
        <v>1170</v>
      </c>
    </row>
    <row r="251" spans="1:12" x14ac:dyDescent="0.2">
      <c r="A251" s="25" t="s">
        <v>156</v>
      </c>
      <c r="B251" s="26">
        <v>28096</v>
      </c>
      <c r="C251" s="27">
        <v>44113</v>
      </c>
      <c r="D251" s="28">
        <v>225000</v>
      </c>
      <c r="E251" s="28">
        <v>225000</v>
      </c>
      <c r="K251" s="17">
        <f t="shared" si="3"/>
        <v>225000</v>
      </c>
      <c r="L251" s="18" t="s">
        <v>1170</v>
      </c>
    </row>
    <row r="252" spans="1:12" x14ac:dyDescent="0.2">
      <c r="A252" s="25" t="s">
        <v>180</v>
      </c>
      <c r="B252" s="26">
        <v>30542</v>
      </c>
      <c r="C252" s="27">
        <v>44113</v>
      </c>
      <c r="D252" s="28">
        <v>500000</v>
      </c>
      <c r="E252" s="28">
        <v>500000</v>
      </c>
      <c r="K252" s="17">
        <f t="shared" si="3"/>
        <v>500000</v>
      </c>
      <c r="L252" s="18" t="s">
        <v>1170</v>
      </c>
    </row>
    <row r="253" spans="1:12" x14ac:dyDescent="0.2">
      <c r="A253" s="25" t="s">
        <v>186</v>
      </c>
      <c r="B253" s="26">
        <v>31938</v>
      </c>
      <c r="C253" s="27">
        <v>44116</v>
      </c>
      <c r="D253" s="28">
        <v>216994</v>
      </c>
      <c r="E253" s="28">
        <v>216994</v>
      </c>
      <c r="K253" s="17">
        <f t="shared" si="3"/>
        <v>216994</v>
      </c>
      <c r="L253" s="18" t="s">
        <v>1170</v>
      </c>
    </row>
    <row r="254" spans="1:12" x14ac:dyDescent="0.2">
      <c r="A254" s="25" t="s">
        <v>187</v>
      </c>
      <c r="B254" s="26">
        <v>31997</v>
      </c>
      <c r="C254" s="27">
        <v>44116</v>
      </c>
      <c r="D254" s="28">
        <v>216994</v>
      </c>
      <c r="E254" s="28">
        <v>216994</v>
      </c>
      <c r="K254" s="17">
        <f t="shared" si="3"/>
        <v>216994</v>
      </c>
      <c r="L254" s="18" t="s">
        <v>1170</v>
      </c>
    </row>
    <row r="255" spans="1:12" x14ac:dyDescent="0.2">
      <c r="A255" s="25" t="s">
        <v>188</v>
      </c>
      <c r="B255" s="26">
        <v>32078</v>
      </c>
      <c r="C255" s="27">
        <v>44117</v>
      </c>
      <c r="D255" s="28">
        <v>216994</v>
      </c>
      <c r="E255" s="28">
        <v>216994</v>
      </c>
      <c r="K255" s="17">
        <f t="shared" si="3"/>
        <v>216994</v>
      </c>
      <c r="L255" s="18" t="s">
        <v>1170</v>
      </c>
    </row>
    <row r="256" spans="1:12" x14ac:dyDescent="0.2">
      <c r="A256" s="25" t="s">
        <v>189</v>
      </c>
      <c r="B256" s="26">
        <v>32194</v>
      </c>
      <c r="C256" s="27">
        <v>44117</v>
      </c>
      <c r="D256" s="28">
        <v>216994</v>
      </c>
      <c r="E256" s="28">
        <v>216994</v>
      </c>
      <c r="K256" s="17">
        <f t="shared" si="3"/>
        <v>216994</v>
      </c>
      <c r="L256" s="18" t="s">
        <v>1170</v>
      </c>
    </row>
    <row r="257" spans="1:12" x14ac:dyDescent="0.2">
      <c r="A257" s="25" t="s">
        <v>190</v>
      </c>
      <c r="B257" s="26">
        <v>32246</v>
      </c>
      <c r="C257" s="27">
        <v>44117</v>
      </c>
      <c r="D257" s="28">
        <v>100900</v>
      </c>
      <c r="E257" s="28">
        <v>100900</v>
      </c>
      <c r="K257" s="17">
        <f t="shared" si="3"/>
        <v>100900</v>
      </c>
      <c r="L257" s="18" t="s">
        <v>1170</v>
      </c>
    </row>
    <row r="258" spans="1:12" x14ac:dyDescent="0.2">
      <c r="A258" s="25" t="s">
        <v>191</v>
      </c>
      <c r="B258" s="26">
        <v>32304</v>
      </c>
      <c r="C258" s="27">
        <v>44117</v>
      </c>
      <c r="D258" s="28">
        <v>216994</v>
      </c>
      <c r="E258" s="28">
        <v>216994</v>
      </c>
      <c r="K258" s="17">
        <f t="shared" si="3"/>
        <v>216994</v>
      </c>
      <c r="L258" s="18" t="s">
        <v>1170</v>
      </c>
    </row>
    <row r="259" spans="1:12" x14ac:dyDescent="0.2">
      <c r="A259" s="25" t="s">
        <v>192</v>
      </c>
      <c r="B259" s="26">
        <v>32345</v>
      </c>
      <c r="C259" s="27">
        <v>44117</v>
      </c>
      <c r="D259" s="28">
        <v>25150082</v>
      </c>
      <c r="E259" s="28">
        <v>25150082</v>
      </c>
      <c r="K259" s="17">
        <f t="shared" si="3"/>
        <v>25150082</v>
      </c>
      <c r="L259" s="18" t="s">
        <v>1170</v>
      </c>
    </row>
    <row r="260" spans="1:12" x14ac:dyDescent="0.2">
      <c r="A260" s="25" t="s">
        <v>193</v>
      </c>
      <c r="B260" s="26">
        <v>32475</v>
      </c>
      <c r="C260" s="27">
        <v>44117</v>
      </c>
      <c r="D260" s="28">
        <v>216994</v>
      </c>
      <c r="E260" s="28">
        <v>216994</v>
      </c>
      <c r="K260" s="17">
        <f t="shared" si="3"/>
        <v>216994</v>
      </c>
      <c r="L260" s="18" t="s">
        <v>1170</v>
      </c>
    </row>
    <row r="261" spans="1:12" x14ac:dyDescent="0.2">
      <c r="A261" s="25" t="s">
        <v>159</v>
      </c>
      <c r="B261" s="26">
        <v>29613</v>
      </c>
      <c r="C261" s="27">
        <v>44117</v>
      </c>
      <c r="D261" s="28">
        <v>200045</v>
      </c>
      <c r="E261" s="28">
        <v>200045</v>
      </c>
      <c r="K261" s="17">
        <f t="shared" si="3"/>
        <v>200045</v>
      </c>
      <c r="L261" s="18" t="s">
        <v>1170</v>
      </c>
    </row>
    <row r="262" spans="1:12" x14ac:dyDescent="0.2">
      <c r="A262" s="25" t="s">
        <v>160</v>
      </c>
      <c r="B262" s="26">
        <v>29656</v>
      </c>
      <c r="C262" s="27">
        <v>44117</v>
      </c>
      <c r="D262" s="28">
        <v>856942</v>
      </c>
      <c r="E262" s="28">
        <v>856942</v>
      </c>
      <c r="K262" s="17">
        <f t="shared" si="3"/>
        <v>856942</v>
      </c>
      <c r="L262" s="18" t="s">
        <v>1170</v>
      </c>
    </row>
    <row r="263" spans="1:12" x14ac:dyDescent="0.2">
      <c r="A263" s="25" t="s">
        <v>150</v>
      </c>
      <c r="B263" s="26">
        <v>25848</v>
      </c>
      <c r="C263" s="27">
        <v>44117</v>
      </c>
      <c r="D263" s="28">
        <v>12864421</v>
      </c>
      <c r="E263" s="28">
        <v>12864421</v>
      </c>
      <c r="F263" s="17">
        <f>VLOOKUP(B263,CXP!$F$2:$G$38,2,0)</f>
        <v>-11741732</v>
      </c>
      <c r="G263" s="17">
        <f>VLOOKUP(B263,GL!$F$2:$G$8,2,0)</f>
        <v>-1122689</v>
      </c>
      <c r="K263" s="17">
        <f t="shared" si="3"/>
        <v>0</v>
      </c>
    </row>
    <row r="264" spans="1:12" x14ac:dyDescent="0.2">
      <c r="A264" s="25" t="s">
        <v>194</v>
      </c>
      <c r="B264" s="26">
        <v>32700</v>
      </c>
      <c r="C264" s="27">
        <v>44118</v>
      </c>
      <c r="D264" s="28">
        <v>216994</v>
      </c>
      <c r="E264" s="28">
        <v>216994</v>
      </c>
      <c r="K264" s="17">
        <f t="shared" si="3"/>
        <v>216994</v>
      </c>
      <c r="L264" s="18" t="s">
        <v>1170</v>
      </c>
    </row>
    <row r="265" spans="1:12" x14ac:dyDescent="0.2">
      <c r="A265" s="25" t="s">
        <v>195</v>
      </c>
      <c r="B265" s="26">
        <v>32754</v>
      </c>
      <c r="C265" s="27">
        <v>44118</v>
      </c>
      <c r="D265" s="28">
        <v>216994</v>
      </c>
      <c r="E265" s="28">
        <v>216994</v>
      </c>
      <c r="K265" s="17">
        <f t="shared" si="3"/>
        <v>216994</v>
      </c>
      <c r="L265" s="18" t="s">
        <v>1170</v>
      </c>
    </row>
    <row r="266" spans="1:12" x14ac:dyDescent="0.2">
      <c r="A266" s="25" t="s">
        <v>196</v>
      </c>
      <c r="B266" s="26">
        <v>32907</v>
      </c>
      <c r="C266" s="27">
        <v>44118</v>
      </c>
      <c r="D266" s="28">
        <v>7157499</v>
      </c>
      <c r="E266" s="28">
        <v>7157499</v>
      </c>
      <c r="K266" s="17">
        <f t="shared" ref="K266:K329" si="4">E266+F266+G266+H266</f>
        <v>7157499</v>
      </c>
      <c r="L266" s="18" t="s">
        <v>1170</v>
      </c>
    </row>
    <row r="267" spans="1:12" x14ac:dyDescent="0.2">
      <c r="A267" s="25" t="s">
        <v>197</v>
      </c>
      <c r="B267" s="26">
        <v>32976</v>
      </c>
      <c r="C267" s="27">
        <v>44119</v>
      </c>
      <c r="D267" s="28">
        <v>216994</v>
      </c>
      <c r="E267" s="28">
        <v>216994</v>
      </c>
      <c r="K267" s="17">
        <f t="shared" si="4"/>
        <v>216994</v>
      </c>
      <c r="L267" s="18" t="s">
        <v>1170</v>
      </c>
    </row>
    <row r="268" spans="1:12" x14ac:dyDescent="0.2">
      <c r="A268" s="25" t="s">
        <v>198</v>
      </c>
      <c r="B268" s="26">
        <v>32991</v>
      </c>
      <c r="C268" s="27">
        <v>44119</v>
      </c>
      <c r="D268" s="28">
        <v>216994</v>
      </c>
      <c r="E268" s="28">
        <v>216994</v>
      </c>
      <c r="K268" s="17">
        <f t="shared" si="4"/>
        <v>216994</v>
      </c>
      <c r="L268" s="18" t="s">
        <v>1170</v>
      </c>
    </row>
    <row r="269" spans="1:12" x14ac:dyDescent="0.2">
      <c r="A269" s="25" t="s">
        <v>199</v>
      </c>
      <c r="B269" s="26">
        <v>33484</v>
      </c>
      <c r="C269" s="27">
        <v>44121</v>
      </c>
      <c r="D269" s="28">
        <v>2193877</v>
      </c>
      <c r="E269" s="28">
        <v>2193877</v>
      </c>
      <c r="K269" s="17">
        <f t="shared" si="4"/>
        <v>2193877</v>
      </c>
      <c r="L269" s="18" t="s">
        <v>1170</v>
      </c>
    </row>
    <row r="270" spans="1:12" x14ac:dyDescent="0.2">
      <c r="A270" s="25" t="s">
        <v>200</v>
      </c>
      <c r="B270" s="26">
        <v>33558</v>
      </c>
      <c r="C270" s="27">
        <v>44122</v>
      </c>
      <c r="D270" s="28">
        <v>13976002</v>
      </c>
      <c r="E270" s="28">
        <v>13976002</v>
      </c>
      <c r="K270" s="17">
        <f t="shared" si="4"/>
        <v>13976002</v>
      </c>
      <c r="L270" s="18" t="s">
        <v>1170</v>
      </c>
    </row>
    <row r="271" spans="1:12" x14ac:dyDescent="0.2">
      <c r="A271" s="25" t="s">
        <v>201</v>
      </c>
      <c r="B271" s="26">
        <v>33565</v>
      </c>
      <c r="C271" s="27">
        <v>44122</v>
      </c>
      <c r="D271" s="28">
        <v>103905</v>
      </c>
      <c r="E271" s="28">
        <v>103905</v>
      </c>
      <c r="K271" s="17">
        <f t="shared" si="4"/>
        <v>103905</v>
      </c>
      <c r="L271" s="18" t="s">
        <v>1170</v>
      </c>
    </row>
    <row r="272" spans="1:12" x14ac:dyDescent="0.2">
      <c r="A272" s="25" t="s">
        <v>202</v>
      </c>
      <c r="B272" s="26">
        <v>33745</v>
      </c>
      <c r="C272" s="27">
        <v>44123</v>
      </c>
      <c r="D272" s="28">
        <v>216994</v>
      </c>
      <c r="E272" s="28">
        <v>216994</v>
      </c>
      <c r="K272" s="17">
        <f t="shared" si="4"/>
        <v>216994</v>
      </c>
      <c r="L272" s="18" t="s">
        <v>1170</v>
      </c>
    </row>
    <row r="273" spans="1:12" x14ac:dyDescent="0.2">
      <c r="A273" s="25" t="s">
        <v>203</v>
      </c>
      <c r="B273" s="26">
        <v>33752</v>
      </c>
      <c r="C273" s="27">
        <v>44123</v>
      </c>
      <c r="D273" s="28">
        <v>216994</v>
      </c>
      <c r="E273" s="28">
        <v>216994</v>
      </c>
      <c r="K273" s="17">
        <f t="shared" si="4"/>
        <v>216994</v>
      </c>
      <c r="L273" s="18" t="s">
        <v>1170</v>
      </c>
    </row>
    <row r="274" spans="1:12" x14ac:dyDescent="0.2">
      <c r="A274" s="25" t="s">
        <v>204</v>
      </c>
      <c r="B274" s="26">
        <v>33753</v>
      </c>
      <c r="C274" s="27">
        <v>44123</v>
      </c>
      <c r="D274" s="28">
        <v>216994</v>
      </c>
      <c r="E274" s="28">
        <v>216994</v>
      </c>
      <c r="K274" s="17">
        <f t="shared" si="4"/>
        <v>216994</v>
      </c>
      <c r="L274" s="18" t="s">
        <v>1170</v>
      </c>
    </row>
    <row r="275" spans="1:12" x14ac:dyDescent="0.2">
      <c r="A275" s="25" t="s">
        <v>205</v>
      </c>
      <c r="B275" s="26">
        <v>33794</v>
      </c>
      <c r="C275" s="27">
        <v>44123</v>
      </c>
      <c r="D275" s="28">
        <v>216994</v>
      </c>
      <c r="E275" s="28">
        <v>216994</v>
      </c>
      <c r="K275" s="17">
        <f t="shared" si="4"/>
        <v>216994</v>
      </c>
      <c r="L275" s="18" t="s">
        <v>1170</v>
      </c>
    </row>
    <row r="276" spans="1:12" x14ac:dyDescent="0.2">
      <c r="A276" s="25" t="s">
        <v>206</v>
      </c>
      <c r="B276" s="26">
        <v>33845</v>
      </c>
      <c r="C276" s="27">
        <v>44123</v>
      </c>
      <c r="D276" s="28">
        <v>216994</v>
      </c>
      <c r="E276" s="28">
        <v>216994</v>
      </c>
      <c r="K276" s="17">
        <f t="shared" si="4"/>
        <v>216994</v>
      </c>
      <c r="L276" s="18" t="s">
        <v>1170</v>
      </c>
    </row>
    <row r="277" spans="1:12" x14ac:dyDescent="0.2">
      <c r="A277" s="25" t="s">
        <v>207</v>
      </c>
      <c r="B277" s="26">
        <v>33930</v>
      </c>
      <c r="C277" s="27">
        <v>44123</v>
      </c>
      <c r="D277" s="28">
        <v>216994</v>
      </c>
      <c r="E277" s="28">
        <v>216994</v>
      </c>
      <c r="K277" s="17">
        <f t="shared" si="4"/>
        <v>216994</v>
      </c>
      <c r="L277" s="18" t="s">
        <v>1170</v>
      </c>
    </row>
    <row r="278" spans="1:12" x14ac:dyDescent="0.2">
      <c r="A278" s="25" t="s">
        <v>208</v>
      </c>
      <c r="B278" s="26">
        <v>33968</v>
      </c>
      <c r="C278" s="27">
        <v>44124</v>
      </c>
      <c r="D278" s="28">
        <v>216994</v>
      </c>
      <c r="E278" s="28">
        <v>216994</v>
      </c>
      <c r="K278" s="17">
        <f t="shared" si="4"/>
        <v>216994</v>
      </c>
      <c r="L278" s="18" t="s">
        <v>1170</v>
      </c>
    </row>
    <row r="279" spans="1:12" x14ac:dyDescent="0.2">
      <c r="A279" s="25" t="s">
        <v>209</v>
      </c>
      <c r="B279" s="26">
        <v>34330</v>
      </c>
      <c r="C279" s="27">
        <v>44125</v>
      </c>
      <c r="D279" s="28">
        <v>216994</v>
      </c>
      <c r="E279" s="28">
        <v>216994</v>
      </c>
      <c r="K279" s="17">
        <f t="shared" si="4"/>
        <v>216994</v>
      </c>
      <c r="L279" s="18" t="s">
        <v>1170</v>
      </c>
    </row>
    <row r="280" spans="1:12" x14ac:dyDescent="0.2">
      <c r="A280" s="25" t="s">
        <v>210</v>
      </c>
      <c r="B280" s="26">
        <v>34387</v>
      </c>
      <c r="C280" s="27">
        <v>44125</v>
      </c>
      <c r="D280" s="28">
        <v>180591</v>
      </c>
      <c r="E280" s="28">
        <v>180591</v>
      </c>
      <c r="K280" s="17">
        <f t="shared" si="4"/>
        <v>180591</v>
      </c>
      <c r="L280" s="18" t="s">
        <v>1170</v>
      </c>
    </row>
    <row r="281" spans="1:12" x14ac:dyDescent="0.2">
      <c r="A281" s="25" t="s">
        <v>211</v>
      </c>
      <c r="B281" s="26">
        <v>34412</v>
      </c>
      <c r="C281" s="27">
        <v>44125</v>
      </c>
      <c r="D281" s="28">
        <v>216994</v>
      </c>
      <c r="E281" s="28">
        <v>216994</v>
      </c>
      <c r="K281" s="17">
        <f t="shared" si="4"/>
        <v>216994</v>
      </c>
      <c r="L281" s="18" t="s">
        <v>1170</v>
      </c>
    </row>
    <row r="282" spans="1:12" x14ac:dyDescent="0.2">
      <c r="A282" s="25" t="s">
        <v>212</v>
      </c>
      <c r="B282" s="26">
        <v>34499</v>
      </c>
      <c r="C282" s="27">
        <v>44125</v>
      </c>
      <c r="D282" s="28">
        <v>216994</v>
      </c>
      <c r="E282" s="28">
        <v>216994</v>
      </c>
      <c r="K282" s="17">
        <f t="shared" si="4"/>
        <v>216994</v>
      </c>
      <c r="L282" s="18" t="s">
        <v>1170</v>
      </c>
    </row>
    <row r="283" spans="1:12" x14ac:dyDescent="0.2">
      <c r="A283" s="25" t="s">
        <v>213</v>
      </c>
      <c r="B283" s="26">
        <v>34690</v>
      </c>
      <c r="C283" s="27">
        <v>44125</v>
      </c>
      <c r="D283" s="28">
        <v>216994</v>
      </c>
      <c r="E283" s="28">
        <v>216994</v>
      </c>
      <c r="K283" s="17">
        <f t="shared" si="4"/>
        <v>216994</v>
      </c>
      <c r="L283" s="18" t="s">
        <v>1170</v>
      </c>
    </row>
    <row r="284" spans="1:12" x14ac:dyDescent="0.2">
      <c r="A284" s="25" t="s">
        <v>214</v>
      </c>
      <c r="B284" s="26">
        <v>34750</v>
      </c>
      <c r="C284" s="27">
        <v>44125</v>
      </c>
      <c r="D284" s="28">
        <v>216994</v>
      </c>
      <c r="E284" s="28">
        <v>216994</v>
      </c>
      <c r="K284" s="17">
        <f t="shared" si="4"/>
        <v>216994</v>
      </c>
      <c r="L284" s="18" t="s">
        <v>1170</v>
      </c>
    </row>
    <row r="285" spans="1:12" x14ac:dyDescent="0.2">
      <c r="A285" s="25" t="s">
        <v>215</v>
      </c>
      <c r="B285" s="26">
        <v>34795</v>
      </c>
      <c r="C285" s="27">
        <v>44126</v>
      </c>
      <c r="D285" s="28">
        <v>216994</v>
      </c>
      <c r="E285" s="28">
        <v>216994</v>
      </c>
      <c r="K285" s="17">
        <f t="shared" si="4"/>
        <v>216994</v>
      </c>
      <c r="L285" s="18" t="s">
        <v>1170</v>
      </c>
    </row>
    <row r="286" spans="1:12" x14ac:dyDescent="0.2">
      <c r="A286" s="25" t="s">
        <v>216</v>
      </c>
      <c r="B286" s="26">
        <v>34862</v>
      </c>
      <c r="C286" s="27">
        <v>44126</v>
      </c>
      <c r="D286" s="28">
        <v>216994</v>
      </c>
      <c r="E286" s="28">
        <v>216994</v>
      </c>
      <c r="K286" s="17">
        <f t="shared" si="4"/>
        <v>216994</v>
      </c>
      <c r="L286" s="18" t="s">
        <v>1170</v>
      </c>
    </row>
    <row r="287" spans="1:12" x14ac:dyDescent="0.2">
      <c r="A287" s="25" t="s">
        <v>217</v>
      </c>
      <c r="B287" s="26">
        <v>34867</v>
      </c>
      <c r="C287" s="27">
        <v>44126</v>
      </c>
      <c r="D287" s="28">
        <v>216994</v>
      </c>
      <c r="E287" s="28">
        <v>216994</v>
      </c>
      <c r="K287" s="17">
        <f t="shared" si="4"/>
        <v>216994</v>
      </c>
      <c r="L287" s="18" t="s">
        <v>1170</v>
      </c>
    </row>
    <row r="288" spans="1:12" x14ac:dyDescent="0.2">
      <c r="A288" s="25" t="s">
        <v>218</v>
      </c>
      <c r="B288" s="26">
        <v>34875</v>
      </c>
      <c r="C288" s="27">
        <v>44126</v>
      </c>
      <c r="D288" s="28">
        <v>216994</v>
      </c>
      <c r="E288" s="28">
        <v>216994</v>
      </c>
      <c r="K288" s="17">
        <f t="shared" si="4"/>
        <v>216994</v>
      </c>
      <c r="L288" s="18" t="s">
        <v>1170</v>
      </c>
    </row>
    <row r="289" spans="1:12" x14ac:dyDescent="0.2">
      <c r="A289" s="25" t="s">
        <v>219</v>
      </c>
      <c r="B289" s="26">
        <v>34909</v>
      </c>
      <c r="C289" s="27">
        <v>44126</v>
      </c>
      <c r="D289" s="28">
        <v>216994</v>
      </c>
      <c r="E289" s="28">
        <v>216994</v>
      </c>
      <c r="K289" s="17">
        <f t="shared" si="4"/>
        <v>216994</v>
      </c>
      <c r="L289" s="18" t="s">
        <v>1170</v>
      </c>
    </row>
    <row r="290" spans="1:12" x14ac:dyDescent="0.2">
      <c r="A290" s="25" t="s">
        <v>220</v>
      </c>
      <c r="B290" s="26">
        <v>34926</v>
      </c>
      <c r="C290" s="27">
        <v>44126</v>
      </c>
      <c r="D290" s="28">
        <v>216994</v>
      </c>
      <c r="E290" s="28">
        <v>216994</v>
      </c>
      <c r="K290" s="17">
        <f t="shared" si="4"/>
        <v>216994</v>
      </c>
      <c r="L290" s="18" t="s">
        <v>1170</v>
      </c>
    </row>
    <row r="291" spans="1:12" x14ac:dyDescent="0.2">
      <c r="A291" s="25" t="s">
        <v>221</v>
      </c>
      <c r="B291" s="26">
        <v>35020</v>
      </c>
      <c r="C291" s="27">
        <v>44126</v>
      </c>
      <c r="D291" s="28">
        <v>216994</v>
      </c>
      <c r="E291" s="28">
        <v>216994</v>
      </c>
      <c r="K291" s="17">
        <f t="shared" si="4"/>
        <v>216994</v>
      </c>
      <c r="L291" s="18" t="s">
        <v>1170</v>
      </c>
    </row>
    <row r="292" spans="1:12" x14ac:dyDescent="0.2">
      <c r="A292" s="25" t="s">
        <v>222</v>
      </c>
      <c r="B292" s="26">
        <v>35321</v>
      </c>
      <c r="C292" s="27">
        <v>44127</v>
      </c>
      <c r="D292" s="28">
        <v>216994</v>
      </c>
      <c r="E292" s="28">
        <v>216994</v>
      </c>
      <c r="K292" s="17">
        <f t="shared" si="4"/>
        <v>216994</v>
      </c>
      <c r="L292" s="18" t="s">
        <v>1170</v>
      </c>
    </row>
    <row r="293" spans="1:12" x14ac:dyDescent="0.2">
      <c r="A293" s="25" t="s">
        <v>223</v>
      </c>
      <c r="B293" s="26">
        <v>35391</v>
      </c>
      <c r="C293" s="27">
        <v>44127</v>
      </c>
      <c r="D293" s="28">
        <v>216994</v>
      </c>
      <c r="E293" s="28">
        <v>216994</v>
      </c>
      <c r="K293" s="17">
        <f t="shared" si="4"/>
        <v>216994</v>
      </c>
      <c r="L293" s="18" t="s">
        <v>1170</v>
      </c>
    </row>
    <row r="294" spans="1:12" x14ac:dyDescent="0.2">
      <c r="A294" s="25" t="s">
        <v>224</v>
      </c>
      <c r="B294" s="26">
        <v>35428</v>
      </c>
      <c r="C294" s="27">
        <v>44127</v>
      </c>
      <c r="D294" s="28">
        <v>345255</v>
      </c>
      <c r="E294" s="28">
        <v>345255</v>
      </c>
      <c r="K294" s="17">
        <f t="shared" si="4"/>
        <v>345255</v>
      </c>
      <c r="L294" s="18" t="s">
        <v>1170</v>
      </c>
    </row>
    <row r="295" spans="1:12" x14ac:dyDescent="0.2">
      <c r="A295" s="25" t="s">
        <v>310</v>
      </c>
      <c r="B295" s="26">
        <v>12717</v>
      </c>
      <c r="C295" s="27">
        <v>44127</v>
      </c>
      <c r="D295" s="28">
        <v>305060</v>
      </c>
      <c r="E295" s="28">
        <v>305060</v>
      </c>
      <c r="K295" s="17">
        <f t="shared" si="4"/>
        <v>305060</v>
      </c>
      <c r="L295" s="18" t="s">
        <v>1170</v>
      </c>
    </row>
    <row r="296" spans="1:12" x14ac:dyDescent="0.2">
      <c r="A296" s="25" t="s">
        <v>225</v>
      </c>
      <c r="B296" s="26">
        <v>35603</v>
      </c>
      <c r="C296" s="27">
        <v>44128</v>
      </c>
      <c r="D296" s="28">
        <v>216994</v>
      </c>
      <c r="E296" s="28">
        <v>216994</v>
      </c>
      <c r="K296" s="17">
        <f t="shared" si="4"/>
        <v>216994</v>
      </c>
      <c r="L296" s="18" t="s">
        <v>1170</v>
      </c>
    </row>
    <row r="297" spans="1:12" x14ac:dyDescent="0.2">
      <c r="A297" s="25" t="s">
        <v>226</v>
      </c>
      <c r="B297" s="26">
        <v>35730</v>
      </c>
      <c r="C297" s="27">
        <v>44128</v>
      </c>
      <c r="D297" s="28">
        <v>216994</v>
      </c>
      <c r="E297" s="28">
        <v>216994</v>
      </c>
      <c r="K297" s="17">
        <f t="shared" si="4"/>
        <v>216994</v>
      </c>
      <c r="L297" s="18" t="s">
        <v>1170</v>
      </c>
    </row>
    <row r="298" spans="1:12" x14ac:dyDescent="0.2">
      <c r="A298" s="25" t="s">
        <v>311</v>
      </c>
      <c r="B298" s="26">
        <v>12757</v>
      </c>
      <c r="C298" s="27">
        <v>44128</v>
      </c>
      <c r="D298" s="28">
        <v>745381</v>
      </c>
      <c r="E298" s="28">
        <v>745381</v>
      </c>
      <c r="K298" s="17">
        <f t="shared" si="4"/>
        <v>745381</v>
      </c>
      <c r="L298" s="18" t="s">
        <v>1170</v>
      </c>
    </row>
    <row r="299" spans="1:12" x14ac:dyDescent="0.2">
      <c r="A299" s="25" t="s">
        <v>158</v>
      </c>
      <c r="B299" s="26">
        <v>29147</v>
      </c>
      <c r="C299" s="27">
        <v>44128</v>
      </c>
      <c r="D299" s="28">
        <v>3132234</v>
      </c>
      <c r="E299" s="28">
        <v>3132234</v>
      </c>
      <c r="K299" s="17">
        <f t="shared" si="4"/>
        <v>3132234</v>
      </c>
      <c r="L299" s="18" t="s">
        <v>1170</v>
      </c>
    </row>
    <row r="300" spans="1:12" x14ac:dyDescent="0.2">
      <c r="A300" s="25" t="s">
        <v>227</v>
      </c>
      <c r="B300" s="26">
        <v>35812</v>
      </c>
      <c r="C300" s="27">
        <v>44129</v>
      </c>
      <c r="D300" s="28">
        <v>216994</v>
      </c>
      <c r="E300" s="28">
        <v>216994</v>
      </c>
      <c r="K300" s="17">
        <f t="shared" si="4"/>
        <v>216994</v>
      </c>
      <c r="L300" s="18" t="s">
        <v>1170</v>
      </c>
    </row>
    <row r="301" spans="1:12" x14ac:dyDescent="0.2">
      <c r="A301" s="25" t="s">
        <v>228</v>
      </c>
      <c r="B301" s="26">
        <v>35821</v>
      </c>
      <c r="C301" s="27">
        <v>44129</v>
      </c>
      <c r="D301" s="28">
        <v>216994</v>
      </c>
      <c r="E301" s="28">
        <v>216994</v>
      </c>
      <c r="K301" s="17">
        <f t="shared" si="4"/>
        <v>216994</v>
      </c>
      <c r="L301" s="18" t="s">
        <v>1170</v>
      </c>
    </row>
    <row r="302" spans="1:12" x14ac:dyDescent="0.2">
      <c r="A302" s="25" t="s">
        <v>229</v>
      </c>
      <c r="B302" s="26">
        <v>35858</v>
      </c>
      <c r="C302" s="27">
        <v>44129</v>
      </c>
      <c r="D302" s="28">
        <v>216994</v>
      </c>
      <c r="E302" s="28">
        <v>216994</v>
      </c>
      <c r="K302" s="17">
        <f t="shared" si="4"/>
        <v>216994</v>
      </c>
      <c r="L302" s="18" t="s">
        <v>1170</v>
      </c>
    </row>
    <row r="303" spans="1:12" x14ac:dyDescent="0.2">
      <c r="A303" s="25" t="s">
        <v>230</v>
      </c>
      <c r="B303" s="26">
        <v>35870</v>
      </c>
      <c r="C303" s="27">
        <v>44129</v>
      </c>
      <c r="D303" s="28">
        <v>216994</v>
      </c>
      <c r="E303" s="28">
        <v>216994</v>
      </c>
      <c r="K303" s="17">
        <f t="shared" si="4"/>
        <v>216994</v>
      </c>
      <c r="L303" s="18" t="s">
        <v>1170</v>
      </c>
    </row>
    <row r="304" spans="1:12" x14ac:dyDescent="0.2">
      <c r="A304" s="25" t="s">
        <v>231</v>
      </c>
      <c r="B304" s="26">
        <v>35872</v>
      </c>
      <c r="C304" s="27">
        <v>44129</v>
      </c>
      <c r="D304" s="28">
        <v>216994</v>
      </c>
      <c r="E304" s="28">
        <v>216994</v>
      </c>
      <c r="K304" s="17">
        <f t="shared" si="4"/>
        <v>216994</v>
      </c>
      <c r="L304" s="18" t="s">
        <v>1170</v>
      </c>
    </row>
    <row r="305" spans="1:12" x14ac:dyDescent="0.2">
      <c r="A305" s="25" t="s">
        <v>232</v>
      </c>
      <c r="B305" s="26">
        <v>35874</v>
      </c>
      <c r="C305" s="27">
        <v>44129</v>
      </c>
      <c r="D305" s="28">
        <v>216994</v>
      </c>
      <c r="E305" s="28">
        <v>216994</v>
      </c>
      <c r="K305" s="17">
        <f t="shared" si="4"/>
        <v>216994</v>
      </c>
      <c r="L305" s="18" t="s">
        <v>1170</v>
      </c>
    </row>
    <row r="306" spans="1:12" x14ac:dyDescent="0.2">
      <c r="A306" s="25" t="s">
        <v>233</v>
      </c>
      <c r="B306" s="26">
        <v>35915</v>
      </c>
      <c r="C306" s="27">
        <v>44129</v>
      </c>
      <c r="D306" s="28">
        <v>216994</v>
      </c>
      <c r="E306" s="28">
        <v>216994</v>
      </c>
      <c r="K306" s="17">
        <f t="shared" si="4"/>
        <v>216994</v>
      </c>
      <c r="L306" s="18" t="s">
        <v>1170</v>
      </c>
    </row>
    <row r="307" spans="1:12" x14ac:dyDescent="0.2">
      <c r="A307" s="25" t="s">
        <v>234</v>
      </c>
      <c r="B307" s="26">
        <v>36073</v>
      </c>
      <c r="C307" s="27">
        <v>44130</v>
      </c>
      <c r="D307" s="28">
        <v>216994</v>
      </c>
      <c r="E307" s="28">
        <v>216994</v>
      </c>
      <c r="K307" s="17">
        <f t="shared" si="4"/>
        <v>216994</v>
      </c>
      <c r="L307" s="18" t="s">
        <v>1170</v>
      </c>
    </row>
    <row r="308" spans="1:12" x14ac:dyDescent="0.2">
      <c r="A308" s="25" t="s">
        <v>235</v>
      </c>
      <c r="B308" s="26">
        <v>36074</v>
      </c>
      <c r="C308" s="27">
        <v>44130</v>
      </c>
      <c r="D308" s="28">
        <v>216994</v>
      </c>
      <c r="E308" s="28">
        <v>216994</v>
      </c>
      <c r="K308" s="17">
        <f t="shared" si="4"/>
        <v>216994</v>
      </c>
      <c r="L308" s="18" t="s">
        <v>1170</v>
      </c>
    </row>
    <row r="309" spans="1:12" x14ac:dyDescent="0.2">
      <c r="A309" s="25" t="s">
        <v>236</v>
      </c>
      <c r="B309" s="26">
        <v>36204</v>
      </c>
      <c r="C309" s="27">
        <v>44130</v>
      </c>
      <c r="D309" s="28">
        <v>216994</v>
      </c>
      <c r="E309" s="28">
        <v>216994</v>
      </c>
      <c r="K309" s="17">
        <f t="shared" si="4"/>
        <v>216994</v>
      </c>
      <c r="L309" s="18" t="s">
        <v>1170</v>
      </c>
    </row>
    <row r="310" spans="1:12" x14ac:dyDescent="0.2">
      <c r="A310" s="25" t="s">
        <v>237</v>
      </c>
      <c r="B310" s="26">
        <v>36205</v>
      </c>
      <c r="C310" s="27">
        <v>44130</v>
      </c>
      <c r="D310" s="28">
        <v>216994</v>
      </c>
      <c r="E310" s="28">
        <v>216994</v>
      </c>
      <c r="K310" s="17">
        <f t="shared" si="4"/>
        <v>216994</v>
      </c>
      <c r="L310" s="18" t="s">
        <v>1170</v>
      </c>
    </row>
    <row r="311" spans="1:12" x14ac:dyDescent="0.2">
      <c r="A311" s="25" t="s">
        <v>238</v>
      </c>
      <c r="B311" s="26">
        <v>36209</v>
      </c>
      <c r="C311" s="27">
        <v>44130</v>
      </c>
      <c r="D311" s="28">
        <v>216994</v>
      </c>
      <c r="E311" s="28">
        <v>216994</v>
      </c>
      <c r="K311" s="17">
        <f t="shared" si="4"/>
        <v>216994</v>
      </c>
      <c r="L311" s="18" t="s">
        <v>1170</v>
      </c>
    </row>
    <row r="312" spans="1:12" x14ac:dyDescent="0.2">
      <c r="A312" s="25" t="s">
        <v>239</v>
      </c>
      <c r="B312" s="26">
        <v>36212</v>
      </c>
      <c r="C312" s="27">
        <v>44130</v>
      </c>
      <c r="D312" s="28">
        <v>216994</v>
      </c>
      <c r="E312" s="28">
        <v>216994</v>
      </c>
      <c r="K312" s="17">
        <f t="shared" si="4"/>
        <v>216994</v>
      </c>
      <c r="L312" s="18" t="s">
        <v>1170</v>
      </c>
    </row>
    <row r="313" spans="1:12" x14ac:dyDescent="0.2">
      <c r="A313" s="25" t="s">
        <v>240</v>
      </c>
      <c r="B313" s="26">
        <v>36214</v>
      </c>
      <c r="C313" s="27">
        <v>44130</v>
      </c>
      <c r="D313" s="28">
        <v>216994</v>
      </c>
      <c r="E313" s="28">
        <v>216994</v>
      </c>
      <c r="K313" s="17">
        <f t="shared" si="4"/>
        <v>216994</v>
      </c>
      <c r="L313" s="18" t="s">
        <v>1170</v>
      </c>
    </row>
    <row r="314" spans="1:12" x14ac:dyDescent="0.2">
      <c r="A314" s="25" t="s">
        <v>241</v>
      </c>
      <c r="B314" s="26">
        <v>36217</v>
      </c>
      <c r="C314" s="27">
        <v>44130</v>
      </c>
      <c r="D314" s="28">
        <v>216994</v>
      </c>
      <c r="E314" s="28">
        <v>216994</v>
      </c>
      <c r="K314" s="17">
        <f t="shared" si="4"/>
        <v>216994</v>
      </c>
      <c r="L314" s="18" t="s">
        <v>1170</v>
      </c>
    </row>
    <row r="315" spans="1:12" x14ac:dyDescent="0.2">
      <c r="A315" s="25" t="s">
        <v>242</v>
      </c>
      <c r="B315" s="26">
        <v>36219</v>
      </c>
      <c r="C315" s="27">
        <v>44130</v>
      </c>
      <c r="D315" s="28">
        <v>216994</v>
      </c>
      <c r="E315" s="28">
        <v>216994</v>
      </c>
      <c r="K315" s="17">
        <f t="shared" si="4"/>
        <v>216994</v>
      </c>
      <c r="L315" s="18" t="s">
        <v>1170</v>
      </c>
    </row>
    <row r="316" spans="1:12" x14ac:dyDescent="0.2">
      <c r="A316" s="25" t="s">
        <v>243</v>
      </c>
      <c r="B316" s="26">
        <v>36352</v>
      </c>
      <c r="C316" s="27">
        <v>44131</v>
      </c>
      <c r="D316" s="28">
        <v>216994</v>
      </c>
      <c r="E316" s="28">
        <v>216994</v>
      </c>
      <c r="K316" s="17">
        <f t="shared" si="4"/>
        <v>216994</v>
      </c>
      <c r="L316" s="18" t="s">
        <v>1170</v>
      </c>
    </row>
    <row r="317" spans="1:12" x14ac:dyDescent="0.2">
      <c r="A317" s="25" t="s">
        <v>244</v>
      </c>
      <c r="B317" s="26">
        <v>36374</v>
      </c>
      <c r="C317" s="27">
        <v>44131</v>
      </c>
      <c r="D317" s="28">
        <v>216994</v>
      </c>
      <c r="E317" s="28">
        <v>216994</v>
      </c>
      <c r="K317" s="17">
        <f t="shared" si="4"/>
        <v>216994</v>
      </c>
      <c r="L317" s="18" t="s">
        <v>1170</v>
      </c>
    </row>
    <row r="318" spans="1:12" x14ac:dyDescent="0.2">
      <c r="A318" s="25" t="s">
        <v>245</v>
      </c>
      <c r="B318" s="26">
        <v>36396</v>
      </c>
      <c r="C318" s="27">
        <v>44131</v>
      </c>
      <c r="D318" s="28">
        <v>216994</v>
      </c>
      <c r="E318" s="28">
        <v>216994</v>
      </c>
      <c r="K318" s="17">
        <f t="shared" si="4"/>
        <v>216994</v>
      </c>
      <c r="L318" s="18" t="s">
        <v>1170</v>
      </c>
    </row>
    <row r="319" spans="1:12" x14ac:dyDescent="0.2">
      <c r="A319" s="25" t="s">
        <v>246</v>
      </c>
      <c r="B319" s="26">
        <v>36509</v>
      </c>
      <c r="C319" s="27">
        <v>44131</v>
      </c>
      <c r="D319" s="28">
        <v>216994</v>
      </c>
      <c r="E319" s="28">
        <v>216994</v>
      </c>
      <c r="K319" s="17">
        <f t="shared" si="4"/>
        <v>216994</v>
      </c>
      <c r="L319" s="18" t="s">
        <v>1170</v>
      </c>
    </row>
    <row r="320" spans="1:12" x14ac:dyDescent="0.2">
      <c r="A320" s="25" t="s">
        <v>247</v>
      </c>
      <c r="B320" s="26">
        <v>36510</v>
      </c>
      <c r="C320" s="27">
        <v>44131</v>
      </c>
      <c r="D320" s="28">
        <v>216994</v>
      </c>
      <c r="E320" s="28">
        <v>216994</v>
      </c>
      <c r="K320" s="17">
        <f t="shared" si="4"/>
        <v>216994</v>
      </c>
      <c r="L320" s="18" t="s">
        <v>1170</v>
      </c>
    </row>
    <row r="321" spans="1:12" x14ac:dyDescent="0.2">
      <c r="A321" s="25" t="s">
        <v>248</v>
      </c>
      <c r="B321" s="26">
        <v>36512</v>
      </c>
      <c r="C321" s="27">
        <v>44131</v>
      </c>
      <c r="D321" s="28">
        <v>216994</v>
      </c>
      <c r="E321" s="28">
        <v>216994</v>
      </c>
      <c r="K321" s="17">
        <f t="shared" si="4"/>
        <v>216994</v>
      </c>
      <c r="L321" s="18" t="s">
        <v>1170</v>
      </c>
    </row>
    <row r="322" spans="1:12" x14ac:dyDescent="0.2">
      <c r="A322" s="25" t="s">
        <v>249</v>
      </c>
      <c r="B322" s="26">
        <v>36526</v>
      </c>
      <c r="C322" s="27">
        <v>44131</v>
      </c>
      <c r="D322" s="28">
        <v>216994</v>
      </c>
      <c r="E322" s="28">
        <v>216994</v>
      </c>
      <c r="K322" s="17">
        <f t="shared" si="4"/>
        <v>216994</v>
      </c>
      <c r="L322" s="18" t="s">
        <v>1170</v>
      </c>
    </row>
    <row r="323" spans="1:12" x14ac:dyDescent="0.2">
      <c r="A323" s="25" t="s">
        <v>250</v>
      </c>
      <c r="B323" s="26">
        <v>36528</v>
      </c>
      <c r="C323" s="27">
        <v>44131</v>
      </c>
      <c r="D323" s="28">
        <v>216994</v>
      </c>
      <c r="E323" s="28">
        <v>216994</v>
      </c>
      <c r="K323" s="17">
        <f t="shared" si="4"/>
        <v>216994</v>
      </c>
      <c r="L323" s="18" t="s">
        <v>1170</v>
      </c>
    </row>
    <row r="324" spans="1:12" x14ac:dyDescent="0.2">
      <c r="A324" s="25" t="s">
        <v>251</v>
      </c>
      <c r="B324" s="26">
        <v>36531</v>
      </c>
      <c r="C324" s="27">
        <v>44131</v>
      </c>
      <c r="D324" s="28">
        <v>216994</v>
      </c>
      <c r="E324" s="28">
        <v>216994</v>
      </c>
      <c r="K324" s="17">
        <f t="shared" si="4"/>
        <v>216994</v>
      </c>
      <c r="L324" s="18" t="s">
        <v>1170</v>
      </c>
    </row>
    <row r="325" spans="1:12" x14ac:dyDescent="0.2">
      <c r="A325" s="25" t="s">
        <v>252</v>
      </c>
      <c r="B325" s="26">
        <v>36545</v>
      </c>
      <c r="C325" s="27">
        <v>44131</v>
      </c>
      <c r="D325" s="28">
        <v>216994</v>
      </c>
      <c r="E325" s="28">
        <v>216994</v>
      </c>
      <c r="K325" s="17">
        <f t="shared" si="4"/>
        <v>216994</v>
      </c>
      <c r="L325" s="18" t="s">
        <v>1170</v>
      </c>
    </row>
    <row r="326" spans="1:12" x14ac:dyDescent="0.2">
      <c r="A326" s="25" t="s">
        <v>253</v>
      </c>
      <c r="B326" s="26">
        <v>36546</v>
      </c>
      <c r="C326" s="27">
        <v>44131</v>
      </c>
      <c r="D326" s="28">
        <v>216994</v>
      </c>
      <c r="E326" s="28">
        <v>216994</v>
      </c>
      <c r="K326" s="17">
        <f t="shared" si="4"/>
        <v>216994</v>
      </c>
      <c r="L326" s="18" t="s">
        <v>1170</v>
      </c>
    </row>
    <row r="327" spans="1:12" x14ac:dyDescent="0.2">
      <c r="A327" s="25" t="s">
        <v>312</v>
      </c>
      <c r="B327" s="26">
        <v>12885</v>
      </c>
      <c r="C327" s="27">
        <v>44131</v>
      </c>
      <c r="D327" s="28">
        <v>826051</v>
      </c>
      <c r="E327" s="28">
        <v>826051</v>
      </c>
      <c r="K327" s="17">
        <f t="shared" si="4"/>
        <v>826051</v>
      </c>
      <c r="L327" s="18" t="s">
        <v>1170</v>
      </c>
    </row>
    <row r="328" spans="1:12" x14ac:dyDescent="0.2">
      <c r="A328" s="25" t="s">
        <v>254</v>
      </c>
      <c r="B328" s="26">
        <v>36655</v>
      </c>
      <c r="C328" s="27">
        <v>44132</v>
      </c>
      <c r="D328" s="28">
        <v>216994</v>
      </c>
      <c r="E328" s="28">
        <v>216994</v>
      </c>
      <c r="K328" s="17">
        <f t="shared" si="4"/>
        <v>216994</v>
      </c>
      <c r="L328" s="18" t="s">
        <v>1170</v>
      </c>
    </row>
    <row r="329" spans="1:12" x14ac:dyDescent="0.2">
      <c r="A329" s="25" t="s">
        <v>255</v>
      </c>
      <c r="B329" s="26">
        <v>36684</v>
      </c>
      <c r="C329" s="27">
        <v>44132</v>
      </c>
      <c r="D329" s="28">
        <v>216994</v>
      </c>
      <c r="E329" s="28">
        <v>216994</v>
      </c>
      <c r="K329" s="17">
        <f t="shared" si="4"/>
        <v>216994</v>
      </c>
      <c r="L329" s="18" t="s">
        <v>1170</v>
      </c>
    </row>
    <row r="330" spans="1:12" x14ac:dyDescent="0.2">
      <c r="A330" s="25" t="s">
        <v>256</v>
      </c>
      <c r="B330" s="26">
        <v>36686</v>
      </c>
      <c r="C330" s="27">
        <v>44132</v>
      </c>
      <c r="D330" s="28">
        <v>216994</v>
      </c>
      <c r="E330" s="28">
        <v>216994</v>
      </c>
      <c r="K330" s="17">
        <f t="shared" ref="K330:K351" si="5">E330+F330+G330+H330</f>
        <v>216994</v>
      </c>
      <c r="L330" s="18" t="s">
        <v>1170</v>
      </c>
    </row>
    <row r="331" spans="1:12" x14ac:dyDescent="0.2">
      <c r="A331" s="25" t="s">
        <v>257</v>
      </c>
      <c r="B331" s="26">
        <v>36746</v>
      </c>
      <c r="C331" s="27">
        <v>44132</v>
      </c>
      <c r="D331" s="28">
        <v>216994</v>
      </c>
      <c r="E331" s="28">
        <v>216994</v>
      </c>
      <c r="K331" s="17">
        <f t="shared" si="5"/>
        <v>216994</v>
      </c>
      <c r="L331" s="18" t="s">
        <v>1170</v>
      </c>
    </row>
    <row r="332" spans="1:12" x14ac:dyDescent="0.2">
      <c r="A332" s="25" t="s">
        <v>258</v>
      </c>
      <c r="B332" s="26">
        <v>36767</v>
      </c>
      <c r="C332" s="27">
        <v>44132</v>
      </c>
      <c r="D332" s="28">
        <v>216994</v>
      </c>
      <c r="E332" s="28">
        <v>216994</v>
      </c>
      <c r="K332" s="17">
        <f t="shared" si="5"/>
        <v>216994</v>
      </c>
      <c r="L332" s="18" t="s">
        <v>1170</v>
      </c>
    </row>
    <row r="333" spans="1:12" x14ac:dyDescent="0.2">
      <c r="A333" s="25" t="s">
        <v>259</v>
      </c>
      <c r="B333" s="26">
        <v>36843</v>
      </c>
      <c r="C333" s="27">
        <v>44132</v>
      </c>
      <c r="D333" s="28">
        <v>216994</v>
      </c>
      <c r="E333" s="28">
        <v>216994</v>
      </c>
      <c r="K333" s="17">
        <f t="shared" si="5"/>
        <v>216994</v>
      </c>
      <c r="L333" s="18" t="s">
        <v>1170</v>
      </c>
    </row>
    <row r="334" spans="1:12" x14ac:dyDescent="0.2">
      <c r="A334" s="25" t="s">
        <v>260</v>
      </c>
      <c r="B334" s="26">
        <v>36845</v>
      </c>
      <c r="C334" s="27">
        <v>44132</v>
      </c>
      <c r="D334" s="28">
        <v>216994</v>
      </c>
      <c r="E334" s="28">
        <v>216994</v>
      </c>
      <c r="K334" s="17">
        <f t="shared" si="5"/>
        <v>216994</v>
      </c>
      <c r="L334" s="18" t="s">
        <v>1170</v>
      </c>
    </row>
    <row r="335" spans="1:12" x14ac:dyDescent="0.2">
      <c r="A335" s="25" t="s">
        <v>261</v>
      </c>
      <c r="B335" s="26">
        <v>36847</v>
      </c>
      <c r="C335" s="27">
        <v>44132</v>
      </c>
      <c r="D335" s="28">
        <v>216994</v>
      </c>
      <c r="E335" s="28">
        <v>216994</v>
      </c>
      <c r="K335" s="17">
        <f t="shared" si="5"/>
        <v>216994</v>
      </c>
      <c r="L335" s="18" t="s">
        <v>1170</v>
      </c>
    </row>
    <row r="336" spans="1:12" x14ac:dyDescent="0.2">
      <c r="A336" s="25" t="s">
        <v>262</v>
      </c>
      <c r="B336" s="26">
        <v>36855</v>
      </c>
      <c r="C336" s="27">
        <v>44132</v>
      </c>
      <c r="D336" s="28">
        <v>216994</v>
      </c>
      <c r="E336" s="28">
        <v>216994</v>
      </c>
      <c r="K336" s="17">
        <f t="shared" si="5"/>
        <v>216994</v>
      </c>
      <c r="L336" s="18" t="s">
        <v>1170</v>
      </c>
    </row>
    <row r="337" spans="1:12" x14ac:dyDescent="0.2">
      <c r="A337" s="25" t="s">
        <v>263</v>
      </c>
      <c r="B337" s="26">
        <v>36906</v>
      </c>
      <c r="C337" s="27">
        <v>44132</v>
      </c>
      <c r="D337" s="28">
        <v>216994</v>
      </c>
      <c r="E337" s="28">
        <v>216994</v>
      </c>
      <c r="K337" s="17">
        <f t="shared" si="5"/>
        <v>216994</v>
      </c>
      <c r="L337" s="18" t="s">
        <v>1170</v>
      </c>
    </row>
    <row r="338" spans="1:12" x14ac:dyDescent="0.2">
      <c r="A338" s="25" t="s">
        <v>264</v>
      </c>
      <c r="B338" s="26">
        <v>36914</v>
      </c>
      <c r="C338" s="27">
        <v>44132</v>
      </c>
      <c r="D338" s="28">
        <v>216994</v>
      </c>
      <c r="E338" s="28">
        <v>216994</v>
      </c>
      <c r="K338" s="17">
        <f t="shared" si="5"/>
        <v>216994</v>
      </c>
      <c r="L338" s="18" t="s">
        <v>1170</v>
      </c>
    </row>
    <row r="339" spans="1:12" x14ac:dyDescent="0.2">
      <c r="A339" s="25" t="s">
        <v>313</v>
      </c>
      <c r="B339" s="26">
        <v>13014</v>
      </c>
      <c r="C339" s="27">
        <v>44132</v>
      </c>
      <c r="D339" s="28">
        <v>177266</v>
      </c>
      <c r="E339" s="28">
        <v>177266</v>
      </c>
      <c r="K339" s="17">
        <f t="shared" si="5"/>
        <v>177266</v>
      </c>
      <c r="L339" s="18" t="s">
        <v>1170</v>
      </c>
    </row>
    <row r="340" spans="1:12" x14ac:dyDescent="0.2">
      <c r="A340" s="25" t="s">
        <v>265</v>
      </c>
      <c r="B340" s="26">
        <v>37050</v>
      </c>
      <c r="C340" s="27">
        <v>44133</v>
      </c>
      <c r="D340" s="28">
        <v>216994</v>
      </c>
      <c r="E340" s="28">
        <v>216994</v>
      </c>
      <c r="K340" s="17">
        <f t="shared" si="5"/>
        <v>216994</v>
      </c>
      <c r="L340" s="18" t="s">
        <v>1170</v>
      </c>
    </row>
    <row r="341" spans="1:12" x14ac:dyDescent="0.2">
      <c r="A341" s="25" t="s">
        <v>266</v>
      </c>
      <c r="B341" s="26">
        <v>37055</v>
      </c>
      <c r="C341" s="27">
        <v>44133</v>
      </c>
      <c r="D341" s="28">
        <v>216994</v>
      </c>
      <c r="E341" s="28">
        <v>216994</v>
      </c>
      <c r="K341" s="17">
        <f t="shared" si="5"/>
        <v>216994</v>
      </c>
      <c r="L341" s="18" t="s">
        <v>1170</v>
      </c>
    </row>
    <row r="342" spans="1:12" x14ac:dyDescent="0.2">
      <c r="A342" s="25" t="s">
        <v>314</v>
      </c>
      <c r="B342" s="26">
        <v>13115</v>
      </c>
      <c r="C342" s="27">
        <v>44133</v>
      </c>
      <c r="D342" s="28">
        <v>216994</v>
      </c>
      <c r="E342" s="28">
        <v>216994</v>
      </c>
      <c r="K342" s="17">
        <f t="shared" si="5"/>
        <v>216994</v>
      </c>
      <c r="L342" s="18" t="s">
        <v>1170</v>
      </c>
    </row>
    <row r="343" spans="1:12" x14ac:dyDescent="0.2">
      <c r="A343" s="25" t="s">
        <v>267</v>
      </c>
      <c r="B343" s="26">
        <v>37346</v>
      </c>
      <c r="C343" s="27">
        <v>44134</v>
      </c>
      <c r="D343" s="28">
        <v>216994</v>
      </c>
      <c r="E343" s="28">
        <v>216994</v>
      </c>
      <c r="K343" s="17">
        <f t="shared" si="5"/>
        <v>216994</v>
      </c>
      <c r="L343" s="18" t="s">
        <v>1170</v>
      </c>
    </row>
    <row r="344" spans="1:12" x14ac:dyDescent="0.2">
      <c r="A344" s="25" t="s">
        <v>268</v>
      </c>
      <c r="B344" s="26">
        <v>37399</v>
      </c>
      <c r="C344" s="27">
        <v>44134</v>
      </c>
      <c r="D344" s="28">
        <v>652632</v>
      </c>
      <c r="E344" s="28">
        <v>652632</v>
      </c>
      <c r="K344" s="17">
        <f t="shared" si="5"/>
        <v>652632</v>
      </c>
      <c r="L344" s="18" t="s">
        <v>1170</v>
      </c>
    </row>
    <row r="345" spans="1:12" x14ac:dyDescent="0.2">
      <c r="A345" s="25" t="s">
        <v>269</v>
      </c>
      <c r="B345" s="26">
        <v>37531</v>
      </c>
      <c r="C345" s="27">
        <v>44134</v>
      </c>
      <c r="D345" s="28">
        <v>216994</v>
      </c>
      <c r="E345" s="28">
        <v>216994</v>
      </c>
      <c r="K345" s="17">
        <f t="shared" si="5"/>
        <v>216994</v>
      </c>
      <c r="L345" s="18" t="s">
        <v>1170</v>
      </c>
    </row>
    <row r="346" spans="1:12" x14ac:dyDescent="0.2">
      <c r="A346" s="25" t="s">
        <v>315</v>
      </c>
      <c r="B346" s="26">
        <v>13165</v>
      </c>
      <c r="C346" s="27">
        <v>44134</v>
      </c>
      <c r="D346" s="28">
        <v>216994</v>
      </c>
      <c r="E346" s="28">
        <v>216994</v>
      </c>
      <c r="K346" s="17">
        <f t="shared" si="5"/>
        <v>216994</v>
      </c>
      <c r="L346" s="18" t="s">
        <v>1170</v>
      </c>
    </row>
    <row r="347" spans="1:12" x14ac:dyDescent="0.2">
      <c r="A347" s="25" t="s">
        <v>270</v>
      </c>
      <c r="B347" s="26">
        <v>37732</v>
      </c>
      <c r="C347" s="27">
        <v>44135</v>
      </c>
      <c r="D347" s="28">
        <v>216994</v>
      </c>
      <c r="E347" s="28">
        <v>216994</v>
      </c>
      <c r="K347" s="17">
        <f t="shared" si="5"/>
        <v>216994</v>
      </c>
      <c r="L347" s="18" t="s">
        <v>1170</v>
      </c>
    </row>
    <row r="348" spans="1:12" x14ac:dyDescent="0.2">
      <c r="A348" s="25" t="s">
        <v>271</v>
      </c>
      <c r="B348" s="26">
        <v>37765</v>
      </c>
      <c r="C348" s="27">
        <v>44135</v>
      </c>
      <c r="D348" s="28">
        <v>216994</v>
      </c>
      <c r="E348" s="28">
        <v>216994</v>
      </c>
      <c r="K348" s="17">
        <f t="shared" si="5"/>
        <v>216994</v>
      </c>
      <c r="L348" s="18" t="s">
        <v>1170</v>
      </c>
    </row>
    <row r="349" spans="1:12" x14ac:dyDescent="0.2">
      <c r="A349" s="25" t="s">
        <v>272</v>
      </c>
      <c r="B349" s="26">
        <v>37857</v>
      </c>
      <c r="C349" s="27">
        <v>44135</v>
      </c>
      <c r="D349" s="28">
        <v>3594088</v>
      </c>
      <c r="E349" s="28">
        <v>3594088</v>
      </c>
      <c r="K349" s="17">
        <f t="shared" si="5"/>
        <v>3594088</v>
      </c>
      <c r="L349" s="18" t="s">
        <v>1170</v>
      </c>
    </row>
    <row r="350" spans="1:12" x14ac:dyDescent="0.2">
      <c r="A350" s="25" t="s">
        <v>273</v>
      </c>
      <c r="B350" s="26">
        <v>37866</v>
      </c>
      <c r="C350" s="27">
        <v>44135</v>
      </c>
      <c r="D350" s="28">
        <v>1821800</v>
      </c>
      <c r="E350" s="28">
        <v>1821800</v>
      </c>
      <c r="K350" s="17">
        <f t="shared" si="5"/>
        <v>1821800</v>
      </c>
      <c r="L350" s="18" t="s">
        <v>1170</v>
      </c>
    </row>
    <row r="351" spans="1:12" ht="12" thickBot="1" x14ac:dyDescent="0.25">
      <c r="A351" s="25" t="s">
        <v>316</v>
      </c>
      <c r="B351" s="26">
        <v>13260</v>
      </c>
      <c r="C351" s="27">
        <v>44135</v>
      </c>
      <c r="D351" s="28">
        <v>5979042</v>
      </c>
      <c r="E351" s="28">
        <v>5979042</v>
      </c>
      <c r="K351" s="17">
        <f t="shared" si="5"/>
        <v>5979042</v>
      </c>
      <c r="L351" s="18" t="s">
        <v>1170</v>
      </c>
    </row>
    <row r="352" spans="1:12" ht="12" thickBot="1" x14ac:dyDescent="0.25">
      <c r="A352" s="56" t="s">
        <v>352</v>
      </c>
      <c r="B352" s="56"/>
      <c r="C352" s="56"/>
      <c r="D352" s="29">
        <f t="shared" ref="D352:K352" si="6">SUM(D9:D351)</f>
        <v>1161637995</v>
      </c>
      <c r="E352" s="30">
        <f t="shared" si="6"/>
        <v>1156881350.76</v>
      </c>
      <c r="F352" s="31">
        <f t="shared" si="6"/>
        <v>-247319246</v>
      </c>
      <c r="G352" s="32">
        <f t="shared" si="6"/>
        <v>-10700656</v>
      </c>
      <c r="H352" s="32">
        <f t="shared" si="6"/>
        <v>-510326</v>
      </c>
      <c r="I352" s="32">
        <f t="shared" si="6"/>
        <v>0</v>
      </c>
      <c r="J352" s="32">
        <f t="shared" si="6"/>
        <v>0</v>
      </c>
      <c r="K352" s="33">
        <f t="shared" si="6"/>
        <v>898351122.75999999</v>
      </c>
    </row>
    <row r="355" spans="4:9" ht="12" thickBot="1" x14ac:dyDescent="0.25"/>
    <row r="356" spans="4:9" ht="12" x14ac:dyDescent="0.2">
      <c r="D356" s="48" t="s">
        <v>1166</v>
      </c>
      <c r="E356" s="48"/>
      <c r="F356" s="17">
        <v>247319246</v>
      </c>
      <c r="H356" s="49" t="s">
        <v>1171</v>
      </c>
      <c r="I356" s="50"/>
    </row>
    <row r="357" spans="4:9" ht="12" x14ac:dyDescent="0.2">
      <c r="D357" s="48" t="s">
        <v>1167</v>
      </c>
      <c r="E357" s="48"/>
      <c r="F357" s="17">
        <v>10700656</v>
      </c>
      <c r="H357" s="51" t="s">
        <v>1172</v>
      </c>
      <c r="I357" s="52"/>
    </row>
    <row r="358" spans="4:9" ht="12" x14ac:dyDescent="0.2">
      <c r="D358" s="48" t="s">
        <v>1168</v>
      </c>
      <c r="E358" s="48"/>
      <c r="F358" s="17">
        <v>510326</v>
      </c>
      <c r="H358" s="51" t="s">
        <v>1173</v>
      </c>
      <c r="I358" s="52"/>
    </row>
    <row r="359" spans="4:9" ht="12.75" thickBot="1" x14ac:dyDescent="0.25">
      <c r="D359" s="48" t="s">
        <v>447</v>
      </c>
      <c r="E359" s="48"/>
      <c r="F359" s="17">
        <v>1183058</v>
      </c>
      <c r="H359" s="53">
        <v>2020</v>
      </c>
      <c r="I359" s="54"/>
    </row>
    <row r="360" spans="4:9" ht="12" x14ac:dyDescent="0.2">
      <c r="D360" s="48" t="s">
        <v>1164</v>
      </c>
      <c r="E360" s="48"/>
      <c r="F360" s="17">
        <v>-508948</v>
      </c>
      <c r="H360" s="35" t="s">
        <v>1174</v>
      </c>
      <c r="I360" s="40">
        <v>1156881351</v>
      </c>
    </row>
    <row r="361" spans="4:9" ht="12" x14ac:dyDescent="0.2">
      <c r="D361" s="48" t="s">
        <v>1165</v>
      </c>
      <c r="E361" s="48"/>
      <c r="F361" s="17">
        <v>1</v>
      </c>
      <c r="H361" s="36" t="s">
        <v>1175</v>
      </c>
      <c r="I361" s="41">
        <v>247319246</v>
      </c>
    </row>
    <row r="362" spans="4:9" ht="12.75" thickBot="1" x14ac:dyDescent="0.25">
      <c r="D362" s="48" t="s">
        <v>1170</v>
      </c>
      <c r="E362" s="48"/>
      <c r="F362" s="17">
        <v>897677012</v>
      </c>
      <c r="H362" s="37" t="s">
        <v>1176</v>
      </c>
      <c r="I362" s="42">
        <f>+I360-I361</f>
        <v>909562105</v>
      </c>
    </row>
    <row r="363" spans="4:9" ht="12.75" thickBot="1" x14ac:dyDescent="0.25">
      <c r="F363" s="34">
        <f>SUBTOTAL(9,F356:F362)</f>
        <v>1156881351</v>
      </c>
      <c r="H363" s="38" t="s">
        <v>1177</v>
      </c>
      <c r="I363" s="36"/>
    </row>
    <row r="364" spans="4:9" ht="12" x14ac:dyDescent="0.2">
      <c r="H364" s="36" t="s">
        <v>1178</v>
      </c>
      <c r="I364" s="41">
        <v>1183058</v>
      </c>
    </row>
    <row r="365" spans="4:9" ht="12" x14ac:dyDescent="0.2">
      <c r="H365" s="36" t="s">
        <v>1179</v>
      </c>
      <c r="I365" s="41">
        <v>510326</v>
      </c>
    </row>
    <row r="366" spans="4:9" ht="12" x14ac:dyDescent="0.2">
      <c r="H366" s="36" t="s">
        <v>1183</v>
      </c>
      <c r="I366" s="41">
        <v>10700656</v>
      </c>
    </row>
    <row r="367" spans="4:9" ht="12" x14ac:dyDescent="0.2">
      <c r="H367" s="36" t="s">
        <v>1180</v>
      </c>
      <c r="I367" s="41">
        <v>897677012</v>
      </c>
    </row>
    <row r="368" spans="4:9" ht="12" x14ac:dyDescent="0.2">
      <c r="H368" s="36" t="s">
        <v>1181</v>
      </c>
      <c r="I368" s="43">
        <v>-508948</v>
      </c>
    </row>
    <row r="369" spans="8:9" ht="12" x14ac:dyDescent="0.2">
      <c r="H369" s="36" t="s">
        <v>1184</v>
      </c>
      <c r="I369" s="43">
        <v>1</v>
      </c>
    </row>
    <row r="370" spans="8:9" ht="12" x14ac:dyDescent="0.2">
      <c r="H370" s="37" t="s">
        <v>1182</v>
      </c>
      <c r="I370" s="44">
        <f>+I364+I365+I366+I367+I368+I369</f>
        <v>909562105</v>
      </c>
    </row>
    <row r="371" spans="8:9" ht="12" thickBot="1" x14ac:dyDescent="0.25">
      <c r="H371" s="39"/>
      <c r="I371" s="45"/>
    </row>
  </sheetData>
  <autoFilter ref="A8:L352"/>
  <mergeCells count="15">
    <mergeCell ref="A4:E4"/>
    <mergeCell ref="A5:E5"/>
    <mergeCell ref="A6:E6"/>
    <mergeCell ref="A352:C352"/>
    <mergeCell ref="D356:E356"/>
    <mergeCell ref="D358:E358"/>
    <mergeCell ref="D359:E359"/>
    <mergeCell ref="D360:E360"/>
    <mergeCell ref="D361:E361"/>
    <mergeCell ref="D362:E362"/>
    <mergeCell ref="H356:I356"/>
    <mergeCell ref="H357:I357"/>
    <mergeCell ref="H358:I358"/>
    <mergeCell ref="H359:I359"/>
    <mergeCell ref="D357:E35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D20" workbookViewId="0">
      <selection activeCell="F33" sqref="F33"/>
    </sheetView>
  </sheetViews>
  <sheetFormatPr baseColWidth="10" defaultRowHeight="12.75" x14ac:dyDescent="0.2"/>
  <cols>
    <col min="1" max="1" width="14.85546875" style="10" bestFit="1" customWidth="1"/>
    <col min="2" max="2" width="15.5703125" style="10" bestFit="1" customWidth="1"/>
    <col min="3" max="3" width="21.7109375" style="10" bestFit="1" customWidth="1"/>
    <col min="4" max="4" width="12.7109375" style="10" bestFit="1" customWidth="1"/>
    <col min="5" max="5" width="6.85546875" style="10" bestFit="1" customWidth="1"/>
    <col min="6" max="6" width="14.5703125" style="10" bestFit="1" customWidth="1"/>
    <col min="7" max="7" width="21.5703125" style="10" bestFit="1" customWidth="1"/>
    <col min="8" max="8" width="15.140625" style="10" bestFit="1" customWidth="1"/>
    <col min="9" max="9" width="21.28515625" style="10" bestFit="1" customWidth="1"/>
    <col min="10" max="10" width="43.140625" style="10" bestFit="1" customWidth="1"/>
    <col min="11" max="11" width="18.140625" style="10" bestFit="1" customWidth="1"/>
    <col min="12" max="12" width="18.5703125" style="10" bestFit="1" customWidth="1"/>
    <col min="13" max="13" width="16.140625" style="10" bestFit="1" customWidth="1"/>
    <col min="14" max="14" width="17.140625" style="10" bestFit="1" customWidth="1"/>
    <col min="15" max="15" width="15.42578125" style="10" bestFit="1" customWidth="1"/>
    <col min="16" max="16" width="25.85546875" style="10" bestFit="1" customWidth="1"/>
    <col min="17" max="17" width="17" style="10" bestFit="1" customWidth="1"/>
    <col min="18" max="18" width="17.5703125" style="10" bestFit="1" customWidth="1"/>
    <col min="19" max="19" width="17" style="10" bestFit="1" customWidth="1"/>
    <col min="20" max="20" width="16.7109375" style="10" bestFit="1" customWidth="1"/>
    <col min="21" max="21" width="18.85546875" style="10" bestFit="1" customWidth="1"/>
    <col min="22" max="22" width="17.140625" style="10" bestFit="1" customWidth="1"/>
    <col min="23" max="23" width="9.42578125" style="10" bestFit="1" customWidth="1"/>
    <col min="24" max="24" width="24.7109375" style="10" bestFit="1" customWidth="1"/>
    <col min="25" max="25" width="18.85546875" style="10" bestFit="1" customWidth="1"/>
    <col min="26" max="16384" width="11.42578125" style="10"/>
  </cols>
  <sheetData>
    <row r="1" spans="1:25" x14ac:dyDescent="0.2">
      <c r="A1" s="9" t="s">
        <v>360</v>
      </c>
      <c r="B1" s="9" t="s">
        <v>361</v>
      </c>
      <c r="C1" s="9" t="s">
        <v>362</v>
      </c>
      <c r="D1" s="9" t="s">
        <v>363</v>
      </c>
      <c r="E1" s="9" t="s">
        <v>364</v>
      </c>
      <c r="F1" s="9" t="s">
        <v>365</v>
      </c>
      <c r="G1" s="9" t="s">
        <v>366</v>
      </c>
      <c r="H1" s="9" t="s">
        <v>367</v>
      </c>
      <c r="I1" s="9" t="s">
        <v>368</v>
      </c>
      <c r="J1" s="9" t="s">
        <v>369</v>
      </c>
      <c r="K1" s="9" t="s">
        <v>370</v>
      </c>
      <c r="L1" s="9" t="s">
        <v>371</v>
      </c>
      <c r="M1" s="9" t="s">
        <v>372</v>
      </c>
      <c r="N1" s="9" t="s">
        <v>373</v>
      </c>
      <c r="O1" s="9" t="s">
        <v>374</v>
      </c>
      <c r="P1" s="9" t="s">
        <v>375</v>
      </c>
      <c r="Q1" s="9" t="s">
        <v>376</v>
      </c>
      <c r="R1" s="9" t="s">
        <v>377</v>
      </c>
      <c r="S1" s="9" t="s">
        <v>378</v>
      </c>
      <c r="T1" s="9" t="s">
        <v>379</v>
      </c>
      <c r="U1" s="9" t="s">
        <v>380</v>
      </c>
      <c r="V1" s="9" t="s">
        <v>381</v>
      </c>
      <c r="W1" s="9" t="s">
        <v>382</v>
      </c>
      <c r="X1" s="9" t="s">
        <v>383</v>
      </c>
      <c r="Y1" s="9" t="s">
        <v>384</v>
      </c>
    </row>
    <row r="2" spans="1:25" x14ac:dyDescent="0.2">
      <c r="A2" s="10" t="s">
        <v>385</v>
      </c>
      <c r="D2" s="10" t="s">
        <v>386</v>
      </c>
      <c r="E2" s="10" t="s">
        <v>387</v>
      </c>
      <c r="F2" s="10">
        <v>22542</v>
      </c>
      <c r="G2" s="11">
        <v>-186169</v>
      </c>
      <c r="H2" s="10" t="s">
        <v>388</v>
      </c>
      <c r="I2" s="10" t="s">
        <v>389</v>
      </c>
      <c r="J2" s="10" t="s">
        <v>390</v>
      </c>
      <c r="K2" s="10" t="s">
        <v>391</v>
      </c>
      <c r="L2" s="12">
        <v>44068</v>
      </c>
      <c r="M2" s="12">
        <v>44110</v>
      </c>
      <c r="N2" s="12">
        <v>44110</v>
      </c>
      <c r="O2" s="12">
        <v>44170</v>
      </c>
      <c r="P2" s="11">
        <v>-23</v>
      </c>
      <c r="R2" s="10" t="s">
        <v>386</v>
      </c>
      <c r="U2" s="12"/>
      <c r="V2" s="10" t="s">
        <v>392</v>
      </c>
      <c r="X2" s="10" t="s">
        <v>393</v>
      </c>
      <c r="Y2" s="10" t="s">
        <v>394</v>
      </c>
    </row>
    <row r="3" spans="1:25" x14ac:dyDescent="0.2">
      <c r="A3" s="10" t="s">
        <v>385</v>
      </c>
      <c r="D3" s="10" t="s">
        <v>395</v>
      </c>
      <c r="E3" s="10" t="s">
        <v>387</v>
      </c>
      <c r="F3" s="10">
        <v>18125</v>
      </c>
      <c r="G3" s="11">
        <v>-488255</v>
      </c>
      <c r="H3" s="10" t="s">
        <v>396</v>
      </c>
      <c r="I3" s="10" t="s">
        <v>397</v>
      </c>
      <c r="J3" s="10" t="s">
        <v>398</v>
      </c>
      <c r="K3" s="10" t="s">
        <v>391</v>
      </c>
      <c r="L3" s="12">
        <v>43768</v>
      </c>
      <c r="M3" s="12">
        <v>44110</v>
      </c>
      <c r="N3" s="12">
        <v>44110</v>
      </c>
      <c r="O3" s="12">
        <v>44170</v>
      </c>
      <c r="P3" s="11">
        <v>-23</v>
      </c>
      <c r="R3" s="10" t="s">
        <v>395</v>
      </c>
      <c r="U3" s="12"/>
      <c r="V3" s="10" t="s">
        <v>392</v>
      </c>
      <c r="X3" s="10" t="s">
        <v>393</v>
      </c>
      <c r="Y3" s="10" t="s">
        <v>394</v>
      </c>
    </row>
    <row r="4" spans="1:25" x14ac:dyDescent="0.2">
      <c r="A4" s="10" t="s">
        <v>385</v>
      </c>
      <c r="D4" s="10" t="s">
        <v>401</v>
      </c>
      <c r="E4" s="10" t="s">
        <v>387</v>
      </c>
      <c r="F4" s="10">
        <v>25848</v>
      </c>
      <c r="G4" s="11">
        <v>-11741732</v>
      </c>
      <c r="H4" s="10" t="s">
        <v>396</v>
      </c>
      <c r="I4" s="10" t="s">
        <v>402</v>
      </c>
      <c r="J4" s="10" t="s">
        <v>403</v>
      </c>
      <c r="K4" s="10" t="s">
        <v>391</v>
      </c>
      <c r="L4" s="12">
        <v>44082</v>
      </c>
      <c r="M4" s="12">
        <v>44117</v>
      </c>
      <c r="N4" s="12">
        <v>44117</v>
      </c>
      <c r="O4" s="12">
        <v>44177</v>
      </c>
      <c r="P4" s="11">
        <v>-30</v>
      </c>
      <c r="R4" s="10" t="s">
        <v>401</v>
      </c>
      <c r="U4" s="12"/>
      <c r="V4" s="10" t="s">
        <v>392</v>
      </c>
      <c r="X4" s="10" t="s">
        <v>393</v>
      </c>
      <c r="Y4" s="10" t="s">
        <v>394</v>
      </c>
    </row>
    <row r="5" spans="1:25" x14ac:dyDescent="0.2">
      <c r="A5" s="10" t="s">
        <v>385</v>
      </c>
      <c r="D5" s="10" t="s">
        <v>405</v>
      </c>
      <c r="E5" s="10" t="s">
        <v>387</v>
      </c>
      <c r="F5" s="10">
        <v>17628</v>
      </c>
      <c r="G5" s="11">
        <v>-196480</v>
      </c>
      <c r="H5" s="10" t="s">
        <v>396</v>
      </c>
      <c r="I5" s="10" t="s">
        <v>406</v>
      </c>
      <c r="J5" s="10" t="s">
        <v>407</v>
      </c>
      <c r="K5" s="10" t="s">
        <v>391</v>
      </c>
      <c r="L5" s="12">
        <v>43761</v>
      </c>
      <c r="M5" s="12">
        <v>44110</v>
      </c>
      <c r="N5" s="12">
        <v>44110</v>
      </c>
      <c r="O5" s="12">
        <v>44170</v>
      </c>
      <c r="P5" s="11">
        <v>-23</v>
      </c>
      <c r="R5" s="10" t="s">
        <v>405</v>
      </c>
      <c r="U5" s="12"/>
      <c r="V5" s="10" t="s">
        <v>392</v>
      </c>
      <c r="X5" s="10" t="s">
        <v>393</v>
      </c>
      <c r="Y5" s="10" t="s">
        <v>394</v>
      </c>
    </row>
    <row r="6" spans="1:25" x14ac:dyDescent="0.2">
      <c r="A6" s="10" t="s">
        <v>385</v>
      </c>
      <c r="D6" s="10" t="s">
        <v>408</v>
      </c>
      <c r="E6" s="10" t="s">
        <v>387</v>
      </c>
      <c r="F6" s="10">
        <v>16833</v>
      </c>
      <c r="G6" s="11">
        <v>-260086</v>
      </c>
      <c r="H6" s="10" t="s">
        <v>396</v>
      </c>
      <c r="I6" s="10" t="s">
        <v>406</v>
      </c>
      <c r="J6" s="10" t="s">
        <v>409</v>
      </c>
      <c r="K6" s="10" t="s">
        <v>391</v>
      </c>
      <c r="L6" s="12">
        <v>43748</v>
      </c>
      <c r="M6" s="12">
        <v>44110</v>
      </c>
      <c r="N6" s="12">
        <v>44110</v>
      </c>
      <c r="O6" s="12">
        <v>44170</v>
      </c>
      <c r="P6" s="11">
        <v>-23</v>
      </c>
      <c r="R6" s="10" t="s">
        <v>408</v>
      </c>
      <c r="U6" s="12"/>
      <c r="V6" s="10" t="s">
        <v>392</v>
      </c>
      <c r="X6" s="10" t="s">
        <v>393</v>
      </c>
      <c r="Y6" s="10" t="s">
        <v>394</v>
      </c>
    </row>
    <row r="7" spans="1:25" x14ac:dyDescent="0.2">
      <c r="A7" s="10" t="s">
        <v>385</v>
      </c>
      <c r="D7" s="10" t="s">
        <v>411</v>
      </c>
      <c r="E7" s="10" t="s">
        <v>387</v>
      </c>
      <c r="F7" s="10">
        <v>16529</v>
      </c>
      <c r="G7" s="11">
        <v>-309440</v>
      </c>
      <c r="H7" s="10" t="s">
        <v>396</v>
      </c>
      <c r="I7" s="10" t="s">
        <v>406</v>
      </c>
      <c r="J7" s="10" t="s">
        <v>412</v>
      </c>
      <c r="K7" s="10" t="s">
        <v>391</v>
      </c>
      <c r="L7" s="12">
        <v>43741</v>
      </c>
      <c r="M7" s="12">
        <v>44110</v>
      </c>
      <c r="N7" s="12">
        <v>44110</v>
      </c>
      <c r="O7" s="12">
        <v>44170</v>
      </c>
      <c r="P7" s="11">
        <v>-23</v>
      </c>
      <c r="R7" s="10" t="s">
        <v>411</v>
      </c>
      <c r="U7" s="12"/>
      <c r="V7" s="10" t="s">
        <v>392</v>
      </c>
      <c r="X7" s="10" t="s">
        <v>393</v>
      </c>
      <c r="Y7" s="10" t="s">
        <v>394</v>
      </c>
    </row>
    <row r="8" spans="1:25" x14ac:dyDescent="0.2">
      <c r="A8" s="10" t="s">
        <v>385</v>
      </c>
      <c r="D8" s="10" t="s">
        <v>414</v>
      </c>
      <c r="E8" s="10" t="s">
        <v>387</v>
      </c>
      <c r="F8" s="10">
        <v>28330</v>
      </c>
      <c r="G8" s="11">
        <v>-39340800</v>
      </c>
      <c r="H8" s="10" t="s">
        <v>396</v>
      </c>
      <c r="I8" s="10" t="s">
        <v>415</v>
      </c>
      <c r="J8" s="10" t="s">
        <v>416</v>
      </c>
      <c r="K8" s="10" t="s">
        <v>391</v>
      </c>
      <c r="L8" s="12">
        <v>44096</v>
      </c>
      <c r="M8" s="12">
        <v>44110</v>
      </c>
      <c r="N8" s="12">
        <v>44110</v>
      </c>
      <c r="O8" s="12">
        <v>44170</v>
      </c>
      <c r="P8" s="11">
        <v>-23</v>
      </c>
      <c r="R8" s="10" t="s">
        <v>414</v>
      </c>
      <c r="U8" s="12"/>
      <c r="V8" s="10" t="s">
        <v>392</v>
      </c>
      <c r="X8" s="10" t="s">
        <v>393</v>
      </c>
      <c r="Y8" s="10" t="s">
        <v>394</v>
      </c>
    </row>
    <row r="9" spans="1:25" x14ac:dyDescent="0.2">
      <c r="A9" s="10" t="s">
        <v>385</v>
      </c>
      <c r="D9" s="10" t="s">
        <v>417</v>
      </c>
      <c r="E9" s="10" t="s">
        <v>387</v>
      </c>
      <c r="F9" s="10">
        <v>19273</v>
      </c>
      <c r="G9" s="11">
        <v>-102171</v>
      </c>
      <c r="H9" s="10" t="s">
        <v>388</v>
      </c>
      <c r="I9" s="10" t="s">
        <v>418</v>
      </c>
      <c r="J9" s="10" t="s">
        <v>419</v>
      </c>
      <c r="K9" s="10" t="s">
        <v>391</v>
      </c>
      <c r="L9" s="12">
        <v>43794</v>
      </c>
      <c r="M9" s="12">
        <v>44110</v>
      </c>
      <c r="N9" s="12">
        <v>44110</v>
      </c>
      <c r="O9" s="12">
        <v>44170</v>
      </c>
      <c r="P9" s="11">
        <v>-23</v>
      </c>
      <c r="R9" s="10" t="s">
        <v>417</v>
      </c>
      <c r="U9" s="12"/>
      <c r="V9" s="10" t="s">
        <v>392</v>
      </c>
      <c r="X9" s="10" t="s">
        <v>393</v>
      </c>
      <c r="Y9" s="10" t="s">
        <v>394</v>
      </c>
    </row>
    <row r="10" spans="1:25" x14ac:dyDescent="0.2">
      <c r="A10" s="10" t="s">
        <v>385</v>
      </c>
      <c r="D10" s="10" t="s">
        <v>420</v>
      </c>
      <c r="E10" s="10" t="s">
        <v>387</v>
      </c>
      <c r="F10" s="10">
        <v>21768</v>
      </c>
      <c r="G10" s="11">
        <v>-23848739</v>
      </c>
      <c r="H10" s="10" t="s">
        <v>421</v>
      </c>
      <c r="I10" s="10" t="s">
        <v>422</v>
      </c>
      <c r="J10" s="10" t="s">
        <v>423</v>
      </c>
      <c r="K10" s="10" t="s">
        <v>391</v>
      </c>
      <c r="L10" s="12">
        <v>44060</v>
      </c>
      <c r="M10" s="12">
        <v>44108</v>
      </c>
      <c r="N10" s="12">
        <v>44078</v>
      </c>
      <c r="O10" s="12">
        <v>44138</v>
      </c>
      <c r="P10" s="11">
        <v>9</v>
      </c>
      <c r="R10" s="10" t="s">
        <v>420</v>
      </c>
      <c r="U10" s="12"/>
      <c r="V10" s="10" t="s">
        <v>392</v>
      </c>
      <c r="X10" s="10" t="s">
        <v>393</v>
      </c>
      <c r="Y10" s="10" t="s">
        <v>394</v>
      </c>
    </row>
    <row r="11" spans="1:25" x14ac:dyDescent="0.2">
      <c r="A11" s="10" t="s">
        <v>385</v>
      </c>
      <c r="D11" s="10" t="s">
        <v>426</v>
      </c>
      <c r="E11" s="10" t="s">
        <v>387</v>
      </c>
      <c r="F11" s="10">
        <v>21766</v>
      </c>
      <c r="G11" s="11">
        <v>-20294573</v>
      </c>
      <c r="H11" s="10" t="s">
        <v>396</v>
      </c>
      <c r="I11" s="10" t="s">
        <v>422</v>
      </c>
      <c r="J11" s="10" t="s">
        <v>427</v>
      </c>
      <c r="K11" s="10" t="s">
        <v>391</v>
      </c>
      <c r="L11" s="12">
        <v>44060</v>
      </c>
      <c r="M11" s="12">
        <v>44108</v>
      </c>
      <c r="N11" s="12">
        <v>44078</v>
      </c>
      <c r="O11" s="12">
        <v>44138</v>
      </c>
      <c r="P11" s="11">
        <v>9</v>
      </c>
      <c r="R11" s="10" t="s">
        <v>426</v>
      </c>
      <c r="U11" s="12"/>
      <c r="V11" s="10" t="s">
        <v>392</v>
      </c>
      <c r="X11" s="10" t="s">
        <v>393</v>
      </c>
      <c r="Y11" s="10" t="s">
        <v>394</v>
      </c>
    </row>
    <row r="12" spans="1:25" x14ac:dyDescent="0.2">
      <c r="A12" s="10" t="s">
        <v>385</v>
      </c>
      <c r="D12" s="10" t="s">
        <v>429</v>
      </c>
      <c r="E12" s="10" t="s">
        <v>387</v>
      </c>
      <c r="F12" s="10">
        <v>20420</v>
      </c>
      <c r="G12" s="11">
        <v>-29505600</v>
      </c>
      <c r="H12" s="10" t="s">
        <v>396</v>
      </c>
      <c r="I12" s="10" t="s">
        <v>422</v>
      </c>
      <c r="J12" s="10" t="s">
        <v>430</v>
      </c>
      <c r="K12" s="10" t="s">
        <v>391</v>
      </c>
      <c r="L12" s="12">
        <v>44039</v>
      </c>
      <c r="M12" s="12">
        <v>44108</v>
      </c>
      <c r="N12" s="12">
        <v>44078</v>
      </c>
      <c r="O12" s="12">
        <v>44138</v>
      </c>
      <c r="P12" s="11">
        <v>9</v>
      </c>
      <c r="R12" s="10" t="s">
        <v>429</v>
      </c>
      <c r="U12" s="12"/>
      <c r="V12" s="10" t="s">
        <v>392</v>
      </c>
      <c r="X12" s="10" t="s">
        <v>393</v>
      </c>
      <c r="Y12" s="10" t="s">
        <v>394</v>
      </c>
    </row>
    <row r="13" spans="1:25" x14ac:dyDescent="0.2">
      <c r="A13" s="10" t="s">
        <v>385</v>
      </c>
      <c r="D13" s="10" t="s">
        <v>431</v>
      </c>
      <c r="E13" s="10" t="s">
        <v>387</v>
      </c>
      <c r="F13" s="10">
        <v>20343</v>
      </c>
      <c r="G13" s="11">
        <v>-111982980</v>
      </c>
      <c r="H13" s="10" t="s">
        <v>421</v>
      </c>
      <c r="I13" s="10" t="s">
        <v>432</v>
      </c>
      <c r="J13" s="10" t="s">
        <v>433</v>
      </c>
      <c r="K13" s="10" t="s">
        <v>391</v>
      </c>
      <c r="L13" s="12">
        <v>44037</v>
      </c>
      <c r="M13" s="12">
        <v>44108</v>
      </c>
      <c r="N13" s="12">
        <v>44078</v>
      </c>
      <c r="O13" s="12">
        <v>44138</v>
      </c>
      <c r="P13" s="11">
        <v>9</v>
      </c>
      <c r="R13" s="10" t="s">
        <v>431</v>
      </c>
      <c r="U13" s="12"/>
      <c r="V13" s="10" t="s">
        <v>392</v>
      </c>
      <c r="X13" s="10" t="s">
        <v>393</v>
      </c>
      <c r="Y13" s="10" t="s">
        <v>394</v>
      </c>
    </row>
    <row r="14" spans="1:25" x14ac:dyDescent="0.2">
      <c r="A14" s="10" t="s">
        <v>385</v>
      </c>
      <c r="D14" s="10" t="s">
        <v>435</v>
      </c>
      <c r="E14" s="10" t="s">
        <v>387</v>
      </c>
      <c r="F14" s="10">
        <v>4142</v>
      </c>
      <c r="G14" s="11">
        <v>-115367</v>
      </c>
      <c r="H14" s="10" t="s">
        <v>396</v>
      </c>
      <c r="I14" s="10" t="s">
        <v>436</v>
      </c>
      <c r="J14" s="10" t="s">
        <v>437</v>
      </c>
      <c r="K14" s="10" t="s">
        <v>391</v>
      </c>
      <c r="L14" s="12">
        <v>43818</v>
      </c>
      <c r="M14" s="12">
        <v>44107</v>
      </c>
      <c r="N14" s="12">
        <v>44077</v>
      </c>
      <c r="O14" s="12">
        <v>44137</v>
      </c>
      <c r="P14" s="11">
        <v>10</v>
      </c>
      <c r="R14" s="10" t="s">
        <v>435</v>
      </c>
      <c r="U14" s="12"/>
      <c r="V14" s="10" t="s">
        <v>392</v>
      </c>
      <c r="X14" s="10" t="s">
        <v>393</v>
      </c>
      <c r="Y14" s="10" t="s">
        <v>394</v>
      </c>
    </row>
    <row r="15" spans="1:25" x14ac:dyDescent="0.2">
      <c r="A15" s="10" t="s">
        <v>385</v>
      </c>
      <c r="D15" s="10" t="s">
        <v>438</v>
      </c>
      <c r="E15" s="10" t="s">
        <v>387</v>
      </c>
      <c r="F15" s="10">
        <v>4730</v>
      </c>
      <c r="G15" s="11">
        <v>-323094</v>
      </c>
      <c r="H15" s="10" t="s">
        <v>396</v>
      </c>
      <c r="I15" s="10" t="s">
        <v>436</v>
      </c>
      <c r="J15" s="10" t="s">
        <v>439</v>
      </c>
      <c r="K15" s="10" t="s">
        <v>391</v>
      </c>
      <c r="L15" s="12">
        <v>43824</v>
      </c>
      <c r="M15" s="12">
        <v>44107</v>
      </c>
      <c r="N15" s="12">
        <v>44077</v>
      </c>
      <c r="O15" s="12">
        <v>44137</v>
      </c>
      <c r="P15" s="11">
        <v>10</v>
      </c>
      <c r="R15" s="10" t="s">
        <v>438</v>
      </c>
      <c r="U15" s="12"/>
      <c r="V15" s="10" t="s">
        <v>392</v>
      </c>
      <c r="X15" s="10" t="s">
        <v>393</v>
      </c>
      <c r="Y15" s="10" t="s">
        <v>394</v>
      </c>
    </row>
    <row r="16" spans="1:25" x14ac:dyDescent="0.2">
      <c r="B16" s="10" t="s">
        <v>440</v>
      </c>
      <c r="C16" s="10" t="s">
        <v>346</v>
      </c>
      <c r="D16" s="10" t="s">
        <v>441</v>
      </c>
      <c r="E16" s="10" t="s">
        <v>387</v>
      </c>
      <c r="F16" s="10">
        <v>12650</v>
      </c>
      <c r="G16" s="11">
        <v>-14771</v>
      </c>
      <c r="H16" s="10" t="s">
        <v>388</v>
      </c>
      <c r="I16" s="10" t="s">
        <v>442</v>
      </c>
      <c r="J16" s="10" t="s">
        <v>443</v>
      </c>
      <c r="K16" s="10" t="s">
        <v>444</v>
      </c>
      <c r="L16" s="12">
        <v>44099</v>
      </c>
      <c r="M16" s="12">
        <v>44124</v>
      </c>
      <c r="N16" s="12">
        <v>44099</v>
      </c>
      <c r="O16" s="12">
        <v>44099</v>
      </c>
      <c r="P16" s="11">
        <v>48</v>
      </c>
      <c r="Q16" s="10" t="s">
        <v>445</v>
      </c>
      <c r="R16" s="10" t="s">
        <v>441</v>
      </c>
      <c r="U16" s="12"/>
      <c r="V16" s="10" t="s">
        <v>446</v>
      </c>
      <c r="X16" s="10" t="s">
        <v>447</v>
      </c>
      <c r="Y16" s="10" t="s">
        <v>394</v>
      </c>
    </row>
    <row r="17" spans="1:25" x14ac:dyDescent="0.2">
      <c r="B17" s="10" t="s">
        <v>440</v>
      </c>
      <c r="C17" s="10" t="s">
        <v>346</v>
      </c>
      <c r="D17" s="10" t="s">
        <v>449</v>
      </c>
      <c r="E17" s="10" t="s">
        <v>387</v>
      </c>
      <c r="F17" s="10">
        <v>7493</v>
      </c>
      <c r="G17" s="11">
        <v>-23300</v>
      </c>
      <c r="H17" s="10" t="s">
        <v>396</v>
      </c>
      <c r="I17" s="10" t="s">
        <v>442</v>
      </c>
      <c r="J17" s="10" t="s">
        <v>450</v>
      </c>
      <c r="K17" s="10" t="s">
        <v>444</v>
      </c>
      <c r="L17" s="12">
        <v>44099</v>
      </c>
      <c r="M17" s="12">
        <v>44124</v>
      </c>
      <c r="N17" s="12">
        <v>44099</v>
      </c>
      <c r="O17" s="12">
        <v>44099</v>
      </c>
      <c r="P17" s="11">
        <v>48</v>
      </c>
      <c r="Q17" s="10" t="s">
        <v>445</v>
      </c>
      <c r="R17" s="10" t="s">
        <v>449</v>
      </c>
      <c r="U17" s="12"/>
      <c r="V17" s="10" t="s">
        <v>446</v>
      </c>
      <c r="X17" s="10" t="s">
        <v>447</v>
      </c>
      <c r="Y17" s="10" t="s">
        <v>394</v>
      </c>
    </row>
    <row r="18" spans="1:25" x14ac:dyDescent="0.2">
      <c r="B18" s="10" t="s">
        <v>440</v>
      </c>
      <c r="C18" s="10" t="s">
        <v>346</v>
      </c>
      <c r="D18" s="10" t="s">
        <v>451</v>
      </c>
      <c r="E18" s="10" t="s">
        <v>387</v>
      </c>
      <c r="F18" s="10">
        <v>6753</v>
      </c>
      <c r="G18" s="11">
        <v>-46600</v>
      </c>
      <c r="H18" s="10" t="s">
        <v>396</v>
      </c>
      <c r="I18" s="10" t="s">
        <v>442</v>
      </c>
      <c r="J18" s="10" t="s">
        <v>452</v>
      </c>
      <c r="K18" s="10" t="s">
        <v>444</v>
      </c>
      <c r="L18" s="12">
        <v>44099</v>
      </c>
      <c r="M18" s="12">
        <v>44124</v>
      </c>
      <c r="N18" s="12">
        <v>44099</v>
      </c>
      <c r="O18" s="12">
        <v>44099</v>
      </c>
      <c r="P18" s="11">
        <v>48</v>
      </c>
      <c r="Q18" s="10" t="s">
        <v>445</v>
      </c>
      <c r="R18" s="10" t="s">
        <v>451</v>
      </c>
      <c r="U18" s="12"/>
      <c r="V18" s="10" t="s">
        <v>446</v>
      </c>
      <c r="X18" s="10" t="s">
        <v>442</v>
      </c>
      <c r="Y18" s="10" t="s">
        <v>394</v>
      </c>
    </row>
    <row r="19" spans="1:25" x14ac:dyDescent="0.2">
      <c r="B19" s="10" t="s">
        <v>440</v>
      </c>
      <c r="C19" s="10" t="s">
        <v>346</v>
      </c>
      <c r="D19" s="10" t="s">
        <v>453</v>
      </c>
      <c r="E19" s="10" t="s">
        <v>387</v>
      </c>
      <c r="F19" s="10">
        <v>5681</v>
      </c>
      <c r="G19" s="11">
        <v>-23300</v>
      </c>
      <c r="H19" s="10" t="s">
        <v>396</v>
      </c>
      <c r="I19" s="10" t="s">
        <v>442</v>
      </c>
      <c r="J19" s="10" t="s">
        <v>454</v>
      </c>
      <c r="K19" s="10" t="s">
        <v>444</v>
      </c>
      <c r="L19" s="12">
        <v>44099</v>
      </c>
      <c r="M19" s="12">
        <v>44124</v>
      </c>
      <c r="N19" s="12">
        <v>44099</v>
      </c>
      <c r="O19" s="12">
        <v>44099</v>
      </c>
      <c r="P19" s="11">
        <v>48</v>
      </c>
      <c r="Q19" s="10" t="s">
        <v>445</v>
      </c>
      <c r="R19" s="10" t="s">
        <v>453</v>
      </c>
      <c r="U19" s="12"/>
      <c r="V19" s="10" t="s">
        <v>446</v>
      </c>
      <c r="X19" s="10" t="s">
        <v>447</v>
      </c>
      <c r="Y19" s="10" t="s">
        <v>394</v>
      </c>
    </row>
    <row r="20" spans="1:25" x14ac:dyDescent="0.2">
      <c r="A20" s="10" t="s">
        <v>385</v>
      </c>
      <c r="D20" s="10" t="s">
        <v>458</v>
      </c>
      <c r="E20" s="10" t="s">
        <v>387</v>
      </c>
      <c r="F20" s="10">
        <v>10389</v>
      </c>
      <c r="G20" s="11">
        <v>-70160</v>
      </c>
      <c r="H20" s="10" t="s">
        <v>396</v>
      </c>
      <c r="I20" s="10" t="s">
        <v>459</v>
      </c>
      <c r="J20" s="10" t="s">
        <v>460</v>
      </c>
      <c r="K20" s="10" t="s">
        <v>391</v>
      </c>
      <c r="L20" s="12">
        <v>44057</v>
      </c>
      <c r="M20" s="12">
        <v>44076</v>
      </c>
      <c r="N20" s="12">
        <v>44076</v>
      </c>
      <c r="O20" s="12">
        <v>44136</v>
      </c>
      <c r="P20" s="11">
        <v>11</v>
      </c>
      <c r="R20" s="10" t="s">
        <v>458</v>
      </c>
      <c r="U20" s="12"/>
      <c r="V20" s="10" t="s">
        <v>392</v>
      </c>
      <c r="X20" s="10" t="s">
        <v>393</v>
      </c>
      <c r="Y20" s="10" t="s">
        <v>394</v>
      </c>
    </row>
    <row r="21" spans="1:25" x14ac:dyDescent="0.2">
      <c r="A21" s="10" t="s">
        <v>385</v>
      </c>
      <c r="B21" s="10" t="s">
        <v>440</v>
      </c>
      <c r="C21" s="10" t="s">
        <v>346</v>
      </c>
      <c r="D21" s="10" t="s">
        <v>461</v>
      </c>
      <c r="E21" s="10" t="s">
        <v>387</v>
      </c>
      <c r="F21" s="10">
        <v>10441</v>
      </c>
      <c r="G21" s="11">
        <v>-216995</v>
      </c>
      <c r="H21" s="10" t="s">
        <v>388</v>
      </c>
      <c r="I21" s="10" t="s">
        <v>462</v>
      </c>
      <c r="J21" s="10" t="s">
        <v>463</v>
      </c>
      <c r="K21" s="10" t="s">
        <v>391</v>
      </c>
      <c r="L21" s="12">
        <v>44058</v>
      </c>
      <c r="M21" s="12">
        <v>44076</v>
      </c>
      <c r="N21" s="12">
        <v>44076</v>
      </c>
      <c r="O21" s="12">
        <v>44136</v>
      </c>
      <c r="P21" s="11">
        <v>11</v>
      </c>
      <c r="Q21" s="10" t="s">
        <v>445</v>
      </c>
      <c r="R21" s="10" t="s">
        <v>461</v>
      </c>
      <c r="U21" s="12"/>
      <c r="V21" s="10" t="s">
        <v>392</v>
      </c>
      <c r="X21" s="10" t="s">
        <v>393</v>
      </c>
      <c r="Y21" s="10" t="s">
        <v>394</v>
      </c>
    </row>
    <row r="22" spans="1:25" x14ac:dyDescent="0.2">
      <c r="A22" s="10" t="s">
        <v>385</v>
      </c>
      <c r="B22" s="10" t="s">
        <v>440</v>
      </c>
      <c r="C22" s="10" t="s">
        <v>346</v>
      </c>
      <c r="D22" s="10" t="s">
        <v>464</v>
      </c>
      <c r="E22" s="10" t="s">
        <v>387</v>
      </c>
      <c r="F22" s="10">
        <v>56353</v>
      </c>
      <c r="G22" s="11">
        <v>-649704</v>
      </c>
      <c r="H22" s="10" t="s">
        <v>396</v>
      </c>
      <c r="I22" s="10" t="s">
        <v>465</v>
      </c>
      <c r="J22" s="10" t="s">
        <v>466</v>
      </c>
      <c r="K22" s="10" t="s">
        <v>391</v>
      </c>
      <c r="L22" s="12">
        <v>43736</v>
      </c>
      <c r="M22" s="12">
        <v>44086</v>
      </c>
      <c r="N22" s="12">
        <v>44055</v>
      </c>
      <c r="O22" s="12">
        <v>44115</v>
      </c>
      <c r="P22" s="11">
        <v>32</v>
      </c>
      <c r="Q22" s="10" t="s">
        <v>445</v>
      </c>
      <c r="R22" s="10" t="s">
        <v>464</v>
      </c>
      <c r="U22" s="12"/>
      <c r="V22" s="10" t="s">
        <v>392</v>
      </c>
      <c r="X22" s="10" t="s">
        <v>393</v>
      </c>
      <c r="Y22" s="10" t="s">
        <v>394</v>
      </c>
    </row>
    <row r="23" spans="1:25" x14ac:dyDescent="0.2">
      <c r="A23" s="10" t="s">
        <v>385</v>
      </c>
      <c r="B23" s="10" t="s">
        <v>440</v>
      </c>
      <c r="C23" s="10" t="s">
        <v>346</v>
      </c>
      <c r="D23" s="10" t="s">
        <v>467</v>
      </c>
      <c r="E23" s="10" t="s">
        <v>387</v>
      </c>
      <c r="F23" s="10">
        <v>20231</v>
      </c>
      <c r="G23" s="11">
        <v>-400032</v>
      </c>
      <c r="H23" s="10" t="s">
        <v>396</v>
      </c>
      <c r="I23" s="10" t="s">
        <v>468</v>
      </c>
      <c r="J23" s="10" t="s">
        <v>469</v>
      </c>
      <c r="K23" s="10" t="s">
        <v>391</v>
      </c>
      <c r="L23" s="12">
        <v>44035</v>
      </c>
      <c r="M23" s="12">
        <v>44086</v>
      </c>
      <c r="N23" s="12">
        <v>44055</v>
      </c>
      <c r="O23" s="12">
        <v>44115</v>
      </c>
      <c r="P23" s="11">
        <v>32</v>
      </c>
      <c r="Q23" s="10" t="s">
        <v>470</v>
      </c>
      <c r="R23" s="10" t="s">
        <v>467</v>
      </c>
      <c r="U23" s="12"/>
      <c r="V23" s="10" t="s">
        <v>392</v>
      </c>
      <c r="X23" s="10" t="s">
        <v>393</v>
      </c>
      <c r="Y23" s="10" t="s">
        <v>394</v>
      </c>
    </row>
    <row r="24" spans="1:25" x14ac:dyDescent="0.2">
      <c r="A24" s="10" t="s">
        <v>385</v>
      </c>
      <c r="B24" s="10" t="s">
        <v>440</v>
      </c>
      <c r="C24" s="10" t="s">
        <v>346</v>
      </c>
      <c r="D24" s="10" t="s">
        <v>471</v>
      </c>
      <c r="E24" s="10" t="s">
        <v>387</v>
      </c>
      <c r="F24" s="10">
        <v>20711</v>
      </c>
      <c r="G24" s="11">
        <v>-180431</v>
      </c>
      <c r="H24" s="10" t="s">
        <v>396</v>
      </c>
      <c r="I24" s="10" t="s">
        <v>472</v>
      </c>
      <c r="J24" s="10" t="s">
        <v>473</v>
      </c>
      <c r="K24" s="10" t="s">
        <v>391</v>
      </c>
      <c r="L24" s="12">
        <v>44042</v>
      </c>
      <c r="M24" s="12">
        <v>44084</v>
      </c>
      <c r="N24" s="12">
        <v>44053</v>
      </c>
      <c r="O24" s="12">
        <v>44113</v>
      </c>
      <c r="P24" s="11">
        <v>34</v>
      </c>
      <c r="Q24" s="10" t="s">
        <v>445</v>
      </c>
      <c r="R24" s="10" t="s">
        <v>471</v>
      </c>
      <c r="U24" s="12"/>
      <c r="V24" s="10" t="s">
        <v>392</v>
      </c>
      <c r="X24" s="10" t="s">
        <v>393</v>
      </c>
      <c r="Y24" s="10" t="s">
        <v>394</v>
      </c>
    </row>
    <row r="25" spans="1:25" x14ac:dyDescent="0.2">
      <c r="A25" s="10" t="s">
        <v>385</v>
      </c>
      <c r="B25" s="10" t="s">
        <v>440</v>
      </c>
      <c r="C25" s="10" t="s">
        <v>346</v>
      </c>
      <c r="D25" s="10" t="s">
        <v>474</v>
      </c>
      <c r="E25" s="10" t="s">
        <v>387</v>
      </c>
      <c r="F25" s="10">
        <v>59750</v>
      </c>
      <c r="G25" s="11">
        <f>-298622-28012</f>
        <v>-326634</v>
      </c>
      <c r="H25" s="10" t="s">
        <v>396</v>
      </c>
      <c r="I25" s="10" t="s">
        <v>475</v>
      </c>
      <c r="J25" s="10" t="s">
        <v>455</v>
      </c>
      <c r="K25" s="10" t="s">
        <v>391</v>
      </c>
      <c r="L25" s="12">
        <v>43757</v>
      </c>
      <c r="M25" s="12">
        <v>44084</v>
      </c>
      <c r="N25" s="12">
        <v>44053</v>
      </c>
      <c r="O25" s="12">
        <v>44113</v>
      </c>
      <c r="P25" s="11">
        <v>34</v>
      </c>
      <c r="Q25" s="10" t="s">
        <v>445</v>
      </c>
      <c r="R25" s="10" t="s">
        <v>474</v>
      </c>
      <c r="U25" s="12"/>
      <c r="V25" s="10" t="s">
        <v>392</v>
      </c>
      <c r="X25" s="10" t="s">
        <v>393</v>
      </c>
      <c r="Y25" s="10" t="s">
        <v>394</v>
      </c>
    </row>
    <row r="26" spans="1:25" x14ac:dyDescent="0.2">
      <c r="A26" s="10" t="s">
        <v>385</v>
      </c>
      <c r="B26" s="10" t="s">
        <v>440</v>
      </c>
      <c r="C26" s="10" t="s">
        <v>346</v>
      </c>
      <c r="D26" s="10" t="s">
        <v>476</v>
      </c>
      <c r="E26" s="10" t="s">
        <v>387</v>
      </c>
      <c r="F26" s="10">
        <v>60006</v>
      </c>
      <c r="G26" s="11">
        <v>-342330</v>
      </c>
      <c r="H26" s="10" t="s">
        <v>396</v>
      </c>
      <c r="I26" s="10" t="s">
        <v>477</v>
      </c>
      <c r="J26" s="10" t="s">
        <v>478</v>
      </c>
      <c r="K26" s="10" t="s">
        <v>391</v>
      </c>
      <c r="L26" s="12">
        <v>43760</v>
      </c>
      <c r="M26" s="12">
        <v>44084</v>
      </c>
      <c r="N26" s="12">
        <v>44053</v>
      </c>
      <c r="O26" s="12">
        <v>44113</v>
      </c>
      <c r="P26" s="11">
        <v>34</v>
      </c>
      <c r="Q26" s="10" t="s">
        <v>445</v>
      </c>
      <c r="R26" s="10" t="s">
        <v>476</v>
      </c>
      <c r="U26" s="12"/>
      <c r="V26" s="10" t="s">
        <v>392</v>
      </c>
      <c r="X26" s="10" t="s">
        <v>393</v>
      </c>
      <c r="Y26" s="10" t="s">
        <v>394</v>
      </c>
    </row>
    <row r="27" spans="1:25" x14ac:dyDescent="0.2">
      <c r="A27" s="10" t="s">
        <v>385</v>
      </c>
      <c r="B27" s="10" t="s">
        <v>440</v>
      </c>
      <c r="C27" s="10" t="s">
        <v>346</v>
      </c>
      <c r="D27" s="10" t="s">
        <v>479</v>
      </c>
      <c r="E27" s="10" t="s">
        <v>387</v>
      </c>
      <c r="F27" s="10">
        <v>7840</v>
      </c>
      <c r="G27" s="11">
        <v>-90714</v>
      </c>
      <c r="H27" s="10" t="s">
        <v>421</v>
      </c>
      <c r="I27" s="10" t="s">
        <v>480</v>
      </c>
      <c r="J27" s="10" t="s">
        <v>481</v>
      </c>
      <c r="K27" s="10" t="s">
        <v>391</v>
      </c>
      <c r="L27" s="12">
        <v>43992</v>
      </c>
      <c r="M27" s="12">
        <v>44083</v>
      </c>
      <c r="N27" s="12">
        <v>43992</v>
      </c>
      <c r="O27" s="12">
        <v>44052</v>
      </c>
      <c r="P27" s="11">
        <v>95</v>
      </c>
      <c r="Q27" s="10" t="s">
        <v>482</v>
      </c>
      <c r="R27" s="10" t="s">
        <v>483</v>
      </c>
      <c r="U27" s="12"/>
      <c r="V27" s="10" t="s">
        <v>446</v>
      </c>
      <c r="X27" s="10" t="s">
        <v>484</v>
      </c>
      <c r="Y27" s="10" t="s">
        <v>394</v>
      </c>
    </row>
    <row r="28" spans="1:25" x14ac:dyDescent="0.2">
      <c r="A28" s="10" t="s">
        <v>385</v>
      </c>
      <c r="B28" s="10" t="s">
        <v>440</v>
      </c>
      <c r="C28" s="10" t="s">
        <v>346</v>
      </c>
      <c r="D28" s="10" t="s">
        <v>485</v>
      </c>
      <c r="E28" s="10" t="s">
        <v>387</v>
      </c>
      <c r="F28" s="10">
        <v>52469</v>
      </c>
      <c r="G28" s="11">
        <v>-495448</v>
      </c>
      <c r="H28" s="10" t="s">
        <v>396</v>
      </c>
      <c r="I28" s="10" t="s">
        <v>486</v>
      </c>
      <c r="J28" s="10" t="s">
        <v>487</v>
      </c>
      <c r="K28" s="10" t="s">
        <v>391</v>
      </c>
      <c r="L28" s="12">
        <v>43716</v>
      </c>
      <c r="M28" s="12">
        <v>44053</v>
      </c>
      <c r="N28" s="12">
        <v>44053</v>
      </c>
      <c r="O28" s="12">
        <v>44113</v>
      </c>
      <c r="P28" s="11">
        <v>34</v>
      </c>
      <c r="Q28" s="10" t="s">
        <v>445</v>
      </c>
      <c r="R28" s="10" t="s">
        <v>485</v>
      </c>
      <c r="U28" s="12"/>
      <c r="V28" s="10" t="s">
        <v>392</v>
      </c>
      <c r="X28" s="10" t="s">
        <v>393</v>
      </c>
      <c r="Y28" s="10" t="s">
        <v>394</v>
      </c>
    </row>
    <row r="29" spans="1:25" x14ac:dyDescent="0.2">
      <c r="A29" s="10" t="s">
        <v>385</v>
      </c>
      <c r="B29" s="10" t="s">
        <v>440</v>
      </c>
      <c r="C29" s="10" t="s">
        <v>346</v>
      </c>
      <c r="D29" s="10" t="s">
        <v>488</v>
      </c>
      <c r="E29" s="10" t="s">
        <v>387</v>
      </c>
      <c r="F29" s="10">
        <v>10309</v>
      </c>
      <c r="G29" s="11">
        <f>-445270-184360</f>
        <v>-629630</v>
      </c>
      <c r="H29" s="10" t="s">
        <v>396</v>
      </c>
      <c r="I29" s="10" t="s">
        <v>489</v>
      </c>
      <c r="J29" s="10" t="s">
        <v>457</v>
      </c>
      <c r="K29" s="10" t="s">
        <v>391</v>
      </c>
      <c r="L29" s="12">
        <v>43878</v>
      </c>
      <c r="M29" s="12">
        <v>44053</v>
      </c>
      <c r="N29" s="12">
        <v>44053</v>
      </c>
      <c r="O29" s="12">
        <v>44113</v>
      </c>
      <c r="P29" s="11">
        <v>34</v>
      </c>
      <c r="Q29" s="10" t="s">
        <v>445</v>
      </c>
      <c r="R29" s="10" t="s">
        <v>488</v>
      </c>
      <c r="U29" s="12"/>
      <c r="V29" s="10" t="s">
        <v>392</v>
      </c>
      <c r="X29" s="10" t="s">
        <v>393</v>
      </c>
      <c r="Y29" s="10" t="s">
        <v>394</v>
      </c>
    </row>
    <row r="30" spans="1:25" x14ac:dyDescent="0.2">
      <c r="A30" s="10" t="s">
        <v>385</v>
      </c>
      <c r="B30" s="10" t="s">
        <v>440</v>
      </c>
      <c r="C30" s="10" t="s">
        <v>346</v>
      </c>
      <c r="D30" s="10" t="s">
        <v>490</v>
      </c>
      <c r="E30" s="10" t="s">
        <v>387</v>
      </c>
      <c r="F30" s="10">
        <v>2719</v>
      </c>
      <c r="G30" s="11">
        <f>-487631-39950</f>
        <v>-527581</v>
      </c>
      <c r="H30" s="10" t="s">
        <v>396</v>
      </c>
      <c r="I30" s="10" t="s">
        <v>491</v>
      </c>
      <c r="J30" s="10" t="s">
        <v>456</v>
      </c>
      <c r="K30" s="10" t="s">
        <v>391</v>
      </c>
      <c r="L30" s="12">
        <v>43809</v>
      </c>
      <c r="M30" s="12">
        <v>44053</v>
      </c>
      <c r="N30" s="12">
        <v>44053</v>
      </c>
      <c r="O30" s="12">
        <v>44113</v>
      </c>
      <c r="P30" s="11">
        <v>34</v>
      </c>
      <c r="Q30" s="10" t="s">
        <v>445</v>
      </c>
      <c r="R30" s="10" t="s">
        <v>490</v>
      </c>
      <c r="U30" s="12"/>
      <c r="V30" s="10" t="s">
        <v>392</v>
      </c>
      <c r="X30" s="10" t="s">
        <v>393</v>
      </c>
      <c r="Y30" s="10" t="s">
        <v>394</v>
      </c>
    </row>
    <row r="31" spans="1:25" x14ac:dyDescent="0.2">
      <c r="A31" s="10" t="s">
        <v>385</v>
      </c>
      <c r="B31" s="10" t="s">
        <v>440</v>
      </c>
      <c r="C31" s="10" t="s">
        <v>346</v>
      </c>
      <c r="D31" s="10" t="s">
        <v>492</v>
      </c>
      <c r="E31" s="10" t="s">
        <v>387</v>
      </c>
      <c r="F31" s="10">
        <v>8597</v>
      </c>
      <c r="G31" s="11">
        <v>-185688</v>
      </c>
      <c r="H31" s="10" t="s">
        <v>396</v>
      </c>
      <c r="I31" s="10" t="s">
        <v>493</v>
      </c>
      <c r="J31" s="10" t="s">
        <v>494</v>
      </c>
      <c r="K31" s="10" t="s">
        <v>391</v>
      </c>
      <c r="L31" s="12">
        <v>44000</v>
      </c>
      <c r="M31" s="12">
        <v>44060</v>
      </c>
      <c r="N31" s="12">
        <v>44029</v>
      </c>
      <c r="O31" s="12">
        <v>44089</v>
      </c>
      <c r="P31" s="11">
        <v>58</v>
      </c>
      <c r="Q31" s="10" t="s">
        <v>445</v>
      </c>
      <c r="R31" s="10" t="s">
        <v>492</v>
      </c>
      <c r="U31" s="12"/>
      <c r="V31" s="10" t="s">
        <v>392</v>
      </c>
      <c r="X31" s="10" t="s">
        <v>393</v>
      </c>
      <c r="Y31" s="10" t="s">
        <v>394</v>
      </c>
    </row>
    <row r="32" spans="1:25" x14ac:dyDescent="0.2">
      <c r="A32" s="10" t="s">
        <v>385</v>
      </c>
      <c r="B32" s="10" t="s">
        <v>440</v>
      </c>
      <c r="C32" s="10" t="s">
        <v>346</v>
      </c>
      <c r="D32" s="10" t="s">
        <v>495</v>
      </c>
      <c r="E32" s="10" t="s">
        <v>387</v>
      </c>
      <c r="F32" s="10">
        <v>19353</v>
      </c>
      <c r="G32" s="11">
        <f>-427645-15680</f>
        <v>-443325</v>
      </c>
      <c r="H32" s="10" t="s">
        <v>396</v>
      </c>
      <c r="I32" s="10" t="s">
        <v>496</v>
      </c>
      <c r="J32" s="10" t="s">
        <v>448</v>
      </c>
      <c r="K32" s="10" t="s">
        <v>391</v>
      </c>
      <c r="L32" s="12">
        <v>44015</v>
      </c>
      <c r="M32" s="12">
        <v>44060</v>
      </c>
      <c r="N32" s="12">
        <v>44029</v>
      </c>
      <c r="O32" s="12">
        <v>44089</v>
      </c>
      <c r="P32" s="11">
        <v>58</v>
      </c>
      <c r="Q32" s="10" t="s">
        <v>497</v>
      </c>
      <c r="R32" s="10" t="s">
        <v>495</v>
      </c>
      <c r="U32" s="12"/>
      <c r="V32" s="10" t="s">
        <v>392</v>
      </c>
      <c r="X32" s="10" t="s">
        <v>393</v>
      </c>
      <c r="Y32" s="10" t="s">
        <v>394</v>
      </c>
    </row>
    <row r="33" spans="1:25" x14ac:dyDescent="0.2">
      <c r="A33" s="10" t="s">
        <v>385</v>
      </c>
      <c r="B33" s="10" t="s">
        <v>440</v>
      </c>
      <c r="C33" s="10" t="s">
        <v>346</v>
      </c>
      <c r="D33" s="10" t="s">
        <v>498</v>
      </c>
      <c r="E33" s="10" t="s">
        <v>387</v>
      </c>
      <c r="F33" s="10">
        <v>19181</v>
      </c>
      <c r="G33" s="11">
        <v>-496582</v>
      </c>
      <c r="H33" s="10" t="s">
        <v>396</v>
      </c>
      <c r="I33" s="10" t="s">
        <v>496</v>
      </c>
      <c r="J33" s="10" t="s">
        <v>499</v>
      </c>
      <c r="K33" s="10" t="s">
        <v>391</v>
      </c>
      <c r="L33" s="12">
        <v>44012</v>
      </c>
      <c r="M33" s="12">
        <v>44060</v>
      </c>
      <c r="N33" s="12">
        <v>44029</v>
      </c>
      <c r="O33" s="12">
        <v>44089</v>
      </c>
      <c r="P33" s="11">
        <v>58</v>
      </c>
      <c r="Q33" s="10" t="s">
        <v>445</v>
      </c>
      <c r="R33" s="10" t="s">
        <v>498</v>
      </c>
      <c r="U33" s="12"/>
      <c r="V33" s="10" t="s">
        <v>392</v>
      </c>
      <c r="X33" s="10" t="s">
        <v>393</v>
      </c>
      <c r="Y33" s="10" t="s">
        <v>394</v>
      </c>
    </row>
    <row r="34" spans="1:25" x14ac:dyDescent="0.2">
      <c r="A34" s="10" t="s">
        <v>385</v>
      </c>
      <c r="B34" s="10" t="s">
        <v>440</v>
      </c>
      <c r="C34" s="10" t="s">
        <v>346</v>
      </c>
      <c r="D34" s="10" t="s">
        <v>500</v>
      </c>
      <c r="E34" s="10" t="s">
        <v>387</v>
      </c>
      <c r="F34" s="10">
        <v>18794</v>
      </c>
      <c r="G34" s="11">
        <v>-155416</v>
      </c>
      <c r="H34" s="10" t="s">
        <v>388</v>
      </c>
      <c r="I34" s="10" t="s">
        <v>501</v>
      </c>
      <c r="J34" s="10" t="s">
        <v>502</v>
      </c>
      <c r="K34" s="10" t="s">
        <v>391</v>
      </c>
      <c r="L34" s="12">
        <v>44005</v>
      </c>
      <c r="M34" s="12">
        <v>44060</v>
      </c>
      <c r="N34" s="12">
        <v>44029</v>
      </c>
      <c r="O34" s="12">
        <v>44089</v>
      </c>
      <c r="P34" s="11">
        <v>58</v>
      </c>
      <c r="Q34" s="10" t="s">
        <v>445</v>
      </c>
      <c r="R34" s="10" t="s">
        <v>500</v>
      </c>
      <c r="U34" s="12"/>
      <c r="V34" s="10" t="s">
        <v>392</v>
      </c>
      <c r="X34" s="10" t="s">
        <v>393</v>
      </c>
      <c r="Y34" s="10" t="s">
        <v>394</v>
      </c>
    </row>
    <row r="35" spans="1:25" x14ac:dyDescent="0.2">
      <c r="A35" s="10" t="s">
        <v>385</v>
      </c>
      <c r="B35" s="10" t="s">
        <v>440</v>
      </c>
      <c r="C35" s="10" t="s">
        <v>346</v>
      </c>
      <c r="D35" s="10" t="s">
        <v>503</v>
      </c>
      <c r="E35" s="10" t="s">
        <v>387</v>
      </c>
      <c r="F35" s="10">
        <v>8937</v>
      </c>
      <c r="G35" s="11">
        <v>-260188</v>
      </c>
      <c r="H35" s="10" t="s">
        <v>396</v>
      </c>
      <c r="I35" s="10" t="s">
        <v>504</v>
      </c>
      <c r="J35" s="10" t="s">
        <v>505</v>
      </c>
      <c r="K35" s="10" t="s">
        <v>391</v>
      </c>
      <c r="L35" s="12">
        <v>44011</v>
      </c>
      <c r="M35" s="12">
        <v>44060</v>
      </c>
      <c r="N35" s="12">
        <v>44029</v>
      </c>
      <c r="O35" s="12">
        <v>44089</v>
      </c>
      <c r="P35" s="11">
        <v>58</v>
      </c>
      <c r="Q35" s="10" t="s">
        <v>445</v>
      </c>
      <c r="R35" s="10" t="s">
        <v>503</v>
      </c>
      <c r="U35" s="12"/>
      <c r="V35" s="10" t="s">
        <v>392</v>
      </c>
      <c r="X35" s="10" t="s">
        <v>393</v>
      </c>
      <c r="Y35" s="10" t="s">
        <v>394</v>
      </c>
    </row>
    <row r="36" spans="1:25" x14ac:dyDescent="0.2">
      <c r="A36" s="10" t="s">
        <v>385</v>
      </c>
      <c r="B36" s="10" t="s">
        <v>440</v>
      </c>
      <c r="C36" s="10" t="s">
        <v>346</v>
      </c>
      <c r="D36" s="10" t="s">
        <v>506</v>
      </c>
      <c r="E36" s="10" t="s">
        <v>387</v>
      </c>
      <c r="F36" s="10">
        <v>14185</v>
      </c>
      <c r="G36" s="11">
        <v>-77410</v>
      </c>
      <c r="H36" s="10" t="s">
        <v>421</v>
      </c>
      <c r="I36" s="10" t="s">
        <v>507</v>
      </c>
      <c r="J36" s="10" t="s">
        <v>508</v>
      </c>
      <c r="K36" s="10" t="s">
        <v>391</v>
      </c>
      <c r="L36" s="12">
        <v>43908</v>
      </c>
      <c r="M36" s="12">
        <v>44073</v>
      </c>
      <c r="N36" s="12">
        <v>43985</v>
      </c>
      <c r="O36" s="12">
        <v>44045</v>
      </c>
      <c r="P36" s="11">
        <v>102</v>
      </c>
      <c r="Q36" s="10" t="s">
        <v>509</v>
      </c>
      <c r="R36" s="10" t="s">
        <v>506</v>
      </c>
      <c r="U36" s="12"/>
      <c r="V36" s="10" t="s">
        <v>392</v>
      </c>
      <c r="X36" s="10" t="s">
        <v>393</v>
      </c>
      <c r="Y36" s="10" t="s">
        <v>394</v>
      </c>
    </row>
    <row r="37" spans="1:25" x14ac:dyDescent="0.2">
      <c r="A37" s="10" t="s">
        <v>385</v>
      </c>
      <c r="B37" s="10" t="s">
        <v>440</v>
      </c>
      <c r="C37" s="10" t="s">
        <v>346</v>
      </c>
      <c r="D37" s="10" t="s">
        <v>510</v>
      </c>
      <c r="E37" s="10" t="s">
        <v>387</v>
      </c>
      <c r="F37" s="10">
        <v>3261</v>
      </c>
      <c r="G37" s="11">
        <f>-752033-44900</f>
        <v>-796933</v>
      </c>
      <c r="H37" s="10" t="s">
        <v>396</v>
      </c>
      <c r="I37" s="10" t="s">
        <v>511</v>
      </c>
      <c r="J37" s="10" t="s">
        <v>450</v>
      </c>
      <c r="K37" s="10" t="s">
        <v>391</v>
      </c>
      <c r="L37" s="12">
        <v>43861</v>
      </c>
      <c r="M37" s="12">
        <v>44050</v>
      </c>
      <c r="N37" s="12">
        <v>43985</v>
      </c>
      <c r="O37" s="12">
        <v>44045</v>
      </c>
      <c r="P37" s="11">
        <v>102</v>
      </c>
      <c r="Q37" s="10" t="s">
        <v>445</v>
      </c>
      <c r="R37" s="10" t="s">
        <v>510</v>
      </c>
      <c r="U37" s="12"/>
      <c r="V37" s="10" t="s">
        <v>392</v>
      </c>
      <c r="X37" s="10" t="s">
        <v>393</v>
      </c>
      <c r="Y37" s="10" t="s">
        <v>394</v>
      </c>
    </row>
    <row r="38" spans="1:25" x14ac:dyDescent="0.2">
      <c r="B38" s="10" t="s">
        <v>440</v>
      </c>
      <c r="C38" s="10" t="s">
        <v>346</v>
      </c>
      <c r="D38" s="10" t="s">
        <v>512</v>
      </c>
      <c r="E38" s="10" t="s">
        <v>387</v>
      </c>
      <c r="F38" s="10">
        <v>74564</v>
      </c>
      <c r="G38" s="11">
        <v>-2170588</v>
      </c>
      <c r="H38" s="10" t="s">
        <v>396</v>
      </c>
      <c r="I38" s="10" t="s">
        <v>442</v>
      </c>
      <c r="J38" s="10" t="s">
        <v>513</v>
      </c>
      <c r="K38" s="10" t="s">
        <v>391</v>
      </c>
      <c r="L38" s="12">
        <v>43999</v>
      </c>
      <c r="M38" s="12">
        <v>44028</v>
      </c>
      <c r="N38" s="12">
        <v>43999</v>
      </c>
      <c r="O38" s="12">
        <v>43999</v>
      </c>
      <c r="P38" s="11">
        <v>148</v>
      </c>
      <c r="Q38" s="10" t="s">
        <v>514</v>
      </c>
      <c r="R38" s="10" t="s">
        <v>512</v>
      </c>
      <c r="U38" s="12"/>
      <c r="V38" s="10" t="s">
        <v>446</v>
      </c>
      <c r="X38" s="10" t="s">
        <v>442</v>
      </c>
      <c r="Y38" s="10" t="s">
        <v>394</v>
      </c>
    </row>
    <row r="39" spans="1:25" x14ac:dyDescent="0.2">
      <c r="A39" s="13"/>
      <c r="B39" s="13"/>
      <c r="C39" s="13"/>
      <c r="D39" s="13"/>
      <c r="E39" s="13"/>
      <c r="F39" s="13"/>
      <c r="G39" s="14">
        <f>SUM(G2:G38)</f>
        <v>-247319246</v>
      </c>
      <c r="H39" s="13"/>
      <c r="I39" s="13"/>
      <c r="J39" s="13"/>
      <c r="K39" s="13"/>
      <c r="L39" s="15"/>
      <c r="M39" s="15"/>
      <c r="N39" s="15"/>
      <c r="O39" s="15"/>
      <c r="P39" s="14"/>
      <c r="Q39" s="13"/>
      <c r="R39" s="13"/>
      <c r="S39" s="13"/>
      <c r="T39" s="13"/>
      <c r="U39" s="15"/>
      <c r="V39" s="13"/>
      <c r="W39" s="13"/>
      <c r="X39" s="13"/>
      <c r="Y39" s="13"/>
    </row>
  </sheetData>
  <autoFilter ref="A1:AE3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opLeftCell="C1" workbookViewId="0">
      <selection activeCell="C2" sqref="C2"/>
    </sheetView>
  </sheetViews>
  <sheetFormatPr baseColWidth="10" defaultRowHeight="12.75" x14ac:dyDescent="0.2"/>
  <cols>
    <col min="1" max="1" width="14.85546875" style="10" bestFit="1" customWidth="1"/>
    <col min="2" max="2" width="15.5703125" style="10" bestFit="1" customWidth="1"/>
    <col min="3" max="3" width="21.7109375" style="10" bestFit="1" customWidth="1"/>
    <col min="4" max="4" width="12.7109375" style="10" bestFit="1" customWidth="1"/>
    <col min="5" max="5" width="6.85546875" style="10" bestFit="1" customWidth="1"/>
    <col min="6" max="6" width="14.5703125" style="10" bestFit="1" customWidth="1"/>
    <col min="7" max="7" width="21.5703125" style="10" bestFit="1" customWidth="1"/>
    <col min="8" max="8" width="13" style="10" customWidth="1"/>
    <col min="9" max="9" width="12.140625" style="10" customWidth="1"/>
    <col min="10" max="10" width="33.28515625" style="10" customWidth="1"/>
    <col min="11" max="11" width="4.42578125" style="10" customWidth="1"/>
    <col min="12" max="12" width="18.5703125" style="10" bestFit="1" customWidth="1"/>
    <col min="13" max="13" width="16.140625" style="10" bestFit="1" customWidth="1"/>
    <col min="14" max="14" width="17.140625" style="10" bestFit="1" customWidth="1"/>
    <col min="15" max="15" width="15.42578125" style="10" bestFit="1" customWidth="1"/>
    <col min="16" max="16" width="25.85546875" style="10" bestFit="1" customWidth="1"/>
    <col min="17" max="17" width="17" style="10" bestFit="1" customWidth="1"/>
    <col min="18" max="18" width="17.5703125" style="10" bestFit="1" customWidth="1"/>
    <col min="19" max="19" width="17" style="10" bestFit="1" customWidth="1"/>
    <col min="20" max="20" width="16.7109375" style="10" bestFit="1" customWidth="1"/>
    <col min="21" max="21" width="18.85546875" style="10" bestFit="1" customWidth="1"/>
    <col min="22" max="22" width="17.140625" style="10" bestFit="1" customWidth="1"/>
    <col min="23" max="23" width="9.42578125" style="10" bestFit="1" customWidth="1"/>
    <col min="24" max="24" width="24.7109375" style="10" bestFit="1" customWidth="1"/>
    <col min="25" max="25" width="18.85546875" style="10" bestFit="1" customWidth="1"/>
    <col min="26" max="16384" width="11.42578125" style="10"/>
  </cols>
  <sheetData>
    <row r="1" spans="1:25" x14ac:dyDescent="0.2">
      <c r="A1" s="9" t="s">
        <v>360</v>
      </c>
      <c r="B1" s="9" t="s">
        <v>361</v>
      </c>
      <c r="C1" s="9" t="s">
        <v>362</v>
      </c>
      <c r="D1" s="9" t="s">
        <v>363</v>
      </c>
      <c r="E1" s="9" t="s">
        <v>364</v>
      </c>
      <c r="F1" s="9" t="s">
        <v>365</v>
      </c>
      <c r="G1" s="9" t="s">
        <v>366</v>
      </c>
      <c r="H1" s="9" t="s">
        <v>367</v>
      </c>
      <c r="I1" s="9" t="s">
        <v>368</v>
      </c>
      <c r="J1" s="9" t="s">
        <v>369</v>
      </c>
      <c r="K1" s="9" t="s">
        <v>370</v>
      </c>
      <c r="L1" s="9" t="s">
        <v>371</v>
      </c>
      <c r="M1" s="9" t="s">
        <v>372</v>
      </c>
      <c r="N1" s="9" t="s">
        <v>373</v>
      </c>
      <c r="O1" s="9" t="s">
        <v>374</v>
      </c>
      <c r="P1" s="9" t="s">
        <v>375</v>
      </c>
      <c r="Q1" s="9" t="s">
        <v>376</v>
      </c>
      <c r="R1" s="9" t="s">
        <v>377</v>
      </c>
      <c r="S1" s="9" t="s">
        <v>378</v>
      </c>
      <c r="T1" s="9" t="s">
        <v>379</v>
      </c>
      <c r="U1" s="9" t="s">
        <v>380</v>
      </c>
      <c r="V1" s="9" t="s">
        <v>381</v>
      </c>
      <c r="W1" s="9" t="s">
        <v>382</v>
      </c>
      <c r="X1" s="9" t="s">
        <v>383</v>
      </c>
      <c r="Y1" s="9" t="s">
        <v>384</v>
      </c>
    </row>
    <row r="2" spans="1:25" x14ac:dyDescent="0.2">
      <c r="A2" s="10" t="s">
        <v>385</v>
      </c>
      <c r="D2" s="10" t="s">
        <v>395</v>
      </c>
      <c r="E2" s="10" t="s">
        <v>387</v>
      </c>
      <c r="F2" s="10">
        <v>18125</v>
      </c>
      <c r="G2" s="11">
        <v>-462100</v>
      </c>
      <c r="H2" s="10" t="s">
        <v>399</v>
      </c>
      <c r="I2" s="10" t="s">
        <v>397</v>
      </c>
      <c r="J2" s="10" t="s">
        <v>400</v>
      </c>
      <c r="K2" s="10" t="s">
        <v>391</v>
      </c>
      <c r="L2" s="12">
        <v>43768</v>
      </c>
      <c r="M2" s="12">
        <v>44110</v>
      </c>
      <c r="N2" s="12">
        <v>44125</v>
      </c>
      <c r="O2" s="12">
        <v>44185</v>
      </c>
      <c r="P2" s="11">
        <v>-38</v>
      </c>
      <c r="R2" s="10" t="s">
        <v>395</v>
      </c>
      <c r="U2" s="12"/>
      <c r="V2" s="10" t="s">
        <v>392</v>
      </c>
      <c r="X2" s="10" t="s">
        <v>393</v>
      </c>
      <c r="Y2" s="10" t="s">
        <v>394</v>
      </c>
    </row>
    <row r="3" spans="1:25" x14ac:dyDescent="0.2">
      <c r="A3" s="10" t="s">
        <v>385</v>
      </c>
      <c r="D3" s="10" t="s">
        <v>401</v>
      </c>
      <c r="E3" s="10" t="s">
        <v>387</v>
      </c>
      <c r="F3" s="10">
        <v>25848</v>
      </c>
      <c r="G3" s="11">
        <v>-1122689</v>
      </c>
      <c r="H3" s="10" t="s">
        <v>399</v>
      </c>
      <c r="I3" s="10" t="s">
        <v>402</v>
      </c>
      <c r="J3" s="10" t="s">
        <v>404</v>
      </c>
      <c r="K3" s="10" t="s">
        <v>391</v>
      </c>
      <c r="L3" s="12">
        <v>44082</v>
      </c>
      <c r="M3" s="12">
        <v>44117</v>
      </c>
      <c r="N3" s="12">
        <v>44128</v>
      </c>
      <c r="O3" s="12">
        <v>44188</v>
      </c>
      <c r="P3" s="11">
        <v>-41</v>
      </c>
      <c r="R3" s="10" t="s">
        <v>401</v>
      </c>
      <c r="U3" s="12"/>
      <c r="V3" s="10" t="s">
        <v>392</v>
      </c>
      <c r="X3" s="10" t="s">
        <v>393</v>
      </c>
      <c r="Y3" s="10" t="s">
        <v>394</v>
      </c>
    </row>
    <row r="4" spans="1:25" x14ac:dyDescent="0.2">
      <c r="A4" s="10" t="s">
        <v>385</v>
      </c>
      <c r="D4" s="10" t="s">
        <v>408</v>
      </c>
      <c r="E4" s="10" t="s">
        <v>387</v>
      </c>
      <c r="F4" s="10">
        <v>16833</v>
      </c>
      <c r="G4" s="11">
        <v>-1400</v>
      </c>
      <c r="H4" s="10" t="s">
        <v>399</v>
      </c>
      <c r="I4" s="10" t="s">
        <v>406</v>
      </c>
      <c r="J4" s="10" t="s">
        <v>410</v>
      </c>
      <c r="K4" s="10" t="s">
        <v>391</v>
      </c>
      <c r="L4" s="12">
        <v>43748</v>
      </c>
      <c r="M4" s="12">
        <v>44110</v>
      </c>
      <c r="N4" s="12">
        <v>44126</v>
      </c>
      <c r="O4" s="12">
        <v>44186</v>
      </c>
      <c r="P4" s="11">
        <v>-39</v>
      </c>
      <c r="R4" s="10" t="s">
        <v>408</v>
      </c>
      <c r="U4" s="12"/>
      <c r="V4" s="10" t="s">
        <v>392</v>
      </c>
      <c r="X4" s="10" t="s">
        <v>393</v>
      </c>
      <c r="Y4" s="10" t="s">
        <v>394</v>
      </c>
    </row>
    <row r="5" spans="1:25" x14ac:dyDescent="0.2">
      <c r="A5" s="10" t="s">
        <v>385</v>
      </c>
      <c r="D5" s="10" t="s">
        <v>411</v>
      </c>
      <c r="E5" s="10" t="s">
        <v>387</v>
      </c>
      <c r="F5" s="10">
        <v>16529</v>
      </c>
      <c r="G5" s="11">
        <v>-2000</v>
      </c>
      <c r="H5" s="10" t="s">
        <v>399</v>
      </c>
      <c r="I5" s="10" t="s">
        <v>406</v>
      </c>
      <c r="J5" s="10" t="s">
        <v>413</v>
      </c>
      <c r="K5" s="10" t="s">
        <v>391</v>
      </c>
      <c r="L5" s="12">
        <v>43741</v>
      </c>
      <c r="M5" s="12">
        <v>44110</v>
      </c>
      <c r="N5" s="12">
        <v>44126</v>
      </c>
      <c r="O5" s="12">
        <v>44186</v>
      </c>
      <c r="P5" s="11">
        <v>-39</v>
      </c>
      <c r="R5" s="10" t="s">
        <v>411</v>
      </c>
      <c r="U5" s="12"/>
      <c r="V5" s="10" t="s">
        <v>392</v>
      </c>
      <c r="X5" s="10" t="s">
        <v>393</v>
      </c>
      <c r="Y5" s="10" t="s">
        <v>394</v>
      </c>
    </row>
    <row r="6" spans="1:25" x14ac:dyDescent="0.2">
      <c r="A6" s="10" t="s">
        <v>385</v>
      </c>
      <c r="D6" s="10" t="s">
        <v>420</v>
      </c>
      <c r="E6" s="10" t="s">
        <v>387</v>
      </c>
      <c r="F6" s="10">
        <v>21768</v>
      </c>
      <c r="G6" s="11">
        <v>-27060</v>
      </c>
      <c r="H6" s="10" t="s">
        <v>424</v>
      </c>
      <c r="I6" s="10" t="s">
        <v>422</v>
      </c>
      <c r="J6" s="10" t="s">
        <v>425</v>
      </c>
      <c r="K6" s="10" t="s">
        <v>391</v>
      </c>
      <c r="L6" s="12">
        <v>44060</v>
      </c>
      <c r="M6" s="12">
        <v>44108</v>
      </c>
      <c r="N6" s="12">
        <v>44098</v>
      </c>
      <c r="O6" s="12">
        <v>44158</v>
      </c>
      <c r="P6" s="11">
        <v>-11</v>
      </c>
      <c r="R6" s="10" t="s">
        <v>420</v>
      </c>
      <c r="U6" s="12"/>
      <c r="V6" s="10" t="s">
        <v>392</v>
      </c>
      <c r="X6" s="10" t="s">
        <v>393</v>
      </c>
      <c r="Y6" s="10" t="s">
        <v>394</v>
      </c>
    </row>
    <row r="7" spans="1:25" x14ac:dyDescent="0.2">
      <c r="A7" s="10" t="s">
        <v>385</v>
      </c>
      <c r="D7" s="10" t="s">
        <v>426</v>
      </c>
      <c r="E7" s="10" t="s">
        <v>387</v>
      </c>
      <c r="F7" s="10">
        <v>21766</v>
      </c>
      <c r="G7" s="11">
        <v>-1271744</v>
      </c>
      <c r="H7" s="10" t="s">
        <v>399</v>
      </c>
      <c r="I7" s="10" t="s">
        <v>422</v>
      </c>
      <c r="J7" s="10" t="s">
        <v>428</v>
      </c>
      <c r="K7" s="10" t="s">
        <v>391</v>
      </c>
      <c r="L7" s="12">
        <v>44060</v>
      </c>
      <c r="M7" s="12">
        <v>44108</v>
      </c>
      <c r="N7" s="12">
        <v>44088</v>
      </c>
      <c r="O7" s="12">
        <v>44148</v>
      </c>
      <c r="P7" s="11">
        <v>-1</v>
      </c>
      <c r="R7" s="10" t="s">
        <v>426</v>
      </c>
      <c r="U7" s="12"/>
      <c r="V7" s="10" t="s">
        <v>392</v>
      </c>
      <c r="X7" s="10" t="s">
        <v>393</v>
      </c>
      <c r="Y7" s="10" t="s">
        <v>394</v>
      </c>
    </row>
    <row r="8" spans="1:25" x14ac:dyDescent="0.2">
      <c r="A8" s="10" t="s">
        <v>385</v>
      </c>
      <c r="D8" s="10" t="s">
        <v>431</v>
      </c>
      <c r="E8" s="10" t="s">
        <v>387</v>
      </c>
      <c r="F8" s="10">
        <v>20343</v>
      </c>
      <c r="G8" s="11">
        <v>-7813663</v>
      </c>
      <c r="H8" s="10" t="s">
        <v>424</v>
      </c>
      <c r="I8" s="10" t="s">
        <v>432</v>
      </c>
      <c r="J8" s="10" t="s">
        <v>434</v>
      </c>
      <c r="K8" s="10" t="s">
        <v>391</v>
      </c>
      <c r="L8" s="12">
        <v>44037</v>
      </c>
      <c r="M8" s="12">
        <v>44108</v>
      </c>
      <c r="N8" s="12">
        <v>44087</v>
      </c>
      <c r="O8" s="12">
        <v>44147</v>
      </c>
      <c r="P8" s="11">
        <v>0</v>
      </c>
      <c r="R8" s="10" t="s">
        <v>431</v>
      </c>
      <c r="U8" s="12"/>
      <c r="V8" s="10" t="s">
        <v>392</v>
      </c>
      <c r="X8" s="10" t="s">
        <v>393</v>
      </c>
      <c r="Y8" s="10" t="s">
        <v>394</v>
      </c>
    </row>
    <row r="9" spans="1:25" x14ac:dyDescent="0.2">
      <c r="A9" s="13"/>
      <c r="B9" s="13"/>
      <c r="C9" s="13"/>
      <c r="D9" s="13"/>
      <c r="E9" s="13"/>
      <c r="F9" s="13"/>
      <c r="G9" s="14">
        <f>SUM(G2:G8)</f>
        <v>-10700656</v>
      </c>
      <c r="H9" s="13"/>
      <c r="I9" s="13"/>
      <c r="J9" s="13"/>
      <c r="K9" s="13"/>
      <c r="L9" s="15"/>
      <c r="M9" s="15"/>
      <c r="N9" s="15"/>
      <c r="O9" s="15"/>
      <c r="P9" s="14"/>
      <c r="Q9" s="13"/>
      <c r="R9" s="13"/>
      <c r="S9" s="13"/>
      <c r="T9" s="13"/>
      <c r="U9" s="15"/>
      <c r="V9" s="13"/>
      <c r="W9" s="13"/>
      <c r="X9" s="13"/>
      <c r="Y9" s="13"/>
    </row>
  </sheetData>
  <autoFilter ref="A1:AE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2"/>
  <sheetViews>
    <sheetView topLeftCell="A223" workbookViewId="0">
      <selection activeCell="E239" sqref="E239"/>
    </sheetView>
  </sheetViews>
  <sheetFormatPr baseColWidth="10" defaultRowHeight="12.75" x14ac:dyDescent="0.2"/>
  <cols>
    <col min="1" max="1" width="15.5703125" style="10" bestFit="1" customWidth="1"/>
    <col min="2" max="2" width="21.7109375" style="10" bestFit="1" customWidth="1"/>
    <col min="3" max="3" width="12.7109375" style="10" bestFit="1" customWidth="1"/>
    <col min="4" max="4" width="6.85546875" style="10" bestFit="1" customWidth="1"/>
    <col min="5" max="5" width="19.85546875" style="10" bestFit="1" customWidth="1"/>
    <col min="6" max="6" width="21.5703125" style="10" bestFit="1" customWidth="1"/>
    <col min="7" max="7" width="17" style="10" bestFit="1" customWidth="1"/>
    <col min="8" max="8" width="16.7109375" style="10" bestFit="1" customWidth="1"/>
    <col min="9" max="9" width="18.140625" style="10" bestFit="1" customWidth="1"/>
    <col min="10" max="10" width="18.5703125" style="10" bestFit="1" customWidth="1"/>
    <col min="11" max="11" width="16.140625" style="10" bestFit="1" customWidth="1"/>
    <col min="12" max="12" width="17.140625" style="10" bestFit="1" customWidth="1"/>
    <col min="13" max="13" width="15.42578125" style="10" bestFit="1" customWidth="1"/>
    <col min="14" max="14" width="25.85546875" style="10" bestFit="1" customWidth="1"/>
    <col min="15" max="15" width="13.140625" style="10" bestFit="1" customWidth="1"/>
    <col min="16" max="16" width="15.140625" style="10" bestFit="1" customWidth="1"/>
    <col min="17" max="17" width="22.7109375" style="10" bestFit="1" customWidth="1"/>
    <col min="18" max="18" width="45.7109375" style="10" bestFit="1" customWidth="1"/>
    <col min="19" max="19" width="17" style="10" bestFit="1" customWidth="1"/>
    <col min="20" max="20" width="17.5703125" style="10" bestFit="1" customWidth="1"/>
    <col min="21" max="21" width="18.85546875" style="10" bestFit="1" customWidth="1"/>
    <col min="22" max="22" width="17.140625" style="10" bestFit="1" customWidth="1"/>
    <col min="23" max="23" width="9.42578125" style="10" bestFit="1" customWidth="1"/>
    <col min="24" max="24" width="28.5703125" style="10" bestFit="1" customWidth="1"/>
    <col min="25" max="25" width="18.85546875" style="10" bestFit="1" customWidth="1"/>
    <col min="26" max="16384" width="11.42578125" style="10"/>
  </cols>
  <sheetData>
    <row r="1" spans="1:25" x14ac:dyDescent="0.2">
      <c r="A1" s="9" t="s">
        <v>361</v>
      </c>
      <c r="B1" s="9" t="s">
        <v>362</v>
      </c>
      <c r="C1" s="9" t="s">
        <v>363</v>
      </c>
      <c r="D1" s="9" t="s">
        <v>364</v>
      </c>
      <c r="E1" s="9" t="s">
        <v>365</v>
      </c>
      <c r="F1" s="9" t="s">
        <v>366</v>
      </c>
      <c r="G1" s="9" t="s">
        <v>378</v>
      </c>
      <c r="H1" s="9" t="s">
        <v>379</v>
      </c>
      <c r="I1" s="9" t="s">
        <v>370</v>
      </c>
      <c r="J1" s="9" t="s">
        <v>371</v>
      </c>
      <c r="K1" s="9" t="s">
        <v>372</v>
      </c>
      <c r="L1" s="9" t="s">
        <v>373</v>
      </c>
      <c r="M1" s="9" t="s">
        <v>374</v>
      </c>
      <c r="N1" s="9" t="s">
        <v>375</v>
      </c>
      <c r="O1" s="9" t="s">
        <v>515</v>
      </c>
      <c r="P1" s="9" t="s">
        <v>367</v>
      </c>
      <c r="Q1" s="9" t="s">
        <v>368</v>
      </c>
      <c r="R1" s="9" t="s">
        <v>369</v>
      </c>
      <c r="S1" s="9" t="s">
        <v>376</v>
      </c>
      <c r="T1" s="9" t="s">
        <v>377</v>
      </c>
      <c r="U1" s="9" t="s">
        <v>380</v>
      </c>
      <c r="V1" s="9" t="s">
        <v>381</v>
      </c>
      <c r="W1" s="9" t="s">
        <v>382</v>
      </c>
      <c r="X1" s="9" t="s">
        <v>383</v>
      </c>
      <c r="Y1" s="9" t="s">
        <v>384</v>
      </c>
    </row>
    <row r="2" spans="1:25" x14ac:dyDescent="0.2">
      <c r="A2" s="10" t="s">
        <v>440</v>
      </c>
      <c r="B2" s="10" t="s">
        <v>346</v>
      </c>
      <c r="C2" s="10" t="s">
        <v>516</v>
      </c>
      <c r="D2" s="10" t="s">
        <v>387</v>
      </c>
      <c r="E2" s="10">
        <v>34508</v>
      </c>
      <c r="F2" s="11">
        <v>-181660</v>
      </c>
      <c r="G2" s="10" t="s">
        <v>517</v>
      </c>
      <c r="H2" s="10" t="s">
        <v>518</v>
      </c>
      <c r="I2" s="10" t="s">
        <v>444</v>
      </c>
      <c r="J2" s="12">
        <v>43194</v>
      </c>
      <c r="K2" s="12">
        <v>43256</v>
      </c>
      <c r="L2" s="12">
        <v>43194</v>
      </c>
      <c r="M2" s="12">
        <v>43254</v>
      </c>
      <c r="N2" s="11">
        <v>703</v>
      </c>
      <c r="P2" s="10" t="s">
        <v>519</v>
      </c>
      <c r="Q2" s="10" t="s">
        <v>520</v>
      </c>
      <c r="R2" s="10" t="s">
        <v>521</v>
      </c>
      <c r="S2" s="10" t="s">
        <v>522</v>
      </c>
      <c r="T2" s="10" t="s">
        <v>516</v>
      </c>
      <c r="U2" s="12">
        <v>43957</v>
      </c>
      <c r="V2" s="10" t="s">
        <v>523</v>
      </c>
      <c r="X2" s="10" t="s">
        <v>524</v>
      </c>
      <c r="Y2" s="10" t="s">
        <v>394</v>
      </c>
    </row>
    <row r="3" spans="1:25" x14ac:dyDescent="0.2">
      <c r="A3" s="10" t="s">
        <v>440</v>
      </c>
      <c r="B3" s="10" t="s">
        <v>346</v>
      </c>
      <c r="C3" s="10" t="s">
        <v>525</v>
      </c>
      <c r="D3" s="10" t="s">
        <v>387</v>
      </c>
      <c r="E3" s="10">
        <v>34503</v>
      </c>
      <c r="F3" s="11">
        <v>-555317</v>
      </c>
      <c r="G3" s="10" t="s">
        <v>526</v>
      </c>
      <c r="H3" s="10" t="s">
        <v>527</v>
      </c>
      <c r="I3" s="10" t="s">
        <v>391</v>
      </c>
      <c r="J3" s="12">
        <v>43098</v>
      </c>
      <c r="K3" s="12">
        <v>43112</v>
      </c>
      <c r="L3" s="12">
        <v>43112</v>
      </c>
      <c r="M3" s="12">
        <v>43172</v>
      </c>
      <c r="N3" s="11">
        <v>269</v>
      </c>
      <c r="P3" s="10" t="s">
        <v>396</v>
      </c>
      <c r="Q3" s="10" t="s">
        <v>528</v>
      </c>
      <c r="R3" s="10" t="s">
        <v>529</v>
      </c>
      <c r="S3" s="10" t="s">
        <v>514</v>
      </c>
      <c r="T3" s="10" t="s">
        <v>525</v>
      </c>
      <c r="U3" s="12">
        <v>43441</v>
      </c>
      <c r="V3" s="10" t="s">
        <v>392</v>
      </c>
      <c r="X3" s="10" t="s">
        <v>393</v>
      </c>
      <c r="Y3" s="10" t="s">
        <v>394</v>
      </c>
    </row>
    <row r="4" spans="1:25" x14ac:dyDescent="0.2">
      <c r="A4" s="10" t="s">
        <v>440</v>
      </c>
      <c r="B4" s="10" t="s">
        <v>346</v>
      </c>
      <c r="C4" s="10" t="s">
        <v>530</v>
      </c>
      <c r="D4" s="10" t="s">
        <v>387</v>
      </c>
      <c r="E4" s="10">
        <v>34504</v>
      </c>
      <c r="F4" s="11">
        <v>-316567</v>
      </c>
      <c r="G4" s="10" t="s">
        <v>517</v>
      </c>
      <c r="H4" s="10" t="s">
        <v>518</v>
      </c>
      <c r="I4" s="10" t="s">
        <v>391</v>
      </c>
      <c r="J4" s="12">
        <v>43098</v>
      </c>
      <c r="K4" s="12">
        <v>43112</v>
      </c>
      <c r="L4" s="12">
        <v>43112</v>
      </c>
      <c r="M4" s="12">
        <v>43172</v>
      </c>
      <c r="N4" s="11">
        <v>785</v>
      </c>
      <c r="P4" s="10" t="s">
        <v>421</v>
      </c>
      <c r="Q4" s="10" t="s">
        <v>520</v>
      </c>
      <c r="R4" s="10" t="s">
        <v>531</v>
      </c>
      <c r="S4" s="10" t="s">
        <v>532</v>
      </c>
      <c r="T4" s="10" t="s">
        <v>530</v>
      </c>
      <c r="U4" s="12">
        <v>43957</v>
      </c>
      <c r="V4" s="10" t="s">
        <v>392</v>
      </c>
      <c r="X4" s="10" t="s">
        <v>393</v>
      </c>
      <c r="Y4" s="10" t="s">
        <v>394</v>
      </c>
    </row>
    <row r="5" spans="1:25" x14ac:dyDescent="0.2">
      <c r="A5" s="10" t="s">
        <v>440</v>
      </c>
      <c r="B5" s="10" t="s">
        <v>346</v>
      </c>
      <c r="C5" s="10" t="s">
        <v>533</v>
      </c>
      <c r="D5" s="10" t="s">
        <v>387</v>
      </c>
      <c r="E5" s="10">
        <v>34505</v>
      </c>
      <c r="F5" s="11">
        <v>-117032</v>
      </c>
      <c r="G5" s="10" t="s">
        <v>526</v>
      </c>
      <c r="H5" s="10" t="s">
        <v>527</v>
      </c>
      <c r="I5" s="10" t="s">
        <v>391</v>
      </c>
      <c r="J5" s="12">
        <v>43098</v>
      </c>
      <c r="K5" s="12">
        <v>43112</v>
      </c>
      <c r="L5" s="12">
        <v>43112</v>
      </c>
      <c r="M5" s="12">
        <v>43172</v>
      </c>
      <c r="N5" s="11">
        <v>269</v>
      </c>
      <c r="P5" s="10" t="s">
        <v>396</v>
      </c>
      <c r="Q5" s="10" t="s">
        <v>528</v>
      </c>
      <c r="R5" s="10" t="s">
        <v>534</v>
      </c>
      <c r="S5" s="10" t="s">
        <v>514</v>
      </c>
      <c r="T5" s="10" t="s">
        <v>533</v>
      </c>
      <c r="U5" s="12">
        <v>43441</v>
      </c>
      <c r="V5" s="10" t="s">
        <v>392</v>
      </c>
      <c r="X5" s="10" t="s">
        <v>393</v>
      </c>
      <c r="Y5" s="10" t="s">
        <v>394</v>
      </c>
    </row>
    <row r="6" spans="1:25" x14ac:dyDescent="0.2">
      <c r="A6" s="10" t="s">
        <v>440</v>
      </c>
      <c r="B6" s="10" t="s">
        <v>346</v>
      </c>
      <c r="C6" s="10" t="s">
        <v>535</v>
      </c>
      <c r="D6" s="10" t="s">
        <v>387</v>
      </c>
      <c r="E6" s="10">
        <v>34506</v>
      </c>
      <c r="F6" s="11">
        <v>-300756</v>
      </c>
      <c r="G6" s="10" t="s">
        <v>526</v>
      </c>
      <c r="H6" s="10" t="s">
        <v>527</v>
      </c>
      <c r="I6" s="10" t="s">
        <v>391</v>
      </c>
      <c r="J6" s="12">
        <v>43161</v>
      </c>
      <c r="K6" s="12">
        <v>43161</v>
      </c>
      <c r="L6" s="12">
        <v>43112</v>
      </c>
      <c r="M6" s="12">
        <v>43172</v>
      </c>
      <c r="N6" s="11">
        <v>269</v>
      </c>
      <c r="P6" s="10" t="s">
        <v>396</v>
      </c>
      <c r="Q6" s="10" t="s">
        <v>528</v>
      </c>
      <c r="R6" s="10" t="s">
        <v>536</v>
      </c>
      <c r="S6" s="10" t="s">
        <v>514</v>
      </c>
      <c r="T6" s="10" t="s">
        <v>537</v>
      </c>
      <c r="U6" s="12">
        <v>43441</v>
      </c>
      <c r="V6" s="10" t="s">
        <v>523</v>
      </c>
      <c r="X6" s="10" t="s">
        <v>538</v>
      </c>
      <c r="Y6" s="10" t="s">
        <v>394</v>
      </c>
    </row>
    <row r="7" spans="1:25" x14ac:dyDescent="0.2">
      <c r="A7" s="10" t="s">
        <v>440</v>
      </c>
      <c r="B7" s="10" t="s">
        <v>346</v>
      </c>
      <c r="C7" s="10" t="s">
        <v>539</v>
      </c>
      <c r="D7" s="10" t="s">
        <v>387</v>
      </c>
      <c r="E7" s="10">
        <v>34507</v>
      </c>
      <c r="F7" s="11">
        <v>-47500</v>
      </c>
      <c r="G7" s="10" t="s">
        <v>540</v>
      </c>
      <c r="H7" s="10" t="s">
        <v>541</v>
      </c>
      <c r="I7" s="10" t="s">
        <v>391</v>
      </c>
      <c r="J7" s="12">
        <v>43112</v>
      </c>
      <c r="K7" s="12">
        <v>43441</v>
      </c>
      <c r="L7" s="12">
        <v>43112</v>
      </c>
      <c r="M7" s="12">
        <v>43112</v>
      </c>
      <c r="N7" s="11">
        <v>419</v>
      </c>
      <c r="P7" s="10" t="s">
        <v>396</v>
      </c>
      <c r="Q7" s="10" t="s">
        <v>542</v>
      </c>
      <c r="R7" s="10" t="s">
        <v>543</v>
      </c>
      <c r="S7" s="10" t="s">
        <v>514</v>
      </c>
      <c r="T7" s="10" t="s">
        <v>539</v>
      </c>
      <c r="U7" s="12">
        <v>43531</v>
      </c>
      <c r="V7" s="10" t="s">
        <v>523</v>
      </c>
      <c r="X7" s="10" t="s">
        <v>544</v>
      </c>
      <c r="Y7" s="10" t="s">
        <v>394</v>
      </c>
    </row>
    <row r="8" spans="1:25" x14ac:dyDescent="0.2">
      <c r="A8" s="10" t="s">
        <v>440</v>
      </c>
      <c r="B8" s="10" t="s">
        <v>346</v>
      </c>
      <c r="C8" s="10" t="s">
        <v>539</v>
      </c>
      <c r="D8" s="10" t="s">
        <v>387</v>
      </c>
      <c r="E8" s="10">
        <v>34507</v>
      </c>
      <c r="F8" s="11">
        <v>-89876</v>
      </c>
      <c r="G8" s="10" t="s">
        <v>526</v>
      </c>
      <c r="H8" s="10" t="s">
        <v>527</v>
      </c>
      <c r="I8" s="10" t="s">
        <v>391</v>
      </c>
      <c r="J8" s="12">
        <v>43112</v>
      </c>
      <c r="K8" s="12">
        <v>43441</v>
      </c>
      <c r="L8" s="12">
        <v>43112</v>
      </c>
      <c r="M8" s="12">
        <v>43172</v>
      </c>
      <c r="N8" s="11">
        <v>269</v>
      </c>
      <c r="P8" s="10" t="s">
        <v>396</v>
      </c>
      <c r="Q8" s="10" t="s">
        <v>528</v>
      </c>
      <c r="R8" s="10" t="s">
        <v>545</v>
      </c>
      <c r="S8" s="10" t="s">
        <v>514</v>
      </c>
      <c r="T8" s="10" t="s">
        <v>546</v>
      </c>
      <c r="U8" s="12">
        <v>43441</v>
      </c>
      <c r="V8" s="10" t="s">
        <v>523</v>
      </c>
      <c r="X8" s="10" t="s">
        <v>544</v>
      </c>
      <c r="Y8" s="10" t="s">
        <v>394</v>
      </c>
    </row>
    <row r="9" spans="1:25" x14ac:dyDescent="0.2">
      <c r="A9" s="10" t="s">
        <v>440</v>
      </c>
      <c r="B9" s="10" t="s">
        <v>346</v>
      </c>
      <c r="C9" s="10" t="s">
        <v>549</v>
      </c>
      <c r="D9" s="10" t="s">
        <v>387</v>
      </c>
      <c r="E9" s="10">
        <v>34508</v>
      </c>
      <c r="F9" s="11">
        <v>-465760</v>
      </c>
      <c r="G9" s="10" t="s">
        <v>526</v>
      </c>
      <c r="H9" s="10" t="s">
        <v>527</v>
      </c>
      <c r="I9" s="10" t="s">
        <v>391</v>
      </c>
      <c r="J9" s="12">
        <v>43161</v>
      </c>
      <c r="K9" s="12">
        <v>43161</v>
      </c>
      <c r="L9" s="12">
        <v>43112</v>
      </c>
      <c r="M9" s="12">
        <v>43172</v>
      </c>
      <c r="N9" s="11">
        <v>269</v>
      </c>
      <c r="P9" s="10" t="s">
        <v>396</v>
      </c>
      <c r="Q9" s="10" t="s">
        <v>528</v>
      </c>
      <c r="R9" s="10" t="s">
        <v>536</v>
      </c>
      <c r="S9" s="10" t="s">
        <v>514</v>
      </c>
      <c r="T9" s="10" t="s">
        <v>550</v>
      </c>
      <c r="U9" s="12">
        <v>43441</v>
      </c>
      <c r="V9" s="10" t="s">
        <v>523</v>
      </c>
      <c r="X9" s="10" t="s">
        <v>538</v>
      </c>
      <c r="Y9" s="10" t="s">
        <v>394</v>
      </c>
    </row>
    <row r="10" spans="1:25" x14ac:dyDescent="0.2">
      <c r="A10" s="10" t="s">
        <v>440</v>
      </c>
      <c r="B10" s="10" t="s">
        <v>346</v>
      </c>
      <c r="C10" s="10" t="s">
        <v>551</v>
      </c>
      <c r="D10" s="10" t="s">
        <v>387</v>
      </c>
      <c r="E10" s="10">
        <v>34509</v>
      </c>
      <c r="F10" s="11">
        <v>-82145</v>
      </c>
      <c r="G10" s="10" t="s">
        <v>526</v>
      </c>
      <c r="H10" s="10" t="s">
        <v>527</v>
      </c>
      <c r="I10" s="10" t="s">
        <v>391</v>
      </c>
      <c r="J10" s="12">
        <v>43098</v>
      </c>
      <c r="K10" s="12">
        <v>43112</v>
      </c>
      <c r="L10" s="12">
        <v>43112</v>
      </c>
      <c r="M10" s="12">
        <v>43172</v>
      </c>
      <c r="N10" s="11">
        <v>269</v>
      </c>
      <c r="P10" s="10" t="s">
        <v>396</v>
      </c>
      <c r="Q10" s="10" t="s">
        <v>528</v>
      </c>
      <c r="R10" s="10" t="s">
        <v>552</v>
      </c>
      <c r="S10" s="10" t="s">
        <v>514</v>
      </c>
      <c r="T10" s="10" t="s">
        <v>551</v>
      </c>
      <c r="U10" s="12">
        <v>43441</v>
      </c>
      <c r="V10" s="10" t="s">
        <v>392</v>
      </c>
      <c r="X10" s="10" t="s">
        <v>393</v>
      </c>
      <c r="Y10" s="10" t="s">
        <v>394</v>
      </c>
    </row>
    <row r="11" spans="1:25" x14ac:dyDescent="0.2">
      <c r="A11" s="10" t="s">
        <v>440</v>
      </c>
      <c r="B11" s="10" t="s">
        <v>346</v>
      </c>
      <c r="C11" s="10" t="s">
        <v>554</v>
      </c>
      <c r="D11" s="10" t="s">
        <v>387</v>
      </c>
      <c r="E11" s="10">
        <v>34512</v>
      </c>
      <c r="F11" s="11">
        <v>-1235779</v>
      </c>
      <c r="G11" s="10" t="s">
        <v>526</v>
      </c>
      <c r="H11" s="10" t="s">
        <v>527</v>
      </c>
      <c r="I11" s="10" t="s">
        <v>391</v>
      </c>
      <c r="J11" s="12">
        <v>43098</v>
      </c>
      <c r="K11" s="12">
        <v>43112</v>
      </c>
      <c r="L11" s="12">
        <v>43112</v>
      </c>
      <c r="M11" s="12">
        <v>43172</v>
      </c>
      <c r="N11" s="11">
        <v>269</v>
      </c>
      <c r="P11" s="10" t="s">
        <v>396</v>
      </c>
      <c r="Q11" s="10" t="s">
        <v>528</v>
      </c>
      <c r="R11" s="10" t="s">
        <v>555</v>
      </c>
      <c r="S11" s="10" t="s">
        <v>553</v>
      </c>
      <c r="T11" s="10" t="s">
        <v>554</v>
      </c>
      <c r="U11" s="12">
        <v>43441</v>
      </c>
      <c r="V11" s="10" t="s">
        <v>392</v>
      </c>
      <c r="X11" s="10" t="s">
        <v>393</v>
      </c>
      <c r="Y11" s="10" t="s">
        <v>394</v>
      </c>
    </row>
    <row r="12" spans="1:25" x14ac:dyDescent="0.2">
      <c r="A12" s="10" t="s">
        <v>440</v>
      </c>
      <c r="B12" s="10" t="s">
        <v>346</v>
      </c>
      <c r="C12" s="10" t="s">
        <v>556</v>
      </c>
      <c r="D12" s="10" t="s">
        <v>387</v>
      </c>
      <c r="E12" s="10">
        <v>34514</v>
      </c>
      <c r="F12" s="11">
        <v>-2950</v>
      </c>
      <c r="G12" s="10" t="s">
        <v>540</v>
      </c>
      <c r="H12" s="10" t="s">
        <v>541</v>
      </c>
      <c r="I12" s="10" t="s">
        <v>444</v>
      </c>
      <c r="J12" s="12">
        <v>43194</v>
      </c>
      <c r="K12" s="12">
        <v>43244</v>
      </c>
      <c r="L12" s="12">
        <v>43194</v>
      </c>
      <c r="M12" s="12">
        <v>43194</v>
      </c>
      <c r="N12" s="11">
        <v>337</v>
      </c>
      <c r="P12" s="10" t="s">
        <v>519</v>
      </c>
      <c r="Q12" s="10" t="s">
        <v>542</v>
      </c>
      <c r="R12" s="10" t="s">
        <v>521</v>
      </c>
      <c r="S12" s="10" t="s">
        <v>522</v>
      </c>
      <c r="T12" s="10" t="s">
        <v>556</v>
      </c>
      <c r="U12" s="12">
        <v>43531</v>
      </c>
      <c r="V12" s="10" t="s">
        <v>523</v>
      </c>
      <c r="X12" s="10" t="s">
        <v>524</v>
      </c>
      <c r="Y12" s="10" t="s">
        <v>394</v>
      </c>
    </row>
    <row r="13" spans="1:25" x14ac:dyDescent="0.2">
      <c r="A13" s="10" t="s">
        <v>440</v>
      </c>
      <c r="B13" s="10" t="s">
        <v>346</v>
      </c>
      <c r="C13" s="10" t="s">
        <v>557</v>
      </c>
      <c r="D13" s="10" t="s">
        <v>387</v>
      </c>
      <c r="E13" s="10">
        <v>34514</v>
      </c>
      <c r="F13" s="11">
        <v>-789623</v>
      </c>
      <c r="G13" s="10" t="s">
        <v>526</v>
      </c>
      <c r="H13" s="10" t="s">
        <v>527</v>
      </c>
      <c r="I13" s="10" t="s">
        <v>391</v>
      </c>
      <c r="J13" s="12">
        <v>43098</v>
      </c>
      <c r="K13" s="12">
        <v>43112</v>
      </c>
      <c r="L13" s="12">
        <v>43112</v>
      </c>
      <c r="M13" s="12">
        <v>43172</v>
      </c>
      <c r="N13" s="11">
        <v>269</v>
      </c>
      <c r="P13" s="10" t="s">
        <v>396</v>
      </c>
      <c r="Q13" s="10" t="s">
        <v>528</v>
      </c>
      <c r="R13" s="10" t="s">
        <v>558</v>
      </c>
      <c r="S13" s="10" t="s">
        <v>514</v>
      </c>
      <c r="T13" s="10" t="s">
        <v>557</v>
      </c>
      <c r="U13" s="12">
        <v>43441</v>
      </c>
      <c r="V13" s="10" t="s">
        <v>392</v>
      </c>
      <c r="X13" s="10" t="s">
        <v>393</v>
      </c>
      <c r="Y13" s="10" t="s">
        <v>394</v>
      </c>
    </row>
    <row r="14" spans="1:25" x14ac:dyDescent="0.2">
      <c r="A14" s="10" t="s">
        <v>440</v>
      </c>
      <c r="B14" s="10" t="s">
        <v>346</v>
      </c>
      <c r="C14" s="10" t="s">
        <v>559</v>
      </c>
      <c r="D14" s="10" t="s">
        <v>387</v>
      </c>
      <c r="E14" s="10">
        <v>34516</v>
      </c>
      <c r="F14" s="11">
        <v>-318500</v>
      </c>
      <c r="G14" s="10" t="s">
        <v>517</v>
      </c>
      <c r="H14" s="10" t="s">
        <v>518</v>
      </c>
      <c r="I14" s="10" t="s">
        <v>391</v>
      </c>
      <c r="J14" s="12">
        <v>43098</v>
      </c>
      <c r="K14" s="12">
        <v>43112</v>
      </c>
      <c r="L14" s="12">
        <v>43112</v>
      </c>
      <c r="M14" s="12">
        <v>43172</v>
      </c>
      <c r="N14" s="11">
        <v>785</v>
      </c>
      <c r="P14" s="10" t="s">
        <v>421</v>
      </c>
      <c r="Q14" s="10" t="s">
        <v>520</v>
      </c>
      <c r="R14" s="10" t="s">
        <v>560</v>
      </c>
      <c r="S14" s="10" t="s">
        <v>561</v>
      </c>
      <c r="T14" s="10" t="s">
        <v>559</v>
      </c>
      <c r="U14" s="12">
        <v>43957</v>
      </c>
      <c r="V14" s="10" t="s">
        <v>392</v>
      </c>
      <c r="X14" s="10" t="s">
        <v>393</v>
      </c>
      <c r="Y14" s="10" t="s">
        <v>394</v>
      </c>
    </row>
    <row r="15" spans="1:25" x14ac:dyDescent="0.2">
      <c r="A15" s="10" t="s">
        <v>440</v>
      </c>
      <c r="B15" s="10" t="s">
        <v>346</v>
      </c>
      <c r="C15" s="10" t="s">
        <v>562</v>
      </c>
      <c r="D15" s="10" t="s">
        <v>387</v>
      </c>
      <c r="E15" s="10">
        <v>34520</v>
      </c>
      <c r="F15" s="11">
        <v>-3143382</v>
      </c>
      <c r="G15" s="10" t="s">
        <v>526</v>
      </c>
      <c r="H15" s="10" t="s">
        <v>527</v>
      </c>
      <c r="I15" s="10" t="s">
        <v>391</v>
      </c>
      <c r="J15" s="12">
        <v>43161</v>
      </c>
      <c r="K15" s="12">
        <v>43161</v>
      </c>
      <c r="L15" s="12">
        <v>43112</v>
      </c>
      <c r="M15" s="12">
        <v>43172</v>
      </c>
      <c r="N15" s="11">
        <v>269</v>
      </c>
      <c r="P15" s="10" t="s">
        <v>396</v>
      </c>
      <c r="Q15" s="10" t="s">
        <v>528</v>
      </c>
      <c r="R15" s="10" t="s">
        <v>536</v>
      </c>
      <c r="S15" s="10" t="s">
        <v>514</v>
      </c>
      <c r="T15" s="10" t="s">
        <v>563</v>
      </c>
      <c r="U15" s="12">
        <v>43441</v>
      </c>
      <c r="V15" s="10" t="s">
        <v>523</v>
      </c>
      <c r="X15" s="10" t="s">
        <v>538</v>
      </c>
      <c r="Y15" s="10" t="s">
        <v>394</v>
      </c>
    </row>
    <row r="16" spans="1:25" x14ac:dyDescent="0.2">
      <c r="A16" s="10" t="s">
        <v>440</v>
      </c>
      <c r="B16" s="10" t="s">
        <v>346</v>
      </c>
      <c r="C16" s="10" t="s">
        <v>564</v>
      </c>
      <c r="D16" s="10" t="s">
        <v>387</v>
      </c>
      <c r="E16" s="10">
        <v>34709</v>
      </c>
      <c r="F16" s="11">
        <v>-414645</v>
      </c>
      <c r="G16" s="10" t="s">
        <v>526</v>
      </c>
      <c r="H16" s="10" t="s">
        <v>527</v>
      </c>
      <c r="I16" s="10" t="s">
        <v>391</v>
      </c>
      <c r="J16" s="12">
        <v>43099</v>
      </c>
      <c r="K16" s="12">
        <v>43112</v>
      </c>
      <c r="L16" s="12">
        <v>43112</v>
      </c>
      <c r="M16" s="12">
        <v>43172</v>
      </c>
      <c r="N16" s="11">
        <v>269</v>
      </c>
      <c r="P16" s="10" t="s">
        <v>396</v>
      </c>
      <c r="Q16" s="10" t="s">
        <v>528</v>
      </c>
      <c r="R16" s="10" t="s">
        <v>565</v>
      </c>
      <c r="S16" s="10" t="s">
        <v>514</v>
      </c>
      <c r="T16" s="10" t="s">
        <v>564</v>
      </c>
      <c r="U16" s="12">
        <v>43441</v>
      </c>
      <c r="V16" s="10" t="s">
        <v>392</v>
      </c>
      <c r="X16" s="10" t="s">
        <v>393</v>
      </c>
      <c r="Y16" s="10" t="s">
        <v>394</v>
      </c>
    </row>
    <row r="17" spans="1:25" x14ac:dyDescent="0.2">
      <c r="A17" s="10" t="s">
        <v>440</v>
      </c>
      <c r="B17" s="10" t="s">
        <v>346</v>
      </c>
      <c r="C17" s="10" t="s">
        <v>566</v>
      </c>
      <c r="D17" s="10" t="s">
        <v>387</v>
      </c>
      <c r="E17" s="10">
        <v>34710</v>
      </c>
      <c r="F17" s="11">
        <v>-139831</v>
      </c>
      <c r="G17" s="10" t="s">
        <v>526</v>
      </c>
      <c r="H17" s="10" t="s">
        <v>527</v>
      </c>
      <c r="I17" s="10" t="s">
        <v>391</v>
      </c>
      <c r="J17" s="12">
        <v>43099</v>
      </c>
      <c r="K17" s="12">
        <v>43112</v>
      </c>
      <c r="L17" s="12">
        <v>43112</v>
      </c>
      <c r="M17" s="12">
        <v>43172</v>
      </c>
      <c r="N17" s="11">
        <v>269</v>
      </c>
      <c r="P17" s="10" t="s">
        <v>396</v>
      </c>
      <c r="Q17" s="10" t="s">
        <v>528</v>
      </c>
      <c r="R17" s="10" t="s">
        <v>567</v>
      </c>
      <c r="S17" s="10" t="s">
        <v>514</v>
      </c>
      <c r="T17" s="10" t="s">
        <v>566</v>
      </c>
      <c r="U17" s="12">
        <v>43441</v>
      </c>
      <c r="V17" s="10" t="s">
        <v>392</v>
      </c>
      <c r="X17" s="10" t="s">
        <v>393</v>
      </c>
      <c r="Y17" s="10" t="s">
        <v>394</v>
      </c>
    </row>
    <row r="18" spans="1:25" x14ac:dyDescent="0.2">
      <c r="A18" s="10" t="s">
        <v>440</v>
      </c>
      <c r="B18" s="10" t="s">
        <v>346</v>
      </c>
      <c r="C18" s="10" t="s">
        <v>568</v>
      </c>
      <c r="D18" s="10" t="s">
        <v>387</v>
      </c>
      <c r="E18" s="10">
        <v>34943</v>
      </c>
      <c r="F18" s="11">
        <v>-2950</v>
      </c>
      <c r="G18" s="10" t="s">
        <v>540</v>
      </c>
      <c r="H18" s="10" t="s">
        <v>541</v>
      </c>
      <c r="I18" s="10" t="s">
        <v>444</v>
      </c>
      <c r="J18" s="12">
        <v>43194</v>
      </c>
      <c r="K18" s="12">
        <v>43244</v>
      </c>
      <c r="L18" s="12">
        <v>43194</v>
      </c>
      <c r="M18" s="12">
        <v>43194</v>
      </c>
      <c r="N18" s="11">
        <v>337</v>
      </c>
      <c r="P18" s="10" t="s">
        <v>519</v>
      </c>
      <c r="Q18" s="10" t="s">
        <v>542</v>
      </c>
      <c r="R18" s="10" t="s">
        <v>521</v>
      </c>
      <c r="S18" s="10" t="s">
        <v>522</v>
      </c>
      <c r="T18" s="10" t="s">
        <v>568</v>
      </c>
      <c r="U18" s="12">
        <v>43531</v>
      </c>
      <c r="V18" s="10" t="s">
        <v>523</v>
      </c>
      <c r="X18" s="10" t="s">
        <v>524</v>
      </c>
      <c r="Y18" s="10" t="s">
        <v>394</v>
      </c>
    </row>
    <row r="19" spans="1:25" x14ac:dyDescent="0.2">
      <c r="A19" s="10" t="s">
        <v>440</v>
      </c>
      <c r="B19" s="10" t="s">
        <v>346</v>
      </c>
      <c r="C19" s="10" t="s">
        <v>569</v>
      </c>
      <c r="D19" s="10" t="s">
        <v>387</v>
      </c>
      <c r="E19" s="10">
        <v>34943</v>
      </c>
      <c r="F19" s="11">
        <v>-451689</v>
      </c>
      <c r="G19" s="10" t="s">
        <v>570</v>
      </c>
      <c r="H19" s="10" t="s">
        <v>527</v>
      </c>
      <c r="I19" s="10" t="s">
        <v>391</v>
      </c>
      <c r="J19" s="12">
        <v>43103</v>
      </c>
      <c r="K19" s="12">
        <v>43143</v>
      </c>
      <c r="L19" s="12">
        <v>43143</v>
      </c>
      <c r="M19" s="12">
        <v>43203</v>
      </c>
      <c r="N19" s="11">
        <v>175</v>
      </c>
      <c r="P19" s="10" t="s">
        <v>396</v>
      </c>
      <c r="Q19" s="10" t="s">
        <v>571</v>
      </c>
      <c r="R19" s="10" t="s">
        <v>572</v>
      </c>
      <c r="S19" s="10" t="s">
        <v>514</v>
      </c>
      <c r="T19" s="10" t="s">
        <v>569</v>
      </c>
      <c r="U19" s="12">
        <v>43378</v>
      </c>
      <c r="V19" s="10" t="s">
        <v>392</v>
      </c>
      <c r="X19" s="10" t="s">
        <v>393</v>
      </c>
      <c r="Y19" s="10" t="s">
        <v>394</v>
      </c>
    </row>
    <row r="20" spans="1:25" x14ac:dyDescent="0.2">
      <c r="A20" s="10" t="s">
        <v>440</v>
      </c>
      <c r="B20" s="10" t="s">
        <v>346</v>
      </c>
      <c r="C20" s="10" t="s">
        <v>573</v>
      </c>
      <c r="D20" s="10" t="s">
        <v>387</v>
      </c>
      <c r="E20" s="10">
        <v>35004</v>
      </c>
      <c r="F20" s="11">
        <v>-120482</v>
      </c>
      <c r="G20" s="10" t="s">
        <v>570</v>
      </c>
      <c r="H20" s="10" t="s">
        <v>527</v>
      </c>
      <c r="I20" s="10" t="s">
        <v>391</v>
      </c>
      <c r="J20" s="12">
        <v>43104</v>
      </c>
      <c r="K20" s="12">
        <v>43143</v>
      </c>
      <c r="L20" s="12">
        <v>43143</v>
      </c>
      <c r="M20" s="12">
        <v>43203</v>
      </c>
      <c r="N20" s="11">
        <v>175</v>
      </c>
      <c r="P20" s="10" t="s">
        <v>396</v>
      </c>
      <c r="Q20" s="10" t="s">
        <v>571</v>
      </c>
      <c r="R20" s="10" t="s">
        <v>574</v>
      </c>
      <c r="S20" s="10" t="s">
        <v>514</v>
      </c>
      <c r="T20" s="10" t="s">
        <v>573</v>
      </c>
      <c r="U20" s="12">
        <v>43378</v>
      </c>
      <c r="V20" s="10" t="s">
        <v>392</v>
      </c>
      <c r="X20" s="10" t="s">
        <v>393</v>
      </c>
      <c r="Y20" s="10" t="s">
        <v>394</v>
      </c>
    </row>
    <row r="21" spans="1:25" x14ac:dyDescent="0.2">
      <c r="A21" s="10" t="s">
        <v>440</v>
      </c>
      <c r="B21" s="10" t="s">
        <v>346</v>
      </c>
      <c r="C21" s="10" t="s">
        <v>575</v>
      </c>
      <c r="D21" s="10" t="s">
        <v>387</v>
      </c>
      <c r="E21" s="10">
        <v>35189</v>
      </c>
      <c r="F21" s="11">
        <v>-640746</v>
      </c>
      <c r="G21" s="10" t="s">
        <v>570</v>
      </c>
      <c r="H21" s="10" t="s">
        <v>527</v>
      </c>
      <c r="I21" s="10" t="s">
        <v>391</v>
      </c>
      <c r="J21" s="12">
        <v>43107</v>
      </c>
      <c r="K21" s="12">
        <v>43143</v>
      </c>
      <c r="L21" s="12">
        <v>43143</v>
      </c>
      <c r="M21" s="12">
        <v>43203</v>
      </c>
      <c r="N21" s="11">
        <v>175</v>
      </c>
      <c r="P21" s="10" t="s">
        <v>396</v>
      </c>
      <c r="Q21" s="10" t="s">
        <v>571</v>
      </c>
      <c r="R21" s="10" t="s">
        <v>576</v>
      </c>
      <c r="S21" s="10" t="s">
        <v>514</v>
      </c>
      <c r="T21" s="10" t="s">
        <v>575</v>
      </c>
      <c r="U21" s="12">
        <v>43378</v>
      </c>
      <c r="V21" s="10" t="s">
        <v>392</v>
      </c>
      <c r="X21" s="10" t="s">
        <v>393</v>
      </c>
      <c r="Y21" s="10" t="s">
        <v>394</v>
      </c>
    </row>
    <row r="22" spans="1:25" x14ac:dyDescent="0.2">
      <c r="A22" s="10" t="s">
        <v>440</v>
      </c>
      <c r="B22" s="10" t="s">
        <v>346</v>
      </c>
      <c r="C22" s="10" t="s">
        <v>577</v>
      </c>
      <c r="D22" s="10" t="s">
        <v>387</v>
      </c>
      <c r="E22" s="10">
        <v>35475</v>
      </c>
      <c r="F22" s="11">
        <v>-223460</v>
      </c>
      <c r="G22" s="10" t="s">
        <v>570</v>
      </c>
      <c r="H22" s="10" t="s">
        <v>527</v>
      </c>
      <c r="I22" s="10" t="s">
        <v>391</v>
      </c>
      <c r="J22" s="12">
        <v>43111</v>
      </c>
      <c r="K22" s="12">
        <v>43143</v>
      </c>
      <c r="L22" s="12">
        <v>43143</v>
      </c>
      <c r="M22" s="12">
        <v>43203</v>
      </c>
      <c r="N22" s="11">
        <v>175</v>
      </c>
      <c r="P22" s="10" t="s">
        <v>396</v>
      </c>
      <c r="Q22" s="10" t="s">
        <v>571</v>
      </c>
      <c r="R22" s="10" t="s">
        <v>578</v>
      </c>
      <c r="S22" s="10" t="s">
        <v>514</v>
      </c>
      <c r="T22" s="10" t="s">
        <v>577</v>
      </c>
      <c r="U22" s="12">
        <v>43378</v>
      </c>
      <c r="V22" s="10" t="s">
        <v>392</v>
      </c>
      <c r="X22" s="10" t="s">
        <v>393</v>
      </c>
      <c r="Y22" s="10" t="s">
        <v>394</v>
      </c>
    </row>
    <row r="23" spans="1:25" x14ac:dyDescent="0.2">
      <c r="A23" s="10" t="s">
        <v>440</v>
      </c>
      <c r="B23" s="10" t="s">
        <v>346</v>
      </c>
      <c r="C23" s="10" t="s">
        <v>579</v>
      </c>
      <c r="D23" s="10" t="s">
        <v>387</v>
      </c>
      <c r="E23" s="10">
        <v>35619</v>
      </c>
      <c r="F23" s="11">
        <v>-835181</v>
      </c>
      <c r="G23" s="10" t="s">
        <v>570</v>
      </c>
      <c r="H23" s="10" t="s">
        <v>527</v>
      </c>
      <c r="I23" s="10" t="s">
        <v>391</v>
      </c>
      <c r="J23" s="12">
        <v>43112</v>
      </c>
      <c r="K23" s="12">
        <v>43143</v>
      </c>
      <c r="L23" s="12">
        <v>43143</v>
      </c>
      <c r="M23" s="12">
        <v>43203</v>
      </c>
      <c r="N23" s="11">
        <v>175</v>
      </c>
      <c r="P23" s="10" t="s">
        <v>396</v>
      </c>
      <c r="Q23" s="10" t="s">
        <v>571</v>
      </c>
      <c r="R23" s="10" t="s">
        <v>580</v>
      </c>
      <c r="S23" s="10" t="s">
        <v>514</v>
      </c>
      <c r="T23" s="10" t="s">
        <v>579</v>
      </c>
      <c r="U23" s="12">
        <v>43378</v>
      </c>
      <c r="V23" s="10" t="s">
        <v>392</v>
      </c>
      <c r="X23" s="10" t="s">
        <v>393</v>
      </c>
      <c r="Y23" s="10" t="s">
        <v>394</v>
      </c>
    </row>
    <row r="24" spans="1:25" x14ac:dyDescent="0.2">
      <c r="A24" s="10" t="s">
        <v>440</v>
      </c>
      <c r="B24" s="10" t="s">
        <v>346</v>
      </c>
      <c r="C24" s="10" t="s">
        <v>581</v>
      </c>
      <c r="D24" s="10" t="s">
        <v>387</v>
      </c>
      <c r="E24" s="10">
        <v>35783</v>
      </c>
      <c r="F24" s="11">
        <v>-531600</v>
      </c>
      <c r="G24" s="10" t="s">
        <v>570</v>
      </c>
      <c r="H24" s="10" t="s">
        <v>527</v>
      </c>
      <c r="I24" s="10" t="s">
        <v>391</v>
      </c>
      <c r="J24" s="12">
        <v>43116</v>
      </c>
      <c r="K24" s="12">
        <v>43143</v>
      </c>
      <c r="L24" s="12">
        <v>43143</v>
      </c>
      <c r="M24" s="12">
        <v>43203</v>
      </c>
      <c r="N24" s="11">
        <v>175</v>
      </c>
      <c r="P24" s="10" t="s">
        <v>396</v>
      </c>
      <c r="Q24" s="10" t="s">
        <v>571</v>
      </c>
      <c r="R24" s="10" t="s">
        <v>582</v>
      </c>
      <c r="S24" s="10" t="s">
        <v>514</v>
      </c>
      <c r="T24" s="10" t="s">
        <v>581</v>
      </c>
      <c r="U24" s="12">
        <v>43378</v>
      </c>
      <c r="V24" s="10" t="s">
        <v>392</v>
      </c>
      <c r="X24" s="10" t="s">
        <v>393</v>
      </c>
      <c r="Y24" s="10" t="s">
        <v>394</v>
      </c>
    </row>
    <row r="25" spans="1:25" x14ac:dyDescent="0.2">
      <c r="A25" s="10" t="s">
        <v>440</v>
      </c>
      <c r="B25" s="10" t="s">
        <v>346</v>
      </c>
      <c r="C25" s="10" t="s">
        <v>583</v>
      </c>
      <c r="D25" s="10" t="s">
        <v>387</v>
      </c>
      <c r="E25" s="10">
        <v>36108</v>
      </c>
      <c r="F25" s="11">
        <v>-78482</v>
      </c>
      <c r="G25" s="10" t="s">
        <v>570</v>
      </c>
      <c r="H25" s="10" t="s">
        <v>527</v>
      </c>
      <c r="I25" s="10" t="s">
        <v>391</v>
      </c>
      <c r="J25" s="12">
        <v>43119</v>
      </c>
      <c r="K25" s="12">
        <v>43143</v>
      </c>
      <c r="L25" s="12">
        <v>43143</v>
      </c>
      <c r="M25" s="12">
        <v>43203</v>
      </c>
      <c r="N25" s="11">
        <v>175</v>
      </c>
      <c r="P25" s="10" t="s">
        <v>396</v>
      </c>
      <c r="Q25" s="10" t="s">
        <v>571</v>
      </c>
      <c r="R25" s="10" t="s">
        <v>584</v>
      </c>
      <c r="S25" s="10" t="s">
        <v>514</v>
      </c>
      <c r="T25" s="10" t="s">
        <v>583</v>
      </c>
      <c r="U25" s="12">
        <v>43378</v>
      </c>
      <c r="V25" s="10" t="s">
        <v>392</v>
      </c>
      <c r="X25" s="10" t="s">
        <v>393</v>
      </c>
      <c r="Y25" s="10" t="s">
        <v>394</v>
      </c>
    </row>
    <row r="26" spans="1:25" x14ac:dyDescent="0.2">
      <c r="A26" s="10" t="s">
        <v>440</v>
      </c>
      <c r="B26" s="10" t="s">
        <v>346</v>
      </c>
      <c r="C26" s="10" t="s">
        <v>585</v>
      </c>
      <c r="D26" s="10" t="s">
        <v>387</v>
      </c>
      <c r="E26" s="10">
        <v>36245</v>
      </c>
      <c r="F26" s="11">
        <v>-133538</v>
      </c>
      <c r="G26" s="10" t="s">
        <v>540</v>
      </c>
      <c r="H26" s="10" t="s">
        <v>541</v>
      </c>
      <c r="I26" s="10" t="s">
        <v>444</v>
      </c>
      <c r="J26" s="12">
        <v>43194</v>
      </c>
      <c r="K26" s="12">
        <v>43244</v>
      </c>
      <c r="L26" s="12">
        <v>43194</v>
      </c>
      <c r="M26" s="12">
        <v>43194</v>
      </c>
      <c r="N26" s="11">
        <v>337</v>
      </c>
      <c r="P26" s="10" t="s">
        <v>519</v>
      </c>
      <c r="Q26" s="10" t="s">
        <v>542</v>
      </c>
      <c r="R26" s="10" t="s">
        <v>586</v>
      </c>
      <c r="S26" s="10" t="s">
        <v>522</v>
      </c>
      <c r="T26" s="10" t="s">
        <v>585</v>
      </c>
      <c r="U26" s="12">
        <v>43531</v>
      </c>
      <c r="V26" s="10" t="s">
        <v>523</v>
      </c>
      <c r="X26" s="10" t="s">
        <v>524</v>
      </c>
      <c r="Y26" s="10" t="s">
        <v>394</v>
      </c>
    </row>
    <row r="27" spans="1:25" x14ac:dyDescent="0.2">
      <c r="A27" s="10" t="s">
        <v>440</v>
      </c>
      <c r="B27" s="10" t="s">
        <v>346</v>
      </c>
      <c r="C27" s="10" t="s">
        <v>587</v>
      </c>
      <c r="D27" s="10" t="s">
        <v>387</v>
      </c>
      <c r="E27" s="10">
        <v>36255</v>
      </c>
      <c r="F27" s="11">
        <v>-310274</v>
      </c>
      <c r="G27" s="10" t="s">
        <v>517</v>
      </c>
      <c r="H27" s="10" t="s">
        <v>518</v>
      </c>
      <c r="I27" s="10" t="s">
        <v>391</v>
      </c>
      <c r="J27" s="12">
        <v>43121</v>
      </c>
      <c r="K27" s="12">
        <v>43143</v>
      </c>
      <c r="L27" s="12">
        <v>43143</v>
      </c>
      <c r="M27" s="12">
        <v>43203</v>
      </c>
      <c r="N27" s="11">
        <v>754</v>
      </c>
      <c r="P27" s="10" t="s">
        <v>396</v>
      </c>
      <c r="Q27" s="10" t="s">
        <v>520</v>
      </c>
      <c r="R27" s="10" t="s">
        <v>588</v>
      </c>
      <c r="S27" s="10" t="s">
        <v>514</v>
      </c>
      <c r="T27" s="10" t="s">
        <v>587</v>
      </c>
      <c r="U27" s="12">
        <v>43957</v>
      </c>
      <c r="V27" s="10" t="s">
        <v>392</v>
      </c>
      <c r="X27" s="10" t="s">
        <v>393</v>
      </c>
      <c r="Y27" s="10" t="s">
        <v>394</v>
      </c>
    </row>
    <row r="28" spans="1:25" x14ac:dyDescent="0.2">
      <c r="A28" s="10" t="s">
        <v>440</v>
      </c>
      <c r="B28" s="10" t="s">
        <v>346</v>
      </c>
      <c r="C28" s="10" t="s">
        <v>589</v>
      </c>
      <c r="D28" s="10" t="s">
        <v>387</v>
      </c>
      <c r="E28" s="10">
        <v>36725</v>
      </c>
      <c r="F28" s="11">
        <v>-139400</v>
      </c>
      <c r="G28" s="10" t="s">
        <v>570</v>
      </c>
      <c r="H28" s="10" t="s">
        <v>527</v>
      </c>
      <c r="I28" s="10" t="s">
        <v>391</v>
      </c>
      <c r="J28" s="12">
        <v>43124</v>
      </c>
      <c r="K28" s="12">
        <v>43143</v>
      </c>
      <c r="L28" s="12">
        <v>43143</v>
      </c>
      <c r="M28" s="12">
        <v>43203</v>
      </c>
      <c r="N28" s="11">
        <v>175</v>
      </c>
      <c r="P28" s="10" t="s">
        <v>388</v>
      </c>
      <c r="Q28" s="10" t="s">
        <v>571</v>
      </c>
      <c r="R28" s="10" t="s">
        <v>590</v>
      </c>
      <c r="S28" s="10" t="s">
        <v>514</v>
      </c>
      <c r="T28" s="10" t="s">
        <v>589</v>
      </c>
      <c r="U28" s="12">
        <v>43378</v>
      </c>
      <c r="V28" s="10" t="s">
        <v>392</v>
      </c>
      <c r="X28" s="10" t="s">
        <v>393</v>
      </c>
      <c r="Y28" s="10" t="s">
        <v>394</v>
      </c>
    </row>
    <row r="29" spans="1:25" x14ac:dyDescent="0.2">
      <c r="A29" s="10" t="s">
        <v>440</v>
      </c>
      <c r="B29" s="10" t="s">
        <v>346</v>
      </c>
      <c r="C29" s="10" t="s">
        <v>591</v>
      </c>
      <c r="D29" s="10" t="s">
        <v>387</v>
      </c>
      <c r="E29" s="10">
        <v>37083</v>
      </c>
      <c r="F29" s="11">
        <v>-354682</v>
      </c>
      <c r="G29" s="10" t="s">
        <v>570</v>
      </c>
      <c r="H29" s="10" t="s">
        <v>527</v>
      </c>
      <c r="I29" s="10" t="s">
        <v>391</v>
      </c>
      <c r="J29" s="12">
        <v>43129</v>
      </c>
      <c r="K29" s="12">
        <v>43143</v>
      </c>
      <c r="L29" s="12">
        <v>43143</v>
      </c>
      <c r="M29" s="12">
        <v>43203</v>
      </c>
      <c r="N29" s="11">
        <v>175</v>
      </c>
      <c r="P29" s="10" t="s">
        <v>396</v>
      </c>
      <c r="Q29" s="10" t="s">
        <v>571</v>
      </c>
      <c r="R29" s="10" t="s">
        <v>592</v>
      </c>
      <c r="S29" s="10" t="s">
        <v>514</v>
      </c>
      <c r="T29" s="10" t="s">
        <v>591</v>
      </c>
      <c r="U29" s="12">
        <v>43378</v>
      </c>
      <c r="V29" s="10" t="s">
        <v>392</v>
      </c>
      <c r="X29" s="10" t="s">
        <v>393</v>
      </c>
      <c r="Y29" s="10" t="s">
        <v>394</v>
      </c>
    </row>
    <row r="30" spans="1:25" x14ac:dyDescent="0.2">
      <c r="A30" s="10" t="s">
        <v>440</v>
      </c>
      <c r="B30" s="10" t="s">
        <v>346</v>
      </c>
      <c r="C30" s="10" t="s">
        <v>593</v>
      </c>
      <c r="D30" s="10" t="s">
        <v>387</v>
      </c>
      <c r="E30" s="10">
        <v>37130</v>
      </c>
      <c r="F30" s="11">
        <v>-62400</v>
      </c>
      <c r="G30" s="10" t="s">
        <v>594</v>
      </c>
      <c r="H30" s="10" t="s">
        <v>518</v>
      </c>
      <c r="I30" s="10" t="s">
        <v>444</v>
      </c>
      <c r="J30" s="12">
        <v>43194</v>
      </c>
      <c r="K30" s="12">
        <v>43271</v>
      </c>
      <c r="L30" s="12">
        <v>43194</v>
      </c>
      <c r="M30" s="12">
        <v>43254</v>
      </c>
      <c r="N30" s="11">
        <v>812</v>
      </c>
      <c r="P30" s="10" t="s">
        <v>396</v>
      </c>
      <c r="Q30" s="10" t="s">
        <v>520</v>
      </c>
      <c r="R30" s="10" t="s">
        <v>595</v>
      </c>
      <c r="S30" s="10" t="s">
        <v>596</v>
      </c>
      <c r="T30" s="10" t="s">
        <v>593</v>
      </c>
      <c r="U30" s="12">
        <v>44066</v>
      </c>
      <c r="V30" s="10" t="s">
        <v>523</v>
      </c>
      <c r="X30" s="10" t="s">
        <v>597</v>
      </c>
      <c r="Y30" s="10" t="s">
        <v>394</v>
      </c>
    </row>
    <row r="31" spans="1:25" x14ac:dyDescent="0.2">
      <c r="A31" s="10" t="s">
        <v>440</v>
      </c>
      <c r="B31" s="10" t="s">
        <v>346</v>
      </c>
      <c r="C31" s="10" t="s">
        <v>598</v>
      </c>
      <c r="D31" s="10" t="s">
        <v>387</v>
      </c>
      <c r="E31" s="10">
        <v>37130</v>
      </c>
      <c r="F31" s="11">
        <v>-62400</v>
      </c>
      <c r="G31" s="10" t="s">
        <v>517</v>
      </c>
      <c r="H31" s="10" t="s">
        <v>518</v>
      </c>
      <c r="I31" s="10" t="s">
        <v>444</v>
      </c>
      <c r="J31" s="12">
        <v>43194</v>
      </c>
      <c r="K31" s="12">
        <v>43244</v>
      </c>
      <c r="L31" s="12">
        <v>43159</v>
      </c>
      <c r="M31" s="12">
        <v>43219</v>
      </c>
      <c r="N31" s="11">
        <v>738</v>
      </c>
      <c r="P31" s="10" t="s">
        <v>399</v>
      </c>
      <c r="Q31" s="10" t="s">
        <v>520</v>
      </c>
      <c r="R31" s="10" t="s">
        <v>521</v>
      </c>
      <c r="S31" s="10" t="s">
        <v>514</v>
      </c>
      <c r="T31" s="10" t="s">
        <v>599</v>
      </c>
      <c r="U31" s="12">
        <v>43957</v>
      </c>
      <c r="V31" s="10" t="s">
        <v>523</v>
      </c>
      <c r="X31" s="10" t="s">
        <v>524</v>
      </c>
      <c r="Y31" s="10" t="s">
        <v>394</v>
      </c>
    </row>
    <row r="32" spans="1:25" x14ac:dyDescent="0.2">
      <c r="A32" s="10" t="s">
        <v>440</v>
      </c>
      <c r="B32" s="10" t="s">
        <v>346</v>
      </c>
      <c r="C32" s="10" t="s">
        <v>599</v>
      </c>
      <c r="D32" s="10" t="s">
        <v>387</v>
      </c>
      <c r="E32" s="10">
        <v>37130</v>
      </c>
      <c r="F32" s="11">
        <v>-83371</v>
      </c>
      <c r="G32" s="10" t="s">
        <v>570</v>
      </c>
      <c r="H32" s="10" t="s">
        <v>527</v>
      </c>
      <c r="I32" s="10" t="s">
        <v>391</v>
      </c>
      <c r="J32" s="12">
        <v>43127</v>
      </c>
      <c r="K32" s="12">
        <v>43143</v>
      </c>
      <c r="L32" s="12">
        <v>43143</v>
      </c>
      <c r="M32" s="12">
        <v>43203</v>
      </c>
      <c r="N32" s="11">
        <v>175</v>
      </c>
      <c r="P32" s="10" t="s">
        <v>396</v>
      </c>
      <c r="Q32" s="10" t="s">
        <v>571</v>
      </c>
      <c r="R32" s="10" t="s">
        <v>600</v>
      </c>
      <c r="S32" s="10" t="s">
        <v>514</v>
      </c>
      <c r="T32" s="10" t="s">
        <v>599</v>
      </c>
      <c r="U32" s="12">
        <v>43378</v>
      </c>
      <c r="V32" s="10" t="s">
        <v>392</v>
      </c>
      <c r="X32" s="10" t="s">
        <v>393</v>
      </c>
      <c r="Y32" s="10" t="s">
        <v>394</v>
      </c>
    </row>
    <row r="33" spans="1:25" x14ac:dyDescent="0.2">
      <c r="A33" s="10" t="s">
        <v>440</v>
      </c>
      <c r="B33" s="10" t="s">
        <v>346</v>
      </c>
      <c r="C33" s="10" t="s">
        <v>601</v>
      </c>
      <c r="D33" s="10" t="s">
        <v>387</v>
      </c>
      <c r="E33" s="10">
        <v>37321</v>
      </c>
      <c r="F33" s="11">
        <v>-715200</v>
      </c>
      <c r="G33" s="10" t="s">
        <v>602</v>
      </c>
      <c r="H33" s="10" t="s">
        <v>541</v>
      </c>
      <c r="I33" s="10" t="s">
        <v>391</v>
      </c>
      <c r="J33" s="12">
        <v>43129</v>
      </c>
      <c r="K33" s="12">
        <v>43168</v>
      </c>
      <c r="L33" s="12">
        <v>43168</v>
      </c>
      <c r="M33" s="12">
        <v>43228</v>
      </c>
      <c r="N33" s="11">
        <v>479</v>
      </c>
      <c r="P33" s="10" t="s">
        <v>396</v>
      </c>
      <c r="Q33" s="10" t="s">
        <v>603</v>
      </c>
      <c r="R33" s="10" t="s">
        <v>604</v>
      </c>
      <c r="S33" s="10" t="s">
        <v>514</v>
      </c>
      <c r="T33" s="10" t="s">
        <v>601</v>
      </c>
      <c r="U33" s="12">
        <v>43707</v>
      </c>
      <c r="V33" s="10" t="s">
        <v>392</v>
      </c>
      <c r="X33" s="10" t="s">
        <v>393</v>
      </c>
      <c r="Y33" s="10" t="s">
        <v>394</v>
      </c>
    </row>
    <row r="34" spans="1:25" x14ac:dyDescent="0.2">
      <c r="A34" s="10" t="s">
        <v>440</v>
      </c>
      <c r="B34" s="10" t="s">
        <v>346</v>
      </c>
      <c r="C34" s="10" t="s">
        <v>605</v>
      </c>
      <c r="D34" s="10" t="s">
        <v>387</v>
      </c>
      <c r="E34" s="10">
        <v>37581</v>
      </c>
      <c r="F34" s="11">
        <v>-241822</v>
      </c>
      <c r="G34" s="10" t="s">
        <v>570</v>
      </c>
      <c r="H34" s="10" t="s">
        <v>527</v>
      </c>
      <c r="I34" s="10" t="s">
        <v>391</v>
      </c>
      <c r="J34" s="12">
        <v>43131</v>
      </c>
      <c r="K34" s="12">
        <v>43143</v>
      </c>
      <c r="L34" s="12">
        <v>43143</v>
      </c>
      <c r="M34" s="12">
        <v>43203</v>
      </c>
      <c r="N34" s="11">
        <v>175</v>
      </c>
      <c r="P34" s="10" t="s">
        <v>396</v>
      </c>
      <c r="Q34" s="10" t="s">
        <v>571</v>
      </c>
      <c r="R34" s="10" t="s">
        <v>606</v>
      </c>
      <c r="S34" s="10" t="s">
        <v>514</v>
      </c>
      <c r="T34" s="10" t="s">
        <v>605</v>
      </c>
      <c r="U34" s="12">
        <v>43378</v>
      </c>
      <c r="V34" s="10" t="s">
        <v>392</v>
      </c>
      <c r="X34" s="10" t="s">
        <v>393</v>
      </c>
      <c r="Y34" s="10" t="s">
        <v>394</v>
      </c>
    </row>
    <row r="35" spans="1:25" x14ac:dyDescent="0.2">
      <c r="A35" s="10" t="s">
        <v>440</v>
      </c>
      <c r="B35" s="10" t="s">
        <v>346</v>
      </c>
      <c r="C35" s="10" t="s">
        <v>607</v>
      </c>
      <c r="D35" s="10" t="s">
        <v>387</v>
      </c>
      <c r="E35" s="10">
        <v>38016</v>
      </c>
      <c r="F35" s="11">
        <v>-523860</v>
      </c>
      <c r="G35" s="10" t="s">
        <v>540</v>
      </c>
      <c r="H35" s="10" t="s">
        <v>541</v>
      </c>
      <c r="I35" s="10" t="s">
        <v>444</v>
      </c>
      <c r="J35" s="12">
        <v>43231</v>
      </c>
      <c r="K35" s="12">
        <v>43271</v>
      </c>
      <c r="L35" s="12">
        <v>43168</v>
      </c>
      <c r="M35" s="12">
        <v>43228</v>
      </c>
      <c r="N35" s="11">
        <v>303</v>
      </c>
      <c r="P35" s="10" t="s">
        <v>396</v>
      </c>
      <c r="Q35" s="10" t="s">
        <v>542</v>
      </c>
      <c r="R35" s="10" t="s">
        <v>608</v>
      </c>
      <c r="S35" s="10" t="s">
        <v>514</v>
      </c>
      <c r="T35" s="10" t="s">
        <v>609</v>
      </c>
      <c r="U35" s="12">
        <v>43531</v>
      </c>
      <c r="V35" s="10" t="s">
        <v>523</v>
      </c>
      <c r="X35" s="10" t="s">
        <v>610</v>
      </c>
      <c r="Y35" s="10" t="s">
        <v>394</v>
      </c>
    </row>
    <row r="36" spans="1:25" x14ac:dyDescent="0.2">
      <c r="A36" s="10" t="s">
        <v>440</v>
      </c>
      <c r="B36" s="10" t="s">
        <v>346</v>
      </c>
      <c r="C36" s="10" t="s">
        <v>611</v>
      </c>
      <c r="D36" s="10" t="s">
        <v>387</v>
      </c>
      <c r="E36" s="10">
        <v>38088</v>
      </c>
      <c r="F36" s="11">
        <v>-87729</v>
      </c>
      <c r="G36" s="10" t="s">
        <v>602</v>
      </c>
      <c r="H36" s="10" t="s">
        <v>541</v>
      </c>
      <c r="I36" s="10" t="s">
        <v>391</v>
      </c>
      <c r="J36" s="12">
        <v>43136</v>
      </c>
      <c r="K36" s="12">
        <v>43168</v>
      </c>
      <c r="L36" s="12">
        <v>43168</v>
      </c>
      <c r="M36" s="12">
        <v>43228</v>
      </c>
      <c r="N36" s="11">
        <v>479</v>
      </c>
      <c r="P36" s="10" t="s">
        <v>396</v>
      </c>
      <c r="Q36" s="10" t="s">
        <v>603</v>
      </c>
      <c r="R36" s="10" t="s">
        <v>612</v>
      </c>
      <c r="S36" s="10" t="s">
        <v>553</v>
      </c>
      <c r="T36" s="10" t="s">
        <v>611</v>
      </c>
      <c r="U36" s="12">
        <v>43707</v>
      </c>
      <c r="V36" s="10" t="s">
        <v>392</v>
      </c>
      <c r="X36" s="10" t="s">
        <v>393</v>
      </c>
      <c r="Y36" s="10" t="s">
        <v>394</v>
      </c>
    </row>
    <row r="37" spans="1:25" x14ac:dyDescent="0.2">
      <c r="A37" s="10" t="s">
        <v>440</v>
      </c>
      <c r="B37" s="10" t="s">
        <v>346</v>
      </c>
      <c r="C37" s="10" t="s">
        <v>613</v>
      </c>
      <c r="D37" s="10" t="s">
        <v>387</v>
      </c>
      <c r="E37" s="10">
        <v>38234</v>
      </c>
      <c r="F37" s="11">
        <v>-243091</v>
      </c>
      <c r="G37" s="10" t="s">
        <v>602</v>
      </c>
      <c r="H37" s="10" t="s">
        <v>541</v>
      </c>
      <c r="I37" s="10" t="s">
        <v>391</v>
      </c>
      <c r="J37" s="12">
        <v>43137</v>
      </c>
      <c r="K37" s="12">
        <v>43168</v>
      </c>
      <c r="L37" s="12">
        <v>43168</v>
      </c>
      <c r="M37" s="12">
        <v>43228</v>
      </c>
      <c r="N37" s="11">
        <v>479</v>
      </c>
      <c r="P37" s="10" t="s">
        <v>396</v>
      </c>
      <c r="Q37" s="10" t="s">
        <v>603</v>
      </c>
      <c r="R37" s="10" t="s">
        <v>614</v>
      </c>
      <c r="S37" s="10" t="s">
        <v>514</v>
      </c>
      <c r="T37" s="10" t="s">
        <v>613</v>
      </c>
      <c r="U37" s="12">
        <v>43707</v>
      </c>
      <c r="V37" s="10" t="s">
        <v>392</v>
      </c>
      <c r="X37" s="10" t="s">
        <v>393</v>
      </c>
      <c r="Y37" s="10" t="s">
        <v>394</v>
      </c>
    </row>
    <row r="38" spans="1:25" x14ac:dyDescent="0.2">
      <c r="A38" s="10" t="s">
        <v>440</v>
      </c>
      <c r="B38" s="10" t="s">
        <v>346</v>
      </c>
      <c r="C38" s="10" t="s">
        <v>615</v>
      </c>
      <c r="D38" s="10" t="s">
        <v>387</v>
      </c>
      <c r="E38" s="10">
        <v>38353</v>
      </c>
      <c r="F38" s="11">
        <v>-1101455</v>
      </c>
      <c r="G38" s="10" t="s">
        <v>540</v>
      </c>
      <c r="H38" s="10" t="s">
        <v>541</v>
      </c>
      <c r="I38" s="10" t="s">
        <v>444</v>
      </c>
      <c r="J38" s="12">
        <v>43231</v>
      </c>
      <c r="K38" s="12">
        <v>43271</v>
      </c>
      <c r="L38" s="12">
        <v>43168</v>
      </c>
      <c r="M38" s="12">
        <v>43228</v>
      </c>
      <c r="N38" s="11">
        <v>303</v>
      </c>
      <c r="P38" s="10" t="s">
        <v>396</v>
      </c>
      <c r="Q38" s="10" t="s">
        <v>542</v>
      </c>
      <c r="R38" s="10" t="s">
        <v>616</v>
      </c>
      <c r="S38" s="10" t="s">
        <v>514</v>
      </c>
      <c r="T38" s="10" t="s">
        <v>617</v>
      </c>
      <c r="U38" s="12">
        <v>43531</v>
      </c>
      <c r="V38" s="10" t="s">
        <v>523</v>
      </c>
      <c r="X38" s="10" t="s">
        <v>610</v>
      </c>
      <c r="Y38" s="10" t="s">
        <v>394</v>
      </c>
    </row>
    <row r="39" spans="1:25" x14ac:dyDescent="0.2">
      <c r="A39" s="10" t="s">
        <v>440</v>
      </c>
      <c r="B39" s="10" t="s">
        <v>346</v>
      </c>
      <c r="C39" s="10" t="s">
        <v>618</v>
      </c>
      <c r="D39" s="10" t="s">
        <v>387</v>
      </c>
      <c r="E39" s="10">
        <v>38444</v>
      </c>
      <c r="F39" s="11">
        <v>-108600</v>
      </c>
      <c r="G39" s="10" t="s">
        <v>540</v>
      </c>
      <c r="H39" s="10" t="s">
        <v>541</v>
      </c>
      <c r="I39" s="10" t="s">
        <v>444</v>
      </c>
      <c r="J39" s="12">
        <v>43231</v>
      </c>
      <c r="K39" s="12">
        <v>43271</v>
      </c>
      <c r="L39" s="12">
        <v>43168</v>
      </c>
      <c r="M39" s="12">
        <v>43228</v>
      </c>
      <c r="N39" s="11">
        <v>303</v>
      </c>
      <c r="P39" s="10" t="s">
        <v>396</v>
      </c>
      <c r="Q39" s="10" t="s">
        <v>542</v>
      </c>
      <c r="R39" s="10" t="s">
        <v>619</v>
      </c>
      <c r="S39" s="10" t="s">
        <v>514</v>
      </c>
      <c r="T39" s="10" t="s">
        <v>620</v>
      </c>
      <c r="U39" s="12">
        <v>43531</v>
      </c>
      <c r="V39" s="10" t="s">
        <v>523</v>
      </c>
      <c r="X39" s="10" t="s">
        <v>621</v>
      </c>
      <c r="Y39" s="10" t="s">
        <v>394</v>
      </c>
    </row>
    <row r="40" spans="1:25" x14ac:dyDescent="0.2">
      <c r="A40" s="10" t="s">
        <v>440</v>
      </c>
      <c r="B40" s="10" t="s">
        <v>346</v>
      </c>
      <c r="C40" s="10" t="s">
        <v>622</v>
      </c>
      <c r="D40" s="10" t="s">
        <v>387</v>
      </c>
      <c r="E40" s="10">
        <v>39255</v>
      </c>
      <c r="F40" s="11">
        <v>-606325</v>
      </c>
      <c r="G40" s="10" t="s">
        <v>602</v>
      </c>
      <c r="H40" s="10" t="s">
        <v>541</v>
      </c>
      <c r="I40" s="10" t="s">
        <v>391</v>
      </c>
      <c r="J40" s="12">
        <v>43146</v>
      </c>
      <c r="K40" s="12">
        <v>43168</v>
      </c>
      <c r="L40" s="12">
        <v>43168</v>
      </c>
      <c r="M40" s="12">
        <v>43228</v>
      </c>
      <c r="N40" s="11">
        <v>479</v>
      </c>
      <c r="P40" s="10" t="s">
        <v>396</v>
      </c>
      <c r="Q40" s="10" t="s">
        <v>603</v>
      </c>
      <c r="R40" s="10" t="s">
        <v>623</v>
      </c>
      <c r="S40" s="10" t="s">
        <v>514</v>
      </c>
      <c r="T40" s="10" t="s">
        <v>622</v>
      </c>
      <c r="U40" s="12">
        <v>43707</v>
      </c>
      <c r="V40" s="10" t="s">
        <v>392</v>
      </c>
      <c r="X40" s="10" t="s">
        <v>393</v>
      </c>
      <c r="Y40" s="10" t="s">
        <v>394</v>
      </c>
    </row>
    <row r="41" spans="1:25" x14ac:dyDescent="0.2">
      <c r="A41" s="10" t="s">
        <v>440</v>
      </c>
      <c r="B41" s="10" t="s">
        <v>346</v>
      </c>
      <c r="C41" s="10" t="s">
        <v>624</v>
      </c>
      <c r="D41" s="10" t="s">
        <v>387</v>
      </c>
      <c r="E41" s="10">
        <v>39256</v>
      </c>
      <c r="F41" s="11">
        <v>-341375</v>
      </c>
      <c r="G41" s="10" t="s">
        <v>570</v>
      </c>
      <c r="H41" s="10" t="s">
        <v>527</v>
      </c>
      <c r="I41" s="10" t="s">
        <v>391</v>
      </c>
      <c r="J41" s="12">
        <v>43168</v>
      </c>
      <c r="K41" s="12">
        <v>43378</v>
      </c>
      <c r="L41" s="12">
        <v>43168</v>
      </c>
      <c r="M41" s="12">
        <v>43168</v>
      </c>
      <c r="N41" s="11">
        <v>210</v>
      </c>
      <c r="P41" s="10" t="s">
        <v>396</v>
      </c>
      <c r="Q41" s="10" t="s">
        <v>571</v>
      </c>
      <c r="R41" s="10" t="s">
        <v>545</v>
      </c>
      <c r="S41" s="10" t="s">
        <v>514</v>
      </c>
      <c r="T41" s="10" t="s">
        <v>624</v>
      </c>
      <c r="U41" s="12">
        <v>43378</v>
      </c>
      <c r="V41" s="10" t="s">
        <v>523</v>
      </c>
      <c r="X41" s="10" t="s">
        <v>545</v>
      </c>
      <c r="Y41" s="10" t="s">
        <v>394</v>
      </c>
    </row>
    <row r="42" spans="1:25" x14ac:dyDescent="0.2">
      <c r="A42" s="10" t="s">
        <v>440</v>
      </c>
      <c r="B42" s="10" t="s">
        <v>346</v>
      </c>
      <c r="C42" s="10" t="s">
        <v>624</v>
      </c>
      <c r="D42" s="10" t="s">
        <v>387</v>
      </c>
      <c r="E42" s="10">
        <v>39256</v>
      </c>
      <c r="F42" s="11">
        <v>-42075</v>
      </c>
      <c r="G42" s="10" t="s">
        <v>540</v>
      </c>
      <c r="H42" s="10" t="s">
        <v>541</v>
      </c>
      <c r="I42" s="10" t="s">
        <v>391</v>
      </c>
      <c r="J42" s="12">
        <v>43168</v>
      </c>
      <c r="K42" s="12">
        <v>43378</v>
      </c>
      <c r="L42" s="12">
        <v>43168</v>
      </c>
      <c r="M42" s="12">
        <v>43228</v>
      </c>
      <c r="N42" s="11">
        <v>303</v>
      </c>
      <c r="P42" s="10" t="s">
        <v>396</v>
      </c>
      <c r="Q42" s="10" t="s">
        <v>542</v>
      </c>
      <c r="R42" s="10" t="s">
        <v>625</v>
      </c>
      <c r="S42" s="10" t="s">
        <v>514</v>
      </c>
      <c r="T42" s="10" t="s">
        <v>626</v>
      </c>
      <c r="U42" s="12">
        <v>43531</v>
      </c>
      <c r="V42" s="10" t="s">
        <v>523</v>
      </c>
      <c r="X42" s="10" t="s">
        <v>545</v>
      </c>
      <c r="Y42" s="10" t="s">
        <v>394</v>
      </c>
    </row>
    <row r="43" spans="1:25" x14ac:dyDescent="0.2">
      <c r="A43" s="10" t="s">
        <v>440</v>
      </c>
      <c r="B43" s="10" t="s">
        <v>346</v>
      </c>
      <c r="C43" s="10" t="s">
        <v>627</v>
      </c>
      <c r="D43" s="10" t="s">
        <v>387</v>
      </c>
      <c r="E43" s="10">
        <v>39259</v>
      </c>
      <c r="F43" s="11">
        <v>-96942</v>
      </c>
      <c r="G43" s="10" t="s">
        <v>540</v>
      </c>
      <c r="H43" s="10" t="s">
        <v>541</v>
      </c>
      <c r="I43" s="10" t="s">
        <v>391</v>
      </c>
      <c r="J43" s="12">
        <v>43168</v>
      </c>
      <c r="K43" s="12">
        <v>43531</v>
      </c>
      <c r="L43" s="12">
        <v>43168</v>
      </c>
      <c r="M43" s="12">
        <v>43168</v>
      </c>
      <c r="N43" s="11">
        <v>363</v>
      </c>
      <c r="P43" s="10" t="s">
        <v>396</v>
      </c>
      <c r="Q43" s="10" t="s">
        <v>542</v>
      </c>
      <c r="R43" s="10" t="s">
        <v>545</v>
      </c>
      <c r="S43" s="10" t="s">
        <v>514</v>
      </c>
      <c r="T43" s="10" t="s">
        <v>627</v>
      </c>
      <c r="U43" s="12">
        <v>43531</v>
      </c>
      <c r="V43" s="10" t="s">
        <v>446</v>
      </c>
      <c r="X43" s="10" t="s">
        <v>545</v>
      </c>
      <c r="Y43" s="10" t="s">
        <v>394</v>
      </c>
    </row>
    <row r="44" spans="1:25" x14ac:dyDescent="0.2">
      <c r="A44" s="10" t="s">
        <v>440</v>
      </c>
      <c r="B44" s="10" t="s">
        <v>346</v>
      </c>
      <c r="C44" s="10" t="s">
        <v>627</v>
      </c>
      <c r="D44" s="10" t="s">
        <v>387</v>
      </c>
      <c r="E44" s="10">
        <v>39259</v>
      </c>
      <c r="F44" s="11">
        <v>-125203</v>
      </c>
      <c r="G44" s="10" t="s">
        <v>602</v>
      </c>
      <c r="H44" s="10" t="s">
        <v>541</v>
      </c>
      <c r="I44" s="10" t="s">
        <v>391</v>
      </c>
      <c r="J44" s="12">
        <v>43168</v>
      </c>
      <c r="K44" s="12">
        <v>43531</v>
      </c>
      <c r="L44" s="12">
        <v>43168</v>
      </c>
      <c r="M44" s="12">
        <v>43228</v>
      </c>
      <c r="N44" s="11">
        <v>479</v>
      </c>
      <c r="P44" s="10" t="s">
        <v>396</v>
      </c>
      <c r="Q44" s="10" t="s">
        <v>603</v>
      </c>
      <c r="R44" s="10" t="s">
        <v>628</v>
      </c>
      <c r="S44" s="10" t="s">
        <v>514</v>
      </c>
      <c r="T44" s="10" t="s">
        <v>629</v>
      </c>
      <c r="U44" s="12">
        <v>43707</v>
      </c>
      <c r="V44" s="10" t="s">
        <v>446</v>
      </c>
      <c r="X44" s="10" t="s">
        <v>545</v>
      </c>
      <c r="Y44" s="10" t="s">
        <v>394</v>
      </c>
    </row>
    <row r="45" spans="1:25" x14ac:dyDescent="0.2">
      <c r="A45" s="10" t="s">
        <v>440</v>
      </c>
      <c r="B45" s="10" t="s">
        <v>346</v>
      </c>
      <c r="C45" s="10" t="s">
        <v>630</v>
      </c>
      <c r="D45" s="10" t="s">
        <v>387</v>
      </c>
      <c r="E45" s="10">
        <v>39263</v>
      </c>
      <c r="F45" s="11">
        <v>-330760</v>
      </c>
      <c r="G45" s="10" t="s">
        <v>602</v>
      </c>
      <c r="H45" s="10" t="s">
        <v>541</v>
      </c>
      <c r="I45" s="10" t="s">
        <v>391</v>
      </c>
      <c r="J45" s="12">
        <v>43165</v>
      </c>
      <c r="K45" s="12">
        <v>43168</v>
      </c>
      <c r="L45" s="12">
        <v>43168</v>
      </c>
      <c r="M45" s="12">
        <v>43228</v>
      </c>
      <c r="N45" s="11">
        <v>479</v>
      </c>
      <c r="P45" s="10" t="s">
        <v>396</v>
      </c>
      <c r="Q45" s="10" t="s">
        <v>603</v>
      </c>
      <c r="R45" s="10" t="s">
        <v>631</v>
      </c>
      <c r="S45" s="10" t="s">
        <v>514</v>
      </c>
      <c r="T45" s="10" t="s">
        <v>630</v>
      </c>
      <c r="U45" s="12">
        <v>43707</v>
      </c>
      <c r="V45" s="10" t="s">
        <v>392</v>
      </c>
      <c r="X45" s="10" t="s">
        <v>393</v>
      </c>
      <c r="Y45" s="10" t="s">
        <v>394</v>
      </c>
    </row>
    <row r="46" spans="1:25" x14ac:dyDescent="0.2">
      <c r="A46" s="10" t="s">
        <v>440</v>
      </c>
      <c r="B46" s="10" t="s">
        <v>346</v>
      </c>
      <c r="C46" s="10" t="s">
        <v>632</v>
      </c>
      <c r="D46" s="10" t="s">
        <v>387</v>
      </c>
      <c r="E46" s="10">
        <v>39400</v>
      </c>
      <c r="F46" s="11">
        <v>-135232</v>
      </c>
      <c r="G46" s="10" t="s">
        <v>540</v>
      </c>
      <c r="H46" s="10" t="s">
        <v>541</v>
      </c>
      <c r="I46" s="10" t="s">
        <v>444</v>
      </c>
      <c r="J46" s="12">
        <v>43231</v>
      </c>
      <c r="K46" s="12">
        <v>43271</v>
      </c>
      <c r="L46" s="12">
        <v>43168</v>
      </c>
      <c r="M46" s="12">
        <v>43228</v>
      </c>
      <c r="N46" s="11">
        <v>303</v>
      </c>
      <c r="P46" s="10" t="s">
        <v>396</v>
      </c>
      <c r="Q46" s="10" t="s">
        <v>542</v>
      </c>
      <c r="R46" s="10" t="s">
        <v>633</v>
      </c>
      <c r="S46" s="10" t="s">
        <v>514</v>
      </c>
      <c r="T46" s="10" t="s">
        <v>634</v>
      </c>
      <c r="U46" s="12">
        <v>43531</v>
      </c>
      <c r="V46" s="10" t="s">
        <v>523</v>
      </c>
      <c r="X46" s="10" t="s">
        <v>610</v>
      </c>
      <c r="Y46" s="10" t="s">
        <v>394</v>
      </c>
    </row>
    <row r="47" spans="1:25" x14ac:dyDescent="0.2">
      <c r="A47" s="10" t="s">
        <v>440</v>
      </c>
      <c r="B47" s="10" t="s">
        <v>346</v>
      </c>
      <c r="C47" s="10" t="s">
        <v>635</v>
      </c>
      <c r="D47" s="10" t="s">
        <v>387</v>
      </c>
      <c r="E47" s="10">
        <v>39414</v>
      </c>
      <c r="F47" s="11">
        <v>-4000</v>
      </c>
      <c r="G47" s="10" t="s">
        <v>517</v>
      </c>
      <c r="H47" s="10" t="s">
        <v>518</v>
      </c>
      <c r="I47" s="10" t="s">
        <v>444</v>
      </c>
      <c r="J47" s="12">
        <v>43231</v>
      </c>
      <c r="K47" s="12">
        <v>43271</v>
      </c>
      <c r="L47" s="12">
        <v>43231</v>
      </c>
      <c r="M47" s="12">
        <v>43231</v>
      </c>
      <c r="N47" s="11">
        <v>726</v>
      </c>
      <c r="P47" s="10" t="s">
        <v>396</v>
      </c>
      <c r="Q47" s="10" t="s">
        <v>520</v>
      </c>
      <c r="R47" s="10" t="s">
        <v>636</v>
      </c>
      <c r="S47" s="10" t="s">
        <v>522</v>
      </c>
      <c r="T47" s="10" t="s">
        <v>635</v>
      </c>
      <c r="U47" s="12">
        <v>43957</v>
      </c>
      <c r="V47" s="10" t="s">
        <v>523</v>
      </c>
      <c r="X47" s="10" t="s">
        <v>610</v>
      </c>
      <c r="Y47" s="10" t="s">
        <v>394</v>
      </c>
    </row>
    <row r="48" spans="1:25" x14ac:dyDescent="0.2">
      <c r="A48" s="10" t="s">
        <v>440</v>
      </c>
      <c r="B48" s="10" t="s">
        <v>346</v>
      </c>
      <c r="C48" s="10" t="s">
        <v>637</v>
      </c>
      <c r="D48" s="10" t="s">
        <v>387</v>
      </c>
      <c r="E48" s="10">
        <v>39414</v>
      </c>
      <c r="F48" s="11">
        <v>-250866</v>
      </c>
      <c r="G48" s="10" t="s">
        <v>602</v>
      </c>
      <c r="H48" s="10" t="s">
        <v>541</v>
      </c>
      <c r="I48" s="10" t="s">
        <v>391</v>
      </c>
      <c r="J48" s="12">
        <v>43147</v>
      </c>
      <c r="K48" s="12">
        <v>43168</v>
      </c>
      <c r="L48" s="12">
        <v>43168</v>
      </c>
      <c r="M48" s="12">
        <v>43228</v>
      </c>
      <c r="N48" s="11">
        <v>479</v>
      </c>
      <c r="P48" s="10" t="s">
        <v>396</v>
      </c>
      <c r="Q48" s="10" t="s">
        <v>603</v>
      </c>
      <c r="R48" s="10" t="s">
        <v>638</v>
      </c>
      <c r="S48" s="10" t="s">
        <v>514</v>
      </c>
      <c r="T48" s="10" t="s">
        <v>637</v>
      </c>
      <c r="U48" s="12">
        <v>43707</v>
      </c>
      <c r="V48" s="10" t="s">
        <v>392</v>
      </c>
      <c r="X48" s="10" t="s">
        <v>393</v>
      </c>
      <c r="Y48" s="10" t="s">
        <v>394</v>
      </c>
    </row>
    <row r="49" spans="1:25" x14ac:dyDescent="0.2">
      <c r="A49" s="10" t="s">
        <v>440</v>
      </c>
      <c r="B49" s="10" t="s">
        <v>346</v>
      </c>
      <c r="C49" s="10" t="s">
        <v>639</v>
      </c>
      <c r="D49" s="10" t="s">
        <v>387</v>
      </c>
      <c r="E49" s="10">
        <v>39565</v>
      </c>
      <c r="F49" s="11">
        <v>-1059830</v>
      </c>
      <c r="G49" s="10" t="s">
        <v>517</v>
      </c>
      <c r="H49" s="10" t="s">
        <v>518</v>
      </c>
      <c r="I49" s="10" t="s">
        <v>444</v>
      </c>
      <c r="J49" s="12">
        <v>43544</v>
      </c>
      <c r="K49" s="12">
        <v>43617</v>
      </c>
      <c r="L49" s="12">
        <v>43507</v>
      </c>
      <c r="M49" s="12">
        <v>43567</v>
      </c>
      <c r="N49" s="11">
        <v>390</v>
      </c>
      <c r="P49" s="10" t="s">
        <v>396</v>
      </c>
      <c r="Q49" s="10" t="s">
        <v>520</v>
      </c>
      <c r="R49" s="10" t="s">
        <v>640</v>
      </c>
      <c r="S49" s="10" t="s">
        <v>514</v>
      </c>
      <c r="T49" s="10" t="s">
        <v>641</v>
      </c>
      <c r="U49" s="12">
        <v>43957</v>
      </c>
      <c r="V49" s="10" t="s">
        <v>446</v>
      </c>
      <c r="X49" s="10" t="s">
        <v>442</v>
      </c>
      <c r="Y49" s="10" t="s">
        <v>394</v>
      </c>
    </row>
    <row r="50" spans="1:25" x14ac:dyDescent="0.2">
      <c r="A50" s="10" t="s">
        <v>440</v>
      </c>
      <c r="B50" s="10" t="s">
        <v>346</v>
      </c>
      <c r="C50" s="10" t="s">
        <v>642</v>
      </c>
      <c r="D50" s="10" t="s">
        <v>387</v>
      </c>
      <c r="E50" s="10">
        <v>39831</v>
      </c>
      <c r="F50" s="11">
        <v>-540191</v>
      </c>
      <c r="G50" s="10" t="s">
        <v>540</v>
      </c>
      <c r="H50" s="10" t="s">
        <v>541</v>
      </c>
      <c r="I50" s="10" t="s">
        <v>444</v>
      </c>
      <c r="J50" s="12">
        <v>43231</v>
      </c>
      <c r="K50" s="12">
        <v>43271</v>
      </c>
      <c r="L50" s="12">
        <v>43168</v>
      </c>
      <c r="M50" s="12">
        <v>43228</v>
      </c>
      <c r="N50" s="11">
        <v>303</v>
      </c>
      <c r="P50" s="10" t="s">
        <v>396</v>
      </c>
      <c r="Q50" s="10" t="s">
        <v>542</v>
      </c>
      <c r="R50" s="10" t="s">
        <v>643</v>
      </c>
      <c r="S50" s="10" t="s">
        <v>514</v>
      </c>
      <c r="T50" s="10" t="s">
        <v>644</v>
      </c>
      <c r="U50" s="12">
        <v>43531</v>
      </c>
      <c r="V50" s="10" t="s">
        <v>523</v>
      </c>
      <c r="X50" s="10" t="s">
        <v>610</v>
      </c>
      <c r="Y50" s="10" t="s">
        <v>394</v>
      </c>
    </row>
    <row r="51" spans="1:25" x14ac:dyDescent="0.2">
      <c r="A51" s="10" t="s">
        <v>440</v>
      </c>
      <c r="B51" s="10" t="s">
        <v>346</v>
      </c>
      <c r="C51" s="10" t="s">
        <v>645</v>
      </c>
      <c r="D51" s="10" t="s">
        <v>387</v>
      </c>
      <c r="E51" s="10">
        <v>40034</v>
      </c>
      <c r="F51" s="11">
        <v>-171682</v>
      </c>
      <c r="G51" s="10" t="s">
        <v>517</v>
      </c>
      <c r="H51" s="10" t="s">
        <v>518</v>
      </c>
      <c r="I51" s="10" t="s">
        <v>391</v>
      </c>
      <c r="J51" s="12">
        <v>43154</v>
      </c>
      <c r="K51" s="12">
        <v>43168</v>
      </c>
      <c r="L51" s="12">
        <v>43168</v>
      </c>
      <c r="M51" s="12">
        <v>43228</v>
      </c>
      <c r="N51" s="11">
        <v>729</v>
      </c>
      <c r="P51" s="10" t="s">
        <v>421</v>
      </c>
      <c r="Q51" s="10" t="s">
        <v>520</v>
      </c>
      <c r="R51" s="10" t="s">
        <v>646</v>
      </c>
      <c r="S51" s="10" t="s">
        <v>647</v>
      </c>
      <c r="T51" s="10" t="s">
        <v>645</v>
      </c>
      <c r="U51" s="12">
        <v>43957</v>
      </c>
      <c r="V51" s="10" t="s">
        <v>392</v>
      </c>
      <c r="X51" s="10" t="s">
        <v>393</v>
      </c>
      <c r="Y51" s="10" t="s">
        <v>394</v>
      </c>
    </row>
    <row r="52" spans="1:25" x14ac:dyDescent="0.2">
      <c r="A52" s="10" t="s">
        <v>440</v>
      </c>
      <c r="B52" s="10" t="s">
        <v>346</v>
      </c>
      <c r="C52" s="10" t="s">
        <v>648</v>
      </c>
      <c r="D52" s="10" t="s">
        <v>387</v>
      </c>
      <c r="E52" s="10">
        <v>40287</v>
      </c>
      <c r="F52" s="11">
        <v>-11400601</v>
      </c>
      <c r="G52" s="10" t="s">
        <v>517</v>
      </c>
      <c r="H52" s="10" t="s">
        <v>518</v>
      </c>
      <c r="I52" s="10" t="s">
        <v>391</v>
      </c>
      <c r="J52" s="12">
        <v>43155</v>
      </c>
      <c r="K52" s="12">
        <v>43933</v>
      </c>
      <c r="L52" s="12">
        <v>43507</v>
      </c>
      <c r="M52" s="12">
        <v>43567</v>
      </c>
      <c r="N52" s="11">
        <v>390</v>
      </c>
      <c r="P52" s="10" t="s">
        <v>396</v>
      </c>
      <c r="Q52" s="10" t="s">
        <v>520</v>
      </c>
      <c r="R52" s="10" t="s">
        <v>649</v>
      </c>
      <c r="S52" s="10" t="s">
        <v>514</v>
      </c>
      <c r="T52" s="10" t="s">
        <v>648</v>
      </c>
      <c r="U52" s="12">
        <v>43957</v>
      </c>
      <c r="V52" s="10" t="s">
        <v>446</v>
      </c>
      <c r="X52" s="10" t="s">
        <v>393</v>
      </c>
      <c r="Y52" s="10" t="s">
        <v>394</v>
      </c>
    </row>
    <row r="53" spans="1:25" x14ac:dyDescent="0.2">
      <c r="A53" s="10" t="s">
        <v>440</v>
      </c>
      <c r="B53" s="10" t="s">
        <v>346</v>
      </c>
      <c r="C53" s="10" t="s">
        <v>650</v>
      </c>
      <c r="D53" s="10" t="s">
        <v>387</v>
      </c>
      <c r="E53" s="10">
        <v>40527</v>
      </c>
      <c r="F53" s="11">
        <v>-194841</v>
      </c>
      <c r="G53" s="10" t="s">
        <v>602</v>
      </c>
      <c r="H53" s="10" t="s">
        <v>541</v>
      </c>
      <c r="I53" s="10" t="s">
        <v>391</v>
      </c>
      <c r="J53" s="12">
        <v>43157</v>
      </c>
      <c r="K53" s="12">
        <v>43168</v>
      </c>
      <c r="L53" s="12">
        <v>43168</v>
      </c>
      <c r="M53" s="12">
        <v>43228</v>
      </c>
      <c r="N53" s="11">
        <v>479</v>
      </c>
      <c r="P53" s="10" t="s">
        <v>396</v>
      </c>
      <c r="Q53" s="10" t="s">
        <v>603</v>
      </c>
      <c r="R53" s="10" t="s">
        <v>651</v>
      </c>
      <c r="S53" s="10" t="s">
        <v>514</v>
      </c>
      <c r="T53" s="10" t="s">
        <v>650</v>
      </c>
      <c r="U53" s="12">
        <v>43707</v>
      </c>
      <c r="V53" s="10" t="s">
        <v>392</v>
      </c>
      <c r="X53" s="10" t="s">
        <v>393</v>
      </c>
      <c r="Y53" s="10" t="s">
        <v>394</v>
      </c>
    </row>
    <row r="54" spans="1:25" x14ac:dyDescent="0.2">
      <c r="A54" s="10" t="s">
        <v>440</v>
      </c>
      <c r="B54" s="10" t="s">
        <v>346</v>
      </c>
      <c r="C54" s="10" t="s">
        <v>652</v>
      </c>
      <c r="D54" s="10" t="s">
        <v>387</v>
      </c>
      <c r="E54" s="10">
        <v>41589</v>
      </c>
      <c r="F54" s="11">
        <v>-589331</v>
      </c>
      <c r="G54" s="10" t="s">
        <v>602</v>
      </c>
      <c r="H54" s="10" t="s">
        <v>541</v>
      </c>
      <c r="I54" s="10" t="s">
        <v>391</v>
      </c>
      <c r="J54" s="12">
        <v>43165</v>
      </c>
      <c r="K54" s="12">
        <v>43292</v>
      </c>
      <c r="L54" s="12">
        <v>43201</v>
      </c>
      <c r="M54" s="12">
        <v>43261</v>
      </c>
      <c r="N54" s="11">
        <v>446</v>
      </c>
      <c r="P54" s="10" t="s">
        <v>396</v>
      </c>
      <c r="Q54" s="10" t="s">
        <v>603</v>
      </c>
      <c r="R54" s="10" t="s">
        <v>604</v>
      </c>
      <c r="S54" s="10" t="s">
        <v>514</v>
      </c>
      <c r="T54" s="10" t="s">
        <v>652</v>
      </c>
      <c r="U54" s="12">
        <v>43707</v>
      </c>
      <c r="V54" s="10" t="s">
        <v>392</v>
      </c>
      <c r="X54" s="10" t="s">
        <v>393</v>
      </c>
      <c r="Y54" s="10" t="s">
        <v>394</v>
      </c>
    </row>
    <row r="55" spans="1:25" x14ac:dyDescent="0.2">
      <c r="A55" s="10" t="s">
        <v>440</v>
      </c>
      <c r="B55" s="10" t="s">
        <v>346</v>
      </c>
      <c r="C55" s="10" t="s">
        <v>653</v>
      </c>
      <c r="D55" s="10" t="s">
        <v>387</v>
      </c>
      <c r="E55" s="10">
        <v>41815</v>
      </c>
      <c r="F55" s="11">
        <v>-283295</v>
      </c>
      <c r="G55" s="10" t="s">
        <v>602</v>
      </c>
      <c r="H55" s="10" t="s">
        <v>541</v>
      </c>
      <c r="I55" s="10" t="s">
        <v>444</v>
      </c>
      <c r="J55" s="12">
        <v>43297</v>
      </c>
      <c r="K55" s="12">
        <v>43342</v>
      </c>
      <c r="L55" s="12">
        <v>43201</v>
      </c>
      <c r="M55" s="12">
        <v>43261</v>
      </c>
      <c r="N55" s="11">
        <v>446</v>
      </c>
      <c r="P55" s="10" t="s">
        <v>396</v>
      </c>
      <c r="Q55" s="10" t="s">
        <v>603</v>
      </c>
      <c r="R55" s="10" t="s">
        <v>654</v>
      </c>
      <c r="S55" s="10" t="s">
        <v>514</v>
      </c>
      <c r="T55" s="10" t="s">
        <v>655</v>
      </c>
      <c r="U55" s="12">
        <v>43707</v>
      </c>
      <c r="V55" s="10" t="s">
        <v>523</v>
      </c>
      <c r="X55" s="10" t="s">
        <v>447</v>
      </c>
      <c r="Y55" s="10" t="s">
        <v>394</v>
      </c>
    </row>
    <row r="56" spans="1:25" x14ac:dyDescent="0.2">
      <c r="A56" s="10" t="s">
        <v>440</v>
      </c>
      <c r="B56" s="10" t="s">
        <v>346</v>
      </c>
      <c r="C56" s="10" t="s">
        <v>656</v>
      </c>
      <c r="D56" s="10" t="s">
        <v>387</v>
      </c>
      <c r="E56" s="10">
        <v>41945</v>
      </c>
      <c r="F56" s="11">
        <v>-915381</v>
      </c>
      <c r="G56" s="10" t="s">
        <v>602</v>
      </c>
      <c r="H56" s="10" t="s">
        <v>541</v>
      </c>
      <c r="I56" s="10" t="s">
        <v>391</v>
      </c>
      <c r="J56" s="12">
        <v>43169</v>
      </c>
      <c r="K56" s="12">
        <v>43292</v>
      </c>
      <c r="L56" s="12">
        <v>43201</v>
      </c>
      <c r="M56" s="12">
        <v>43261</v>
      </c>
      <c r="N56" s="11">
        <v>446</v>
      </c>
      <c r="P56" s="10" t="s">
        <v>396</v>
      </c>
      <c r="Q56" s="10" t="s">
        <v>603</v>
      </c>
      <c r="R56" s="10" t="s">
        <v>657</v>
      </c>
      <c r="S56" s="10" t="s">
        <v>514</v>
      </c>
      <c r="T56" s="10" t="s">
        <v>656</v>
      </c>
      <c r="U56" s="12">
        <v>43707</v>
      </c>
      <c r="V56" s="10" t="s">
        <v>392</v>
      </c>
      <c r="X56" s="10" t="s">
        <v>393</v>
      </c>
      <c r="Y56" s="10" t="s">
        <v>394</v>
      </c>
    </row>
    <row r="57" spans="1:25" x14ac:dyDescent="0.2">
      <c r="A57" s="10" t="s">
        <v>440</v>
      </c>
      <c r="B57" s="10" t="s">
        <v>346</v>
      </c>
      <c r="C57" s="10" t="s">
        <v>658</v>
      </c>
      <c r="D57" s="10" t="s">
        <v>387</v>
      </c>
      <c r="E57" s="10">
        <v>42062</v>
      </c>
      <c r="F57" s="11">
        <v>-95300</v>
      </c>
      <c r="G57" s="10" t="s">
        <v>602</v>
      </c>
      <c r="H57" s="10" t="s">
        <v>541</v>
      </c>
      <c r="I57" s="10" t="s">
        <v>391</v>
      </c>
      <c r="J57" s="12">
        <v>43169</v>
      </c>
      <c r="K57" s="12">
        <v>43292</v>
      </c>
      <c r="L57" s="12">
        <v>43231</v>
      </c>
      <c r="M57" s="12">
        <v>43291</v>
      </c>
      <c r="N57" s="11">
        <v>416</v>
      </c>
      <c r="P57" s="10" t="s">
        <v>396</v>
      </c>
      <c r="Q57" s="10" t="s">
        <v>603</v>
      </c>
      <c r="R57" s="10" t="s">
        <v>659</v>
      </c>
      <c r="S57" s="10" t="s">
        <v>514</v>
      </c>
      <c r="T57" s="10" t="s">
        <v>658</v>
      </c>
      <c r="U57" s="12">
        <v>43707</v>
      </c>
      <c r="V57" s="10" t="s">
        <v>392</v>
      </c>
      <c r="X57" s="10" t="s">
        <v>393</v>
      </c>
      <c r="Y57" s="10" t="s">
        <v>394</v>
      </c>
    </row>
    <row r="58" spans="1:25" x14ac:dyDescent="0.2">
      <c r="A58" s="10" t="s">
        <v>440</v>
      </c>
      <c r="B58" s="10" t="s">
        <v>346</v>
      </c>
      <c r="C58" s="10" t="s">
        <v>660</v>
      </c>
      <c r="D58" s="10" t="s">
        <v>387</v>
      </c>
      <c r="E58" s="10">
        <v>42166</v>
      </c>
      <c r="F58" s="11">
        <v>-251960</v>
      </c>
      <c r="G58" s="10" t="s">
        <v>602</v>
      </c>
      <c r="H58" s="10" t="s">
        <v>541</v>
      </c>
      <c r="I58" s="10" t="s">
        <v>391</v>
      </c>
      <c r="J58" s="12">
        <v>43171</v>
      </c>
      <c r="K58" s="12">
        <v>43292</v>
      </c>
      <c r="L58" s="12">
        <v>43201</v>
      </c>
      <c r="M58" s="12">
        <v>43261</v>
      </c>
      <c r="N58" s="11">
        <v>446</v>
      </c>
      <c r="P58" s="10" t="s">
        <v>396</v>
      </c>
      <c r="Q58" s="10" t="s">
        <v>603</v>
      </c>
      <c r="R58" s="10" t="s">
        <v>661</v>
      </c>
      <c r="S58" s="10" t="s">
        <v>514</v>
      </c>
      <c r="T58" s="10" t="s">
        <v>660</v>
      </c>
      <c r="U58" s="12">
        <v>43707</v>
      </c>
      <c r="V58" s="10" t="s">
        <v>392</v>
      </c>
      <c r="X58" s="10" t="s">
        <v>393</v>
      </c>
      <c r="Y58" s="10" t="s">
        <v>394</v>
      </c>
    </row>
    <row r="59" spans="1:25" x14ac:dyDescent="0.2">
      <c r="A59" s="10" t="s">
        <v>440</v>
      </c>
      <c r="B59" s="10" t="s">
        <v>346</v>
      </c>
      <c r="C59" s="10" t="s">
        <v>662</v>
      </c>
      <c r="D59" s="10" t="s">
        <v>387</v>
      </c>
      <c r="E59" s="10">
        <v>42392</v>
      </c>
      <c r="F59" s="11">
        <v>-73140</v>
      </c>
      <c r="G59" s="10" t="s">
        <v>602</v>
      </c>
      <c r="H59" s="10" t="s">
        <v>541</v>
      </c>
      <c r="I59" s="10" t="s">
        <v>444</v>
      </c>
      <c r="J59" s="12">
        <v>43297</v>
      </c>
      <c r="K59" s="12">
        <v>43342</v>
      </c>
      <c r="L59" s="12">
        <v>43201</v>
      </c>
      <c r="M59" s="12">
        <v>43261</v>
      </c>
      <c r="N59" s="11">
        <v>446</v>
      </c>
      <c r="P59" s="10" t="s">
        <v>388</v>
      </c>
      <c r="Q59" s="10" t="s">
        <v>603</v>
      </c>
      <c r="R59" s="10" t="s">
        <v>663</v>
      </c>
      <c r="S59" s="10" t="s">
        <v>514</v>
      </c>
      <c r="T59" s="10" t="s">
        <v>664</v>
      </c>
      <c r="U59" s="12">
        <v>43707</v>
      </c>
      <c r="V59" s="10" t="s">
        <v>523</v>
      </c>
      <c r="X59" s="10" t="s">
        <v>447</v>
      </c>
      <c r="Y59" s="10" t="s">
        <v>394</v>
      </c>
    </row>
    <row r="60" spans="1:25" x14ac:dyDescent="0.2">
      <c r="A60" s="10" t="s">
        <v>440</v>
      </c>
      <c r="B60" s="10" t="s">
        <v>346</v>
      </c>
      <c r="C60" s="10" t="s">
        <v>665</v>
      </c>
      <c r="D60" s="10" t="s">
        <v>387</v>
      </c>
      <c r="E60" s="10">
        <v>42659</v>
      </c>
      <c r="F60" s="11">
        <v>-512400</v>
      </c>
      <c r="G60" s="10" t="s">
        <v>602</v>
      </c>
      <c r="H60" s="10" t="s">
        <v>541</v>
      </c>
      <c r="I60" s="10" t="s">
        <v>391</v>
      </c>
      <c r="J60" s="12">
        <v>43175</v>
      </c>
      <c r="K60" s="12">
        <v>43292</v>
      </c>
      <c r="L60" s="12">
        <v>43201</v>
      </c>
      <c r="M60" s="12">
        <v>43261</v>
      </c>
      <c r="N60" s="11">
        <v>446</v>
      </c>
      <c r="P60" s="10" t="s">
        <v>396</v>
      </c>
      <c r="Q60" s="10" t="s">
        <v>603</v>
      </c>
      <c r="R60" s="10" t="s">
        <v>666</v>
      </c>
      <c r="S60" s="10" t="s">
        <v>514</v>
      </c>
      <c r="T60" s="10" t="s">
        <v>665</v>
      </c>
      <c r="U60" s="12">
        <v>43707</v>
      </c>
      <c r="V60" s="10" t="s">
        <v>392</v>
      </c>
      <c r="X60" s="10" t="s">
        <v>393</v>
      </c>
      <c r="Y60" s="10" t="s">
        <v>394</v>
      </c>
    </row>
    <row r="61" spans="1:25" x14ac:dyDescent="0.2">
      <c r="A61" s="10" t="s">
        <v>440</v>
      </c>
      <c r="B61" s="10" t="s">
        <v>346</v>
      </c>
      <c r="C61" s="10" t="s">
        <v>667</v>
      </c>
      <c r="D61" s="10" t="s">
        <v>387</v>
      </c>
      <c r="E61" s="10">
        <v>42745</v>
      </c>
      <c r="F61" s="11">
        <v>-291181</v>
      </c>
      <c r="G61" s="10" t="s">
        <v>602</v>
      </c>
      <c r="H61" s="10" t="s">
        <v>541</v>
      </c>
      <c r="I61" s="10" t="s">
        <v>444</v>
      </c>
      <c r="J61" s="12">
        <v>43297</v>
      </c>
      <c r="K61" s="12">
        <v>43342</v>
      </c>
      <c r="L61" s="12">
        <v>43201</v>
      </c>
      <c r="M61" s="12">
        <v>43261</v>
      </c>
      <c r="N61" s="11">
        <v>446</v>
      </c>
      <c r="P61" s="10" t="s">
        <v>396</v>
      </c>
      <c r="Q61" s="10" t="s">
        <v>603</v>
      </c>
      <c r="R61" s="10" t="s">
        <v>668</v>
      </c>
      <c r="S61" s="10" t="s">
        <v>514</v>
      </c>
      <c r="T61" s="10" t="s">
        <v>669</v>
      </c>
      <c r="U61" s="12">
        <v>43707</v>
      </c>
      <c r="V61" s="10" t="s">
        <v>523</v>
      </c>
      <c r="X61" s="10" t="s">
        <v>447</v>
      </c>
      <c r="Y61" s="10" t="s">
        <v>394</v>
      </c>
    </row>
    <row r="62" spans="1:25" x14ac:dyDescent="0.2">
      <c r="A62" s="10" t="s">
        <v>440</v>
      </c>
      <c r="B62" s="10" t="s">
        <v>346</v>
      </c>
      <c r="C62" s="10" t="s">
        <v>670</v>
      </c>
      <c r="D62" s="10" t="s">
        <v>387</v>
      </c>
      <c r="E62" s="10">
        <v>42829</v>
      </c>
      <c r="F62" s="11">
        <v>-629493</v>
      </c>
      <c r="G62" s="10" t="s">
        <v>602</v>
      </c>
      <c r="H62" s="10" t="s">
        <v>541</v>
      </c>
      <c r="I62" s="10" t="s">
        <v>391</v>
      </c>
      <c r="J62" s="12">
        <v>43177</v>
      </c>
      <c r="K62" s="12">
        <v>43292</v>
      </c>
      <c r="L62" s="12">
        <v>43201</v>
      </c>
      <c r="M62" s="12">
        <v>43261</v>
      </c>
      <c r="N62" s="11">
        <v>446</v>
      </c>
      <c r="P62" s="10" t="s">
        <v>396</v>
      </c>
      <c r="Q62" s="10" t="s">
        <v>603</v>
      </c>
      <c r="R62" s="10" t="s">
        <v>671</v>
      </c>
      <c r="S62" s="10" t="s">
        <v>514</v>
      </c>
      <c r="T62" s="10" t="s">
        <v>670</v>
      </c>
      <c r="U62" s="12">
        <v>43707</v>
      </c>
      <c r="V62" s="10" t="s">
        <v>392</v>
      </c>
      <c r="X62" s="10" t="s">
        <v>393</v>
      </c>
      <c r="Y62" s="10" t="s">
        <v>394</v>
      </c>
    </row>
    <row r="63" spans="1:25" x14ac:dyDescent="0.2">
      <c r="A63" s="10" t="s">
        <v>440</v>
      </c>
      <c r="B63" s="10" t="s">
        <v>346</v>
      </c>
      <c r="C63" s="10" t="s">
        <v>672</v>
      </c>
      <c r="D63" s="10" t="s">
        <v>387</v>
      </c>
      <c r="E63" s="10">
        <v>43648</v>
      </c>
      <c r="F63" s="11">
        <v>-340060</v>
      </c>
      <c r="G63" s="10" t="s">
        <v>602</v>
      </c>
      <c r="H63" s="10" t="s">
        <v>541</v>
      </c>
      <c r="I63" s="10" t="s">
        <v>391</v>
      </c>
      <c r="J63" s="12">
        <v>43184</v>
      </c>
      <c r="K63" s="12">
        <v>43292</v>
      </c>
      <c r="L63" s="12">
        <v>43201</v>
      </c>
      <c r="M63" s="12">
        <v>43261</v>
      </c>
      <c r="N63" s="11">
        <v>446</v>
      </c>
      <c r="P63" s="10" t="s">
        <v>396</v>
      </c>
      <c r="Q63" s="10" t="s">
        <v>603</v>
      </c>
      <c r="R63" s="10" t="s">
        <v>673</v>
      </c>
      <c r="S63" s="10" t="s">
        <v>514</v>
      </c>
      <c r="T63" s="10" t="s">
        <v>672</v>
      </c>
      <c r="U63" s="12">
        <v>43707</v>
      </c>
      <c r="V63" s="10" t="s">
        <v>392</v>
      </c>
      <c r="X63" s="10" t="s">
        <v>393</v>
      </c>
      <c r="Y63" s="10" t="s">
        <v>394</v>
      </c>
    </row>
    <row r="64" spans="1:25" x14ac:dyDescent="0.2">
      <c r="A64" s="10" t="s">
        <v>440</v>
      </c>
      <c r="B64" s="10" t="s">
        <v>346</v>
      </c>
      <c r="C64" s="10" t="s">
        <v>674</v>
      </c>
      <c r="D64" s="10" t="s">
        <v>387</v>
      </c>
      <c r="E64" s="10">
        <v>44150</v>
      </c>
      <c r="F64" s="11">
        <v>-96100</v>
      </c>
      <c r="G64" s="10" t="s">
        <v>602</v>
      </c>
      <c r="H64" s="10" t="s">
        <v>541</v>
      </c>
      <c r="I64" s="10" t="s">
        <v>391</v>
      </c>
      <c r="J64" s="12">
        <v>43187</v>
      </c>
      <c r="K64" s="12">
        <v>43292</v>
      </c>
      <c r="L64" s="12">
        <v>43231</v>
      </c>
      <c r="M64" s="12">
        <v>43291</v>
      </c>
      <c r="N64" s="11">
        <v>416</v>
      </c>
      <c r="P64" s="10" t="s">
        <v>396</v>
      </c>
      <c r="Q64" s="10" t="s">
        <v>603</v>
      </c>
      <c r="R64" s="10" t="s">
        <v>675</v>
      </c>
      <c r="S64" s="10" t="s">
        <v>514</v>
      </c>
      <c r="T64" s="10" t="s">
        <v>674</v>
      </c>
      <c r="U64" s="12">
        <v>43707</v>
      </c>
      <c r="V64" s="10" t="s">
        <v>392</v>
      </c>
      <c r="X64" s="10" t="s">
        <v>393</v>
      </c>
      <c r="Y64" s="10" t="s">
        <v>394</v>
      </c>
    </row>
    <row r="65" spans="1:25" x14ac:dyDescent="0.2">
      <c r="A65" s="10" t="s">
        <v>440</v>
      </c>
      <c r="B65" s="10" t="s">
        <v>346</v>
      </c>
      <c r="C65" s="10" t="s">
        <v>677</v>
      </c>
      <c r="D65" s="10" t="s">
        <v>387</v>
      </c>
      <c r="E65" s="10">
        <v>44160</v>
      </c>
      <c r="F65" s="11">
        <v>-70853</v>
      </c>
      <c r="G65" s="10" t="s">
        <v>517</v>
      </c>
      <c r="H65" s="10" t="s">
        <v>518</v>
      </c>
      <c r="I65" s="10" t="s">
        <v>391</v>
      </c>
      <c r="J65" s="12">
        <v>43187</v>
      </c>
      <c r="K65" s="12">
        <v>43231</v>
      </c>
      <c r="L65" s="12">
        <v>43231</v>
      </c>
      <c r="M65" s="12">
        <v>43291</v>
      </c>
      <c r="N65" s="11">
        <v>666</v>
      </c>
      <c r="P65" s="10" t="s">
        <v>421</v>
      </c>
      <c r="Q65" s="10" t="s">
        <v>520</v>
      </c>
      <c r="R65" s="10" t="s">
        <v>678</v>
      </c>
      <c r="S65" s="10" t="s">
        <v>676</v>
      </c>
      <c r="T65" s="10" t="s">
        <v>677</v>
      </c>
      <c r="U65" s="12">
        <v>43957</v>
      </c>
      <c r="V65" s="10" t="s">
        <v>392</v>
      </c>
      <c r="X65" s="10" t="s">
        <v>393</v>
      </c>
      <c r="Y65" s="10" t="s">
        <v>394</v>
      </c>
    </row>
    <row r="66" spans="1:25" x14ac:dyDescent="0.2">
      <c r="A66" s="10" t="s">
        <v>440</v>
      </c>
      <c r="B66" s="10" t="s">
        <v>346</v>
      </c>
      <c r="C66" s="10" t="s">
        <v>679</v>
      </c>
      <c r="D66" s="10" t="s">
        <v>387</v>
      </c>
      <c r="E66" s="10">
        <v>44268</v>
      </c>
      <c r="F66" s="11">
        <v>-189414</v>
      </c>
      <c r="G66" s="10" t="s">
        <v>517</v>
      </c>
      <c r="H66" s="10" t="s">
        <v>518</v>
      </c>
      <c r="I66" s="10" t="s">
        <v>391</v>
      </c>
      <c r="J66" s="12">
        <v>43187</v>
      </c>
      <c r="K66" s="12">
        <v>43339</v>
      </c>
      <c r="L66" s="12">
        <v>43298</v>
      </c>
      <c r="M66" s="12">
        <v>43358</v>
      </c>
      <c r="N66" s="11">
        <v>599</v>
      </c>
      <c r="P66" s="10" t="s">
        <v>396</v>
      </c>
      <c r="Q66" s="10" t="s">
        <v>520</v>
      </c>
      <c r="R66" s="10" t="s">
        <v>680</v>
      </c>
      <c r="S66" s="10" t="s">
        <v>514</v>
      </c>
      <c r="T66" s="10" t="s">
        <v>679</v>
      </c>
      <c r="U66" s="12">
        <v>43957</v>
      </c>
      <c r="V66" s="10" t="s">
        <v>392</v>
      </c>
      <c r="X66" s="10" t="s">
        <v>393</v>
      </c>
      <c r="Y66" s="10" t="s">
        <v>394</v>
      </c>
    </row>
    <row r="67" spans="1:25" x14ac:dyDescent="0.2">
      <c r="A67" s="10" t="s">
        <v>440</v>
      </c>
      <c r="B67" s="10" t="s">
        <v>346</v>
      </c>
      <c r="C67" s="10" t="s">
        <v>681</v>
      </c>
      <c r="D67" s="10" t="s">
        <v>387</v>
      </c>
      <c r="E67" s="10">
        <v>45316</v>
      </c>
      <c r="F67" s="11">
        <v>-131111</v>
      </c>
      <c r="G67" s="10" t="s">
        <v>602</v>
      </c>
      <c r="H67" s="10" t="s">
        <v>541</v>
      </c>
      <c r="I67" s="10" t="s">
        <v>391</v>
      </c>
      <c r="J67" s="12">
        <v>43190</v>
      </c>
      <c r="K67" s="12">
        <v>43292</v>
      </c>
      <c r="L67" s="12">
        <v>43231</v>
      </c>
      <c r="M67" s="12">
        <v>43291</v>
      </c>
      <c r="N67" s="11">
        <v>416</v>
      </c>
      <c r="P67" s="10" t="s">
        <v>388</v>
      </c>
      <c r="Q67" s="10" t="s">
        <v>603</v>
      </c>
      <c r="R67" s="10" t="s">
        <v>682</v>
      </c>
      <c r="S67" s="10" t="s">
        <v>514</v>
      </c>
      <c r="T67" s="10" t="s">
        <v>681</v>
      </c>
      <c r="U67" s="12">
        <v>43707</v>
      </c>
      <c r="V67" s="10" t="s">
        <v>392</v>
      </c>
      <c r="X67" s="10" t="s">
        <v>393</v>
      </c>
      <c r="Y67" s="10" t="s">
        <v>394</v>
      </c>
    </row>
    <row r="68" spans="1:25" x14ac:dyDescent="0.2">
      <c r="A68" s="10" t="s">
        <v>440</v>
      </c>
      <c r="B68" s="10" t="s">
        <v>346</v>
      </c>
      <c r="C68" s="10" t="s">
        <v>683</v>
      </c>
      <c r="D68" s="10" t="s">
        <v>387</v>
      </c>
      <c r="E68" s="10">
        <v>45504</v>
      </c>
      <c r="F68" s="11">
        <v>-123532</v>
      </c>
      <c r="G68" s="10" t="s">
        <v>602</v>
      </c>
      <c r="H68" s="10" t="s">
        <v>541</v>
      </c>
      <c r="I68" s="10" t="s">
        <v>391</v>
      </c>
      <c r="J68" s="12">
        <v>43192</v>
      </c>
      <c r="K68" s="12">
        <v>43292</v>
      </c>
      <c r="L68" s="12">
        <v>43231</v>
      </c>
      <c r="M68" s="12">
        <v>43291</v>
      </c>
      <c r="N68" s="11">
        <v>416</v>
      </c>
      <c r="P68" s="10" t="s">
        <v>388</v>
      </c>
      <c r="Q68" s="10" t="s">
        <v>603</v>
      </c>
      <c r="R68" s="10" t="s">
        <v>684</v>
      </c>
      <c r="S68" s="10" t="s">
        <v>514</v>
      </c>
      <c r="T68" s="10" t="s">
        <v>683</v>
      </c>
      <c r="U68" s="12">
        <v>43707</v>
      </c>
      <c r="V68" s="10" t="s">
        <v>392</v>
      </c>
      <c r="X68" s="10" t="s">
        <v>393</v>
      </c>
      <c r="Y68" s="10" t="s">
        <v>394</v>
      </c>
    </row>
    <row r="69" spans="1:25" x14ac:dyDescent="0.2">
      <c r="A69" s="10" t="s">
        <v>440</v>
      </c>
      <c r="B69" s="10" t="s">
        <v>346</v>
      </c>
      <c r="C69" s="10" t="s">
        <v>685</v>
      </c>
      <c r="D69" s="10" t="s">
        <v>387</v>
      </c>
      <c r="E69" s="10">
        <v>45979</v>
      </c>
      <c r="F69" s="11">
        <v>-83670</v>
      </c>
      <c r="G69" s="10" t="s">
        <v>602</v>
      </c>
      <c r="H69" s="10" t="s">
        <v>541</v>
      </c>
      <c r="I69" s="10" t="s">
        <v>391</v>
      </c>
      <c r="J69" s="12">
        <v>43195</v>
      </c>
      <c r="K69" s="12">
        <v>43292</v>
      </c>
      <c r="L69" s="12">
        <v>43231</v>
      </c>
      <c r="M69" s="12">
        <v>43291</v>
      </c>
      <c r="N69" s="11">
        <v>416</v>
      </c>
      <c r="P69" s="10" t="s">
        <v>388</v>
      </c>
      <c r="Q69" s="10" t="s">
        <v>603</v>
      </c>
      <c r="R69" s="10" t="s">
        <v>686</v>
      </c>
      <c r="S69" s="10" t="s">
        <v>514</v>
      </c>
      <c r="T69" s="10" t="s">
        <v>685</v>
      </c>
      <c r="U69" s="12">
        <v>43707</v>
      </c>
      <c r="V69" s="10" t="s">
        <v>392</v>
      </c>
      <c r="X69" s="10" t="s">
        <v>393</v>
      </c>
      <c r="Y69" s="10" t="s">
        <v>394</v>
      </c>
    </row>
    <row r="70" spans="1:25" x14ac:dyDescent="0.2">
      <c r="A70" s="10" t="s">
        <v>440</v>
      </c>
      <c r="B70" s="10" t="s">
        <v>346</v>
      </c>
      <c r="C70" s="10" t="s">
        <v>687</v>
      </c>
      <c r="D70" s="10" t="s">
        <v>387</v>
      </c>
      <c r="E70" s="10">
        <v>46598</v>
      </c>
      <c r="F70" s="11">
        <v>-933986</v>
      </c>
      <c r="G70" s="10" t="s">
        <v>602</v>
      </c>
      <c r="H70" s="10" t="s">
        <v>541</v>
      </c>
      <c r="I70" s="10" t="s">
        <v>391</v>
      </c>
      <c r="J70" s="12">
        <v>43202</v>
      </c>
      <c r="K70" s="12">
        <v>43299</v>
      </c>
      <c r="L70" s="12">
        <v>43269</v>
      </c>
      <c r="M70" s="12">
        <v>43329</v>
      </c>
      <c r="N70" s="11">
        <v>378</v>
      </c>
      <c r="P70" s="10" t="s">
        <v>396</v>
      </c>
      <c r="Q70" s="10" t="s">
        <v>603</v>
      </c>
      <c r="R70" s="10" t="s">
        <v>688</v>
      </c>
      <c r="S70" s="10" t="s">
        <v>514</v>
      </c>
      <c r="T70" s="10" t="s">
        <v>687</v>
      </c>
      <c r="U70" s="12">
        <v>43707</v>
      </c>
      <c r="V70" s="10" t="s">
        <v>392</v>
      </c>
      <c r="X70" s="10" t="s">
        <v>393</v>
      </c>
      <c r="Y70" s="10" t="s">
        <v>394</v>
      </c>
    </row>
    <row r="71" spans="1:25" x14ac:dyDescent="0.2">
      <c r="A71" s="10" t="s">
        <v>440</v>
      </c>
      <c r="B71" s="10" t="s">
        <v>346</v>
      </c>
      <c r="C71" s="10" t="s">
        <v>689</v>
      </c>
      <c r="D71" s="10" t="s">
        <v>387</v>
      </c>
      <c r="E71" s="10">
        <v>47363</v>
      </c>
      <c r="F71" s="11">
        <v>-92417</v>
      </c>
      <c r="G71" s="10" t="s">
        <v>602</v>
      </c>
      <c r="H71" s="10" t="s">
        <v>541</v>
      </c>
      <c r="I71" s="10" t="s">
        <v>391</v>
      </c>
      <c r="J71" s="12">
        <v>43210</v>
      </c>
      <c r="K71" s="12">
        <v>43292</v>
      </c>
      <c r="L71" s="12">
        <v>43231</v>
      </c>
      <c r="M71" s="12">
        <v>43291</v>
      </c>
      <c r="N71" s="11">
        <v>416</v>
      </c>
      <c r="P71" s="10" t="s">
        <v>396</v>
      </c>
      <c r="Q71" s="10" t="s">
        <v>603</v>
      </c>
      <c r="R71" s="10" t="s">
        <v>690</v>
      </c>
      <c r="S71" s="10" t="s">
        <v>514</v>
      </c>
      <c r="T71" s="10" t="s">
        <v>689</v>
      </c>
      <c r="U71" s="12">
        <v>43707</v>
      </c>
      <c r="V71" s="10" t="s">
        <v>392</v>
      </c>
      <c r="X71" s="10" t="s">
        <v>393</v>
      </c>
      <c r="Y71" s="10" t="s">
        <v>394</v>
      </c>
    </row>
    <row r="72" spans="1:25" x14ac:dyDescent="0.2">
      <c r="A72" s="10" t="s">
        <v>440</v>
      </c>
      <c r="B72" s="10" t="s">
        <v>346</v>
      </c>
      <c r="C72" s="10" t="s">
        <v>691</v>
      </c>
      <c r="D72" s="10" t="s">
        <v>387</v>
      </c>
      <c r="E72" s="10">
        <v>47695</v>
      </c>
      <c r="F72" s="11">
        <v>-476503</v>
      </c>
      <c r="G72" s="10" t="s">
        <v>602</v>
      </c>
      <c r="H72" s="10" t="s">
        <v>541</v>
      </c>
      <c r="I72" s="10" t="s">
        <v>391</v>
      </c>
      <c r="J72" s="12">
        <v>43212</v>
      </c>
      <c r="K72" s="12">
        <v>43299</v>
      </c>
      <c r="L72" s="12">
        <v>43269</v>
      </c>
      <c r="M72" s="12">
        <v>43329</v>
      </c>
      <c r="N72" s="11">
        <v>378</v>
      </c>
      <c r="P72" s="10" t="s">
        <v>396</v>
      </c>
      <c r="Q72" s="10" t="s">
        <v>603</v>
      </c>
      <c r="R72" s="10" t="s">
        <v>692</v>
      </c>
      <c r="S72" s="10" t="s">
        <v>514</v>
      </c>
      <c r="T72" s="10" t="s">
        <v>691</v>
      </c>
      <c r="U72" s="12">
        <v>43707</v>
      </c>
      <c r="V72" s="10" t="s">
        <v>392</v>
      </c>
      <c r="X72" s="10" t="s">
        <v>393</v>
      </c>
      <c r="Y72" s="10" t="s">
        <v>394</v>
      </c>
    </row>
    <row r="73" spans="1:25" x14ac:dyDescent="0.2">
      <c r="A73" s="10" t="s">
        <v>440</v>
      </c>
      <c r="B73" s="10" t="s">
        <v>346</v>
      </c>
      <c r="C73" s="10" t="s">
        <v>693</v>
      </c>
      <c r="D73" s="10" t="s">
        <v>387</v>
      </c>
      <c r="E73" s="10">
        <v>48031</v>
      </c>
      <c r="F73" s="11">
        <v>-147122</v>
      </c>
      <c r="G73" s="10" t="s">
        <v>602</v>
      </c>
      <c r="H73" s="10" t="s">
        <v>541</v>
      </c>
      <c r="I73" s="10" t="s">
        <v>391</v>
      </c>
      <c r="J73" s="12">
        <v>43213</v>
      </c>
      <c r="K73" s="12">
        <v>43299</v>
      </c>
      <c r="L73" s="12">
        <v>43269</v>
      </c>
      <c r="M73" s="12">
        <v>43329</v>
      </c>
      <c r="N73" s="11">
        <v>378</v>
      </c>
      <c r="P73" s="10" t="s">
        <v>396</v>
      </c>
      <c r="Q73" s="10" t="s">
        <v>603</v>
      </c>
      <c r="R73" s="10" t="s">
        <v>694</v>
      </c>
      <c r="S73" s="10" t="s">
        <v>514</v>
      </c>
      <c r="T73" s="10" t="s">
        <v>693</v>
      </c>
      <c r="U73" s="12">
        <v>43707</v>
      </c>
      <c r="V73" s="10" t="s">
        <v>392</v>
      </c>
      <c r="X73" s="10" t="s">
        <v>393</v>
      </c>
      <c r="Y73" s="10" t="s">
        <v>394</v>
      </c>
    </row>
    <row r="74" spans="1:25" x14ac:dyDescent="0.2">
      <c r="A74" s="10" t="s">
        <v>440</v>
      </c>
      <c r="B74" s="10" t="s">
        <v>346</v>
      </c>
      <c r="C74" s="10" t="s">
        <v>695</v>
      </c>
      <c r="D74" s="10" t="s">
        <v>387</v>
      </c>
      <c r="E74" s="10">
        <v>48260</v>
      </c>
      <c r="F74" s="11">
        <v>-465691</v>
      </c>
      <c r="G74" s="10" t="s">
        <v>602</v>
      </c>
      <c r="H74" s="10" t="s">
        <v>541</v>
      </c>
      <c r="I74" s="10" t="s">
        <v>391</v>
      </c>
      <c r="J74" s="12">
        <v>43215</v>
      </c>
      <c r="K74" s="12">
        <v>43299</v>
      </c>
      <c r="L74" s="12">
        <v>43269</v>
      </c>
      <c r="M74" s="12">
        <v>43329</v>
      </c>
      <c r="N74" s="11">
        <v>378</v>
      </c>
      <c r="P74" s="10" t="s">
        <v>396</v>
      </c>
      <c r="Q74" s="10" t="s">
        <v>603</v>
      </c>
      <c r="R74" s="10" t="s">
        <v>696</v>
      </c>
      <c r="S74" s="10" t="s">
        <v>514</v>
      </c>
      <c r="T74" s="10" t="s">
        <v>695</v>
      </c>
      <c r="U74" s="12">
        <v>43707</v>
      </c>
      <c r="V74" s="10" t="s">
        <v>392</v>
      </c>
      <c r="X74" s="10" t="s">
        <v>393</v>
      </c>
      <c r="Y74" s="10" t="s">
        <v>394</v>
      </c>
    </row>
    <row r="75" spans="1:25" x14ac:dyDescent="0.2">
      <c r="A75" s="10" t="s">
        <v>440</v>
      </c>
      <c r="B75" s="10" t="s">
        <v>346</v>
      </c>
      <c r="C75" s="10" t="s">
        <v>697</v>
      </c>
      <c r="D75" s="10" t="s">
        <v>387</v>
      </c>
      <c r="E75" s="10">
        <v>48664</v>
      </c>
      <c r="F75" s="11">
        <v>-225660</v>
      </c>
      <c r="G75" s="10" t="s">
        <v>602</v>
      </c>
      <c r="H75" s="10" t="s">
        <v>541</v>
      </c>
      <c r="I75" s="10" t="s">
        <v>391</v>
      </c>
      <c r="J75" s="12">
        <v>43216</v>
      </c>
      <c r="K75" s="12">
        <v>43292</v>
      </c>
      <c r="L75" s="12">
        <v>43231</v>
      </c>
      <c r="M75" s="12">
        <v>43291</v>
      </c>
      <c r="N75" s="11">
        <v>416</v>
      </c>
      <c r="P75" s="10" t="s">
        <v>396</v>
      </c>
      <c r="Q75" s="10" t="s">
        <v>603</v>
      </c>
      <c r="R75" s="10" t="s">
        <v>698</v>
      </c>
      <c r="S75" s="10" t="s">
        <v>514</v>
      </c>
      <c r="T75" s="10" t="s">
        <v>697</v>
      </c>
      <c r="U75" s="12">
        <v>43707</v>
      </c>
      <c r="V75" s="10" t="s">
        <v>392</v>
      </c>
      <c r="X75" s="10" t="s">
        <v>393</v>
      </c>
      <c r="Y75" s="10" t="s">
        <v>394</v>
      </c>
    </row>
    <row r="76" spans="1:25" x14ac:dyDescent="0.2">
      <c r="A76" s="10" t="s">
        <v>440</v>
      </c>
      <c r="B76" s="10" t="s">
        <v>346</v>
      </c>
      <c r="C76" s="10" t="s">
        <v>699</v>
      </c>
      <c r="D76" s="10" t="s">
        <v>387</v>
      </c>
      <c r="E76" s="10">
        <v>48805</v>
      </c>
      <c r="F76" s="11">
        <v>-3147941</v>
      </c>
      <c r="G76" s="10" t="s">
        <v>517</v>
      </c>
      <c r="H76" s="10" t="s">
        <v>518</v>
      </c>
      <c r="I76" s="10" t="s">
        <v>391</v>
      </c>
      <c r="J76" s="12">
        <v>43217</v>
      </c>
      <c r="K76" s="12">
        <v>43933</v>
      </c>
      <c r="L76" s="12">
        <v>43507</v>
      </c>
      <c r="M76" s="12">
        <v>43567</v>
      </c>
      <c r="N76" s="11">
        <v>390</v>
      </c>
      <c r="P76" s="10" t="s">
        <v>396</v>
      </c>
      <c r="Q76" s="10" t="s">
        <v>520</v>
      </c>
      <c r="R76" s="10" t="s">
        <v>700</v>
      </c>
      <c r="S76" s="10" t="s">
        <v>514</v>
      </c>
      <c r="T76" s="10" t="s">
        <v>699</v>
      </c>
      <c r="U76" s="12">
        <v>43957</v>
      </c>
      <c r="V76" s="10" t="s">
        <v>446</v>
      </c>
      <c r="X76" s="10" t="s">
        <v>393</v>
      </c>
      <c r="Y76" s="10" t="s">
        <v>394</v>
      </c>
    </row>
    <row r="77" spans="1:25" x14ac:dyDescent="0.2">
      <c r="A77" s="10" t="s">
        <v>440</v>
      </c>
      <c r="B77" s="10" t="s">
        <v>346</v>
      </c>
      <c r="C77" s="10" t="s">
        <v>701</v>
      </c>
      <c r="D77" s="10" t="s">
        <v>387</v>
      </c>
      <c r="E77" s="10">
        <v>51041</v>
      </c>
      <c r="F77" s="11">
        <v>-1621065</v>
      </c>
      <c r="G77" s="10" t="s">
        <v>517</v>
      </c>
      <c r="H77" s="10" t="s">
        <v>518</v>
      </c>
      <c r="I77" s="10" t="s">
        <v>391</v>
      </c>
      <c r="J77" s="12">
        <v>43229</v>
      </c>
      <c r="K77" s="12">
        <v>43299</v>
      </c>
      <c r="L77" s="12">
        <v>43269</v>
      </c>
      <c r="M77" s="12">
        <v>43329</v>
      </c>
      <c r="N77" s="11">
        <v>628</v>
      </c>
      <c r="P77" s="10" t="s">
        <v>396</v>
      </c>
      <c r="Q77" s="10" t="s">
        <v>520</v>
      </c>
      <c r="R77" s="10" t="s">
        <v>702</v>
      </c>
      <c r="S77" s="10" t="s">
        <v>514</v>
      </c>
      <c r="T77" s="10" t="s">
        <v>701</v>
      </c>
      <c r="U77" s="12">
        <v>43957</v>
      </c>
      <c r="V77" s="10" t="s">
        <v>392</v>
      </c>
      <c r="X77" s="10" t="s">
        <v>393</v>
      </c>
      <c r="Y77" s="10" t="s">
        <v>394</v>
      </c>
    </row>
    <row r="78" spans="1:25" x14ac:dyDescent="0.2">
      <c r="A78" s="10" t="s">
        <v>440</v>
      </c>
      <c r="B78" s="10" t="s">
        <v>346</v>
      </c>
      <c r="C78" s="10" t="s">
        <v>703</v>
      </c>
      <c r="D78" s="10" t="s">
        <v>387</v>
      </c>
      <c r="E78" s="10">
        <v>51270</v>
      </c>
      <c r="F78" s="11">
        <v>-1384655</v>
      </c>
      <c r="G78" s="10" t="s">
        <v>517</v>
      </c>
      <c r="H78" s="10" t="s">
        <v>518</v>
      </c>
      <c r="I78" s="10" t="s">
        <v>391</v>
      </c>
      <c r="J78" s="12">
        <v>43230</v>
      </c>
      <c r="K78" s="12">
        <v>43933</v>
      </c>
      <c r="L78" s="12">
        <v>43507</v>
      </c>
      <c r="M78" s="12">
        <v>43567</v>
      </c>
      <c r="N78" s="11">
        <v>390</v>
      </c>
      <c r="P78" s="10" t="s">
        <v>396</v>
      </c>
      <c r="Q78" s="10" t="s">
        <v>520</v>
      </c>
      <c r="R78" s="10" t="s">
        <v>704</v>
      </c>
      <c r="S78" s="10" t="s">
        <v>445</v>
      </c>
      <c r="T78" s="10" t="s">
        <v>703</v>
      </c>
      <c r="U78" s="12">
        <v>43957</v>
      </c>
      <c r="V78" s="10" t="s">
        <v>446</v>
      </c>
      <c r="X78" s="10" t="s">
        <v>393</v>
      </c>
      <c r="Y78" s="10" t="s">
        <v>394</v>
      </c>
    </row>
    <row r="79" spans="1:25" x14ac:dyDescent="0.2">
      <c r="A79" s="10" t="s">
        <v>440</v>
      </c>
      <c r="B79" s="10" t="s">
        <v>346</v>
      </c>
      <c r="C79" s="10" t="s">
        <v>705</v>
      </c>
      <c r="D79" s="10" t="s">
        <v>387</v>
      </c>
      <c r="E79" s="10">
        <v>51648</v>
      </c>
      <c r="F79" s="11">
        <v>-316763</v>
      </c>
      <c r="G79" s="10" t="s">
        <v>602</v>
      </c>
      <c r="H79" s="10" t="s">
        <v>541</v>
      </c>
      <c r="I79" s="10" t="s">
        <v>391</v>
      </c>
      <c r="J79" s="12">
        <v>43231</v>
      </c>
      <c r="K79" s="12">
        <v>43299</v>
      </c>
      <c r="L79" s="12">
        <v>43269</v>
      </c>
      <c r="M79" s="12">
        <v>43329</v>
      </c>
      <c r="N79" s="11">
        <v>378</v>
      </c>
      <c r="P79" s="10" t="s">
        <v>396</v>
      </c>
      <c r="Q79" s="10" t="s">
        <v>603</v>
      </c>
      <c r="R79" s="10" t="s">
        <v>706</v>
      </c>
      <c r="S79" s="10" t="s">
        <v>514</v>
      </c>
      <c r="T79" s="10" t="s">
        <v>705</v>
      </c>
      <c r="U79" s="12">
        <v>43707</v>
      </c>
      <c r="V79" s="10" t="s">
        <v>392</v>
      </c>
      <c r="X79" s="10" t="s">
        <v>393</v>
      </c>
      <c r="Y79" s="10" t="s">
        <v>394</v>
      </c>
    </row>
    <row r="80" spans="1:25" x14ac:dyDescent="0.2">
      <c r="A80" s="10" t="s">
        <v>440</v>
      </c>
      <c r="B80" s="10" t="s">
        <v>346</v>
      </c>
      <c r="C80" s="10" t="s">
        <v>707</v>
      </c>
      <c r="D80" s="10" t="s">
        <v>387</v>
      </c>
      <c r="E80" s="10">
        <v>52433</v>
      </c>
      <c r="F80" s="11">
        <v>-607545</v>
      </c>
      <c r="G80" s="10" t="s">
        <v>602</v>
      </c>
      <c r="H80" s="10" t="s">
        <v>541</v>
      </c>
      <c r="I80" s="10" t="s">
        <v>391</v>
      </c>
      <c r="J80" s="12">
        <v>43234</v>
      </c>
      <c r="K80" s="12">
        <v>43299</v>
      </c>
      <c r="L80" s="12">
        <v>43269</v>
      </c>
      <c r="M80" s="12">
        <v>43329</v>
      </c>
      <c r="N80" s="11">
        <v>378</v>
      </c>
      <c r="P80" s="10" t="s">
        <v>396</v>
      </c>
      <c r="Q80" s="10" t="s">
        <v>603</v>
      </c>
      <c r="R80" s="10" t="s">
        <v>708</v>
      </c>
      <c r="S80" s="10" t="s">
        <v>514</v>
      </c>
      <c r="T80" s="10" t="s">
        <v>707</v>
      </c>
      <c r="U80" s="12">
        <v>43707</v>
      </c>
      <c r="V80" s="10" t="s">
        <v>392</v>
      </c>
      <c r="X80" s="10" t="s">
        <v>393</v>
      </c>
      <c r="Y80" s="10" t="s">
        <v>394</v>
      </c>
    </row>
    <row r="81" spans="1:25" x14ac:dyDescent="0.2">
      <c r="A81" s="10" t="s">
        <v>440</v>
      </c>
      <c r="B81" s="10" t="s">
        <v>346</v>
      </c>
      <c r="C81" s="10" t="s">
        <v>709</v>
      </c>
      <c r="D81" s="10" t="s">
        <v>387</v>
      </c>
      <c r="E81" s="10">
        <v>53470</v>
      </c>
      <c r="F81" s="11">
        <v>-715762</v>
      </c>
      <c r="G81" s="10" t="s">
        <v>602</v>
      </c>
      <c r="H81" s="10" t="s">
        <v>541</v>
      </c>
      <c r="I81" s="10" t="s">
        <v>391</v>
      </c>
      <c r="J81" s="12">
        <v>43238</v>
      </c>
      <c r="K81" s="12">
        <v>43299</v>
      </c>
      <c r="L81" s="12">
        <v>43269</v>
      </c>
      <c r="M81" s="12">
        <v>43329</v>
      </c>
      <c r="N81" s="11">
        <v>378</v>
      </c>
      <c r="P81" s="10" t="s">
        <v>396</v>
      </c>
      <c r="Q81" s="10" t="s">
        <v>603</v>
      </c>
      <c r="R81" s="10" t="s">
        <v>710</v>
      </c>
      <c r="S81" s="10" t="s">
        <v>514</v>
      </c>
      <c r="T81" s="10" t="s">
        <v>709</v>
      </c>
      <c r="U81" s="12">
        <v>43707</v>
      </c>
      <c r="V81" s="10" t="s">
        <v>392</v>
      </c>
      <c r="X81" s="10" t="s">
        <v>393</v>
      </c>
      <c r="Y81" s="10" t="s">
        <v>394</v>
      </c>
    </row>
    <row r="82" spans="1:25" x14ac:dyDescent="0.2">
      <c r="A82" s="10" t="s">
        <v>440</v>
      </c>
      <c r="B82" s="10" t="s">
        <v>346</v>
      </c>
      <c r="C82" s="10" t="s">
        <v>711</v>
      </c>
      <c r="D82" s="10" t="s">
        <v>387</v>
      </c>
      <c r="E82" s="10">
        <v>53630</v>
      </c>
      <c r="F82" s="11">
        <v>-336332</v>
      </c>
      <c r="G82" s="10" t="s">
        <v>602</v>
      </c>
      <c r="H82" s="10" t="s">
        <v>541</v>
      </c>
      <c r="I82" s="10" t="s">
        <v>391</v>
      </c>
      <c r="J82" s="12">
        <v>43239</v>
      </c>
      <c r="K82" s="12">
        <v>43299</v>
      </c>
      <c r="L82" s="12">
        <v>43269</v>
      </c>
      <c r="M82" s="12">
        <v>43329</v>
      </c>
      <c r="N82" s="11">
        <v>378</v>
      </c>
      <c r="P82" s="10" t="s">
        <v>396</v>
      </c>
      <c r="Q82" s="10" t="s">
        <v>603</v>
      </c>
      <c r="R82" s="10" t="s">
        <v>712</v>
      </c>
      <c r="S82" s="10" t="s">
        <v>514</v>
      </c>
      <c r="T82" s="10" t="s">
        <v>711</v>
      </c>
      <c r="U82" s="12">
        <v>43707</v>
      </c>
      <c r="V82" s="10" t="s">
        <v>392</v>
      </c>
      <c r="X82" s="10" t="s">
        <v>393</v>
      </c>
      <c r="Y82" s="10" t="s">
        <v>394</v>
      </c>
    </row>
    <row r="83" spans="1:25" x14ac:dyDescent="0.2">
      <c r="A83" s="10" t="s">
        <v>440</v>
      </c>
      <c r="B83" s="10" t="s">
        <v>346</v>
      </c>
      <c r="C83" s="10" t="s">
        <v>713</v>
      </c>
      <c r="D83" s="10" t="s">
        <v>387</v>
      </c>
      <c r="E83" s="10">
        <v>54854</v>
      </c>
      <c r="F83" s="11">
        <v>-5150855</v>
      </c>
      <c r="G83" s="10" t="s">
        <v>517</v>
      </c>
      <c r="H83" s="10" t="s">
        <v>518</v>
      </c>
      <c r="I83" s="10" t="s">
        <v>391</v>
      </c>
      <c r="J83" s="12">
        <v>43244</v>
      </c>
      <c r="K83" s="12">
        <v>43933</v>
      </c>
      <c r="L83" s="12">
        <v>43507</v>
      </c>
      <c r="M83" s="12">
        <v>43567</v>
      </c>
      <c r="N83" s="11">
        <v>390</v>
      </c>
      <c r="P83" s="10" t="s">
        <v>396</v>
      </c>
      <c r="Q83" s="10" t="s">
        <v>520</v>
      </c>
      <c r="R83" s="10" t="s">
        <v>631</v>
      </c>
      <c r="S83" s="10" t="s">
        <v>514</v>
      </c>
      <c r="T83" s="10" t="s">
        <v>713</v>
      </c>
      <c r="U83" s="12">
        <v>43957</v>
      </c>
      <c r="V83" s="10" t="s">
        <v>446</v>
      </c>
      <c r="X83" s="10" t="s">
        <v>393</v>
      </c>
      <c r="Y83" s="10" t="s">
        <v>394</v>
      </c>
    </row>
    <row r="84" spans="1:25" x14ac:dyDescent="0.2">
      <c r="A84" s="10" t="s">
        <v>440</v>
      </c>
      <c r="B84" s="10" t="s">
        <v>346</v>
      </c>
      <c r="C84" s="10" t="s">
        <v>714</v>
      </c>
      <c r="D84" s="10" t="s">
        <v>387</v>
      </c>
      <c r="E84" s="10">
        <v>54960</v>
      </c>
      <c r="F84" s="11">
        <v>-322200</v>
      </c>
      <c r="G84" s="10" t="s">
        <v>715</v>
      </c>
      <c r="H84" s="10" t="s">
        <v>518</v>
      </c>
      <c r="I84" s="10" t="s">
        <v>444</v>
      </c>
      <c r="J84" s="12">
        <v>43999</v>
      </c>
      <c r="K84" s="12">
        <v>44028</v>
      </c>
      <c r="L84" s="12">
        <v>43999</v>
      </c>
      <c r="M84" s="12">
        <v>43999</v>
      </c>
      <c r="N84" s="11">
        <v>86</v>
      </c>
      <c r="P84" s="10" t="s">
        <v>396</v>
      </c>
      <c r="Q84" s="10" t="s">
        <v>442</v>
      </c>
      <c r="R84" s="10" t="s">
        <v>716</v>
      </c>
      <c r="S84" s="10" t="s">
        <v>514</v>
      </c>
      <c r="T84" s="10" t="s">
        <v>714</v>
      </c>
      <c r="U84" s="12">
        <v>44085</v>
      </c>
      <c r="V84" s="10" t="s">
        <v>446</v>
      </c>
      <c r="X84" s="10" t="s">
        <v>447</v>
      </c>
      <c r="Y84" s="10" t="s">
        <v>394</v>
      </c>
    </row>
    <row r="85" spans="1:25" x14ac:dyDescent="0.2">
      <c r="A85" s="10" t="s">
        <v>440</v>
      </c>
      <c r="B85" s="10" t="s">
        <v>346</v>
      </c>
      <c r="C85" s="10" t="s">
        <v>717</v>
      </c>
      <c r="D85" s="10" t="s">
        <v>387</v>
      </c>
      <c r="E85" s="10">
        <v>54960</v>
      </c>
      <c r="F85" s="11">
        <v>-1544681</v>
      </c>
      <c r="G85" s="10" t="s">
        <v>517</v>
      </c>
      <c r="H85" s="10" t="s">
        <v>518</v>
      </c>
      <c r="I85" s="10" t="s">
        <v>391</v>
      </c>
      <c r="J85" s="12">
        <v>43244</v>
      </c>
      <c r="K85" s="12">
        <v>43566</v>
      </c>
      <c r="L85" s="12">
        <v>43507</v>
      </c>
      <c r="M85" s="12">
        <v>43567</v>
      </c>
      <c r="N85" s="11">
        <v>390</v>
      </c>
      <c r="P85" s="10" t="s">
        <v>396</v>
      </c>
      <c r="Q85" s="10" t="s">
        <v>520</v>
      </c>
      <c r="R85" s="10" t="s">
        <v>716</v>
      </c>
      <c r="S85" s="10" t="s">
        <v>514</v>
      </c>
      <c r="T85" s="10" t="s">
        <v>717</v>
      </c>
      <c r="U85" s="12">
        <v>43957</v>
      </c>
      <c r="V85" s="10" t="s">
        <v>392</v>
      </c>
      <c r="X85" s="10" t="s">
        <v>393</v>
      </c>
      <c r="Y85" s="10" t="s">
        <v>394</v>
      </c>
    </row>
    <row r="86" spans="1:25" x14ac:dyDescent="0.2">
      <c r="A86" s="10" t="s">
        <v>440</v>
      </c>
      <c r="B86" s="10" t="s">
        <v>346</v>
      </c>
      <c r="C86" s="10" t="s">
        <v>718</v>
      </c>
      <c r="D86" s="10" t="s">
        <v>387</v>
      </c>
      <c r="E86" s="10">
        <v>55267</v>
      </c>
      <c r="F86" s="11">
        <v>-110334</v>
      </c>
      <c r="G86" s="10" t="s">
        <v>594</v>
      </c>
      <c r="H86" s="10" t="s">
        <v>518</v>
      </c>
      <c r="I86" s="10" t="s">
        <v>444</v>
      </c>
      <c r="J86" s="12">
        <v>43999</v>
      </c>
      <c r="K86" s="12">
        <v>44028</v>
      </c>
      <c r="L86" s="12">
        <v>43999</v>
      </c>
      <c r="M86" s="12">
        <v>43999</v>
      </c>
      <c r="N86" s="11">
        <v>67</v>
      </c>
      <c r="P86" s="10" t="s">
        <v>396</v>
      </c>
      <c r="Q86" s="10" t="s">
        <v>442</v>
      </c>
      <c r="R86" s="10" t="s">
        <v>719</v>
      </c>
      <c r="S86" s="10" t="s">
        <v>514</v>
      </c>
      <c r="T86" s="10" t="s">
        <v>718</v>
      </c>
      <c r="U86" s="12">
        <v>44066</v>
      </c>
      <c r="V86" s="10" t="s">
        <v>446</v>
      </c>
      <c r="X86" s="10" t="s">
        <v>447</v>
      </c>
      <c r="Y86" s="10" t="s">
        <v>394</v>
      </c>
    </row>
    <row r="87" spans="1:25" x14ac:dyDescent="0.2">
      <c r="A87" s="10" t="s">
        <v>440</v>
      </c>
      <c r="B87" s="10" t="s">
        <v>346</v>
      </c>
      <c r="C87" s="10" t="s">
        <v>720</v>
      </c>
      <c r="D87" s="10" t="s">
        <v>387</v>
      </c>
      <c r="E87" s="10">
        <v>55267</v>
      </c>
      <c r="F87" s="11">
        <v>-3986515</v>
      </c>
      <c r="G87" s="10" t="s">
        <v>517</v>
      </c>
      <c r="H87" s="10" t="s">
        <v>518</v>
      </c>
      <c r="I87" s="10" t="s">
        <v>391</v>
      </c>
      <c r="J87" s="12">
        <v>43245</v>
      </c>
      <c r="K87" s="12">
        <v>43566</v>
      </c>
      <c r="L87" s="12">
        <v>43507</v>
      </c>
      <c r="M87" s="12">
        <v>43567</v>
      </c>
      <c r="N87" s="11">
        <v>390</v>
      </c>
      <c r="P87" s="10" t="s">
        <v>396</v>
      </c>
      <c r="Q87" s="10" t="s">
        <v>520</v>
      </c>
      <c r="R87" s="10" t="s">
        <v>719</v>
      </c>
      <c r="S87" s="10" t="s">
        <v>514</v>
      </c>
      <c r="T87" s="10" t="s">
        <v>720</v>
      </c>
      <c r="U87" s="12">
        <v>43957</v>
      </c>
      <c r="V87" s="10" t="s">
        <v>392</v>
      </c>
      <c r="X87" s="10" t="s">
        <v>393</v>
      </c>
      <c r="Y87" s="10" t="s">
        <v>394</v>
      </c>
    </row>
    <row r="88" spans="1:25" x14ac:dyDescent="0.2">
      <c r="A88" s="10" t="s">
        <v>440</v>
      </c>
      <c r="B88" s="10" t="s">
        <v>346</v>
      </c>
      <c r="C88" s="10" t="s">
        <v>721</v>
      </c>
      <c r="D88" s="10" t="s">
        <v>387</v>
      </c>
      <c r="E88" s="10">
        <v>55353</v>
      </c>
      <c r="F88" s="11">
        <v>-822238</v>
      </c>
      <c r="G88" s="10" t="s">
        <v>602</v>
      </c>
      <c r="H88" s="10" t="s">
        <v>541</v>
      </c>
      <c r="I88" s="10" t="s">
        <v>391</v>
      </c>
      <c r="J88" s="12">
        <v>43245</v>
      </c>
      <c r="K88" s="12">
        <v>43299</v>
      </c>
      <c r="L88" s="12">
        <v>43269</v>
      </c>
      <c r="M88" s="12">
        <v>43329</v>
      </c>
      <c r="N88" s="11">
        <v>378</v>
      </c>
      <c r="P88" s="10" t="s">
        <v>396</v>
      </c>
      <c r="Q88" s="10" t="s">
        <v>603</v>
      </c>
      <c r="R88" s="10" t="s">
        <v>722</v>
      </c>
      <c r="S88" s="10" t="s">
        <v>514</v>
      </c>
      <c r="T88" s="10" t="s">
        <v>721</v>
      </c>
      <c r="U88" s="12">
        <v>43707</v>
      </c>
      <c r="V88" s="10" t="s">
        <v>392</v>
      </c>
      <c r="X88" s="10" t="s">
        <v>393</v>
      </c>
      <c r="Y88" s="10" t="s">
        <v>394</v>
      </c>
    </row>
    <row r="89" spans="1:25" x14ac:dyDescent="0.2">
      <c r="A89" s="10" t="s">
        <v>440</v>
      </c>
      <c r="B89" s="10" t="s">
        <v>346</v>
      </c>
      <c r="C89" s="10" t="s">
        <v>723</v>
      </c>
      <c r="D89" s="10" t="s">
        <v>387</v>
      </c>
      <c r="E89" s="10">
        <v>57591</v>
      </c>
      <c r="F89" s="11">
        <v>-108600</v>
      </c>
      <c r="G89" s="10" t="s">
        <v>517</v>
      </c>
      <c r="H89" s="10" t="s">
        <v>518</v>
      </c>
      <c r="I89" s="10" t="s">
        <v>391</v>
      </c>
      <c r="J89" s="12">
        <v>43254</v>
      </c>
      <c r="K89" s="12">
        <v>43336</v>
      </c>
      <c r="L89" s="12">
        <v>43293</v>
      </c>
      <c r="M89" s="12">
        <v>43353</v>
      </c>
      <c r="N89" s="11">
        <v>604</v>
      </c>
      <c r="P89" s="10" t="s">
        <v>396</v>
      </c>
      <c r="Q89" s="10" t="s">
        <v>520</v>
      </c>
      <c r="R89" s="10" t="s">
        <v>724</v>
      </c>
      <c r="S89" s="10" t="s">
        <v>514</v>
      </c>
      <c r="T89" s="10" t="s">
        <v>723</v>
      </c>
      <c r="U89" s="12">
        <v>43957</v>
      </c>
      <c r="V89" s="10" t="s">
        <v>392</v>
      </c>
      <c r="X89" s="10" t="s">
        <v>393</v>
      </c>
      <c r="Y89" s="10" t="s">
        <v>394</v>
      </c>
    </row>
    <row r="90" spans="1:25" x14ac:dyDescent="0.2">
      <c r="A90" s="10" t="s">
        <v>440</v>
      </c>
      <c r="B90" s="10" t="s">
        <v>346</v>
      </c>
      <c r="C90" s="10" t="s">
        <v>725</v>
      </c>
      <c r="D90" s="10" t="s">
        <v>387</v>
      </c>
      <c r="E90" s="10">
        <v>58485</v>
      </c>
      <c r="F90" s="11">
        <v>-186160</v>
      </c>
      <c r="G90" s="10" t="s">
        <v>517</v>
      </c>
      <c r="H90" s="10" t="s">
        <v>518</v>
      </c>
      <c r="I90" s="10" t="s">
        <v>391</v>
      </c>
      <c r="J90" s="12">
        <v>43258</v>
      </c>
      <c r="K90" s="12">
        <v>43336</v>
      </c>
      <c r="L90" s="12">
        <v>43293</v>
      </c>
      <c r="M90" s="12">
        <v>43353</v>
      </c>
      <c r="N90" s="11">
        <v>604</v>
      </c>
      <c r="P90" s="10" t="s">
        <v>421</v>
      </c>
      <c r="Q90" s="10" t="s">
        <v>520</v>
      </c>
      <c r="R90" s="10" t="s">
        <v>726</v>
      </c>
      <c r="S90" s="10" t="s">
        <v>727</v>
      </c>
      <c r="T90" s="10" t="s">
        <v>725</v>
      </c>
      <c r="U90" s="12">
        <v>43957</v>
      </c>
      <c r="V90" s="10" t="s">
        <v>392</v>
      </c>
      <c r="X90" s="10" t="s">
        <v>393</v>
      </c>
      <c r="Y90" s="10" t="s">
        <v>394</v>
      </c>
    </row>
    <row r="91" spans="1:25" x14ac:dyDescent="0.2">
      <c r="A91" s="10" t="s">
        <v>440</v>
      </c>
      <c r="B91" s="10" t="s">
        <v>346</v>
      </c>
      <c r="C91" s="10" t="s">
        <v>728</v>
      </c>
      <c r="D91" s="10" t="s">
        <v>387</v>
      </c>
      <c r="E91" s="10">
        <v>59123</v>
      </c>
      <c r="F91" s="11">
        <v>-123760</v>
      </c>
      <c r="G91" s="10" t="s">
        <v>517</v>
      </c>
      <c r="H91" s="10" t="s">
        <v>518</v>
      </c>
      <c r="I91" s="10" t="s">
        <v>391</v>
      </c>
      <c r="J91" s="12">
        <v>43260</v>
      </c>
      <c r="K91" s="12">
        <v>43293</v>
      </c>
      <c r="L91" s="12">
        <v>43293</v>
      </c>
      <c r="M91" s="12">
        <v>43353</v>
      </c>
      <c r="N91" s="11">
        <v>604</v>
      </c>
      <c r="P91" s="10" t="s">
        <v>388</v>
      </c>
      <c r="Q91" s="10" t="s">
        <v>520</v>
      </c>
      <c r="R91" s="10" t="s">
        <v>729</v>
      </c>
      <c r="S91" s="10" t="s">
        <v>514</v>
      </c>
      <c r="T91" s="10" t="s">
        <v>728</v>
      </c>
      <c r="U91" s="12">
        <v>43957</v>
      </c>
      <c r="V91" s="10" t="s">
        <v>392</v>
      </c>
      <c r="X91" s="10" t="s">
        <v>393</v>
      </c>
      <c r="Y91" s="10" t="s">
        <v>394</v>
      </c>
    </row>
    <row r="92" spans="1:25" x14ac:dyDescent="0.2">
      <c r="A92" s="10" t="s">
        <v>440</v>
      </c>
      <c r="B92" s="10" t="s">
        <v>346</v>
      </c>
      <c r="C92" s="10" t="s">
        <v>730</v>
      </c>
      <c r="D92" s="10" t="s">
        <v>387</v>
      </c>
      <c r="E92" s="10">
        <v>61794</v>
      </c>
      <c r="F92" s="11">
        <v>-502299</v>
      </c>
      <c r="G92" s="10" t="s">
        <v>517</v>
      </c>
      <c r="H92" s="10" t="s">
        <v>518</v>
      </c>
      <c r="I92" s="10" t="s">
        <v>391</v>
      </c>
      <c r="J92" s="12">
        <v>43273</v>
      </c>
      <c r="K92" s="12">
        <v>43336</v>
      </c>
      <c r="L92" s="12">
        <v>43293</v>
      </c>
      <c r="M92" s="12">
        <v>43353</v>
      </c>
      <c r="N92" s="11">
        <v>604</v>
      </c>
      <c r="P92" s="10" t="s">
        <v>396</v>
      </c>
      <c r="Q92" s="10" t="s">
        <v>520</v>
      </c>
      <c r="R92" s="10" t="s">
        <v>731</v>
      </c>
      <c r="S92" s="10" t="s">
        <v>514</v>
      </c>
      <c r="T92" s="10" t="s">
        <v>730</v>
      </c>
      <c r="U92" s="12">
        <v>43957</v>
      </c>
      <c r="V92" s="10" t="s">
        <v>392</v>
      </c>
      <c r="X92" s="10" t="s">
        <v>393</v>
      </c>
      <c r="Y92" s="10" t="s">
        <v>394</v>
      </c>
    </row>
    <row r="93" spans="1:25" x14ac:dyDescent="0.2">
      <c r="A93" s="10" t="s">
        <v>440</v>
      </c>
      <c r="B93" s="10" t="s">
        <v>346</v>
      </c>
      <c r="C93" s="10" t="s">
        <v>732</v>
      </c>
      <c r="D93" s="10" t="s">
        <v>387</v>
      </c>
      <c r="E93" s="10">
        <v>63201</v>
      </c>
      <c r="F93" s="11">
        <v>-112750</v>
      </c>
      <c r="G93" s="10" t="s">
        <v>517</v>
      </c>
      <c r="H93" s="10" t="s">
        <v>518</v>
      </c>
      <c r="I93" s="10" t="s">
        <v>391</v>
      </c>
      <c r="J93" s="12">
        <v>43278</v>
      </c>
      <c r="K93" s="12">
        <v>43460</v>
      </c>
      <c r="L93" s="12">
        <v>43386</v>
      </c>
      <c r="M93" s="12">
        <v>43446</v>
      </c>
      <c r="N93" s="11">
        <v>511</v>
      </c>
      <c r="P93" s="10" t="s">
        <v>388</v>
      </c>
      <c r="Q93" s="10" t="s">
        <v>520</v>
      </c>
      <c r="R93" s="10" t="s">
        <v>733</v>
      </c>
      <c r="S93" s="10" t="s">
        <v>514</v>
      </c>
      <c r="T93" s="10" t="s">
        <v>732</v>
      </c>
      <c r="U93" s="12">
        <v>43957</v>
      </c>
      <c r="V93" s="10" t="s">
        <v>392</v>
      </c>
      <c r="X93" s="10" t="s">
        <v>393</v>
      </c>
      <c r="Y93" s="10" t="s">
        <v>394</v>
      </c>
    </row>
    <row r="94" spans="1:25" x14ac:dyDescent="0.2">
      <c r="A94" s="10" t="s">
        <v>440</v>
      </c>
      <c r="B94" s="10" t="s">
        <v>346</v>
      </c>
      <c r="C94" s="10" t="s">
        <v>734</v>
      </c>
      <c r="D94" s="10" t="s">
        <v>387</v>
      </c>
      <c r="E94" s="10">
        <v>63654</v>
      </c>
      <c r="F94" s="11">
        <v>-71914357</v>
      </c>
      <c r="G94" s="10" t="s">
        <v>517</v>
      </c>
      <c r="H94" s="10" t="s">
        <v>518</v>
      </c>
      <c r="I94" s="10" t="s">
        <v>391</v>
      </c>
      <c r="J94" s="12">
        <v>43280</v>
      </c>
      <c r="K94" s="12">
        <v>43933</v>
      </c>
      <c r="L94" s="12">
        <v>43507</v>
      </c>
      <c r="M94" s="12">
        <v>43567</v>
      </c>
      <c r="N94" s="11">
        <v>390</v>
      </c>
      <c r="P94" s="10" t="s">
        <v>396</v>
      </c>
      <c r="Q94" s="10" t="s">
        <v>520</v>
      </c>
      <c r="R94" s="10" t="s">
        <v>735</v>
      </c>
      <c r="S94" s="10" t="s">
        <v>514</v>
      </c>
      <c r="T94" s="10" t="s">
        <v>734</v>
      </c>
      <c r="U94" s="12">
        <v>43957</v>
      </c>
      <c r="V94" s="10" t="s">
        <v>446</v>
      </c>
      <c r="X94" s="10" t="s">
        <v>393</v>
      </c>
      <c r="Y94" s="10" t="s">
        <v>394</v>
      </c>
    </row>
    <row r="95" spans="1:25" x14ac:dyDescent="0.2">
      <c r="A95" s="10" t="s">
        <v>440</v>
      </c>
      <c r="B95" s="10" t="s">
        <v>346</v>
      </c>
      <c r="C95" s="10" t="s">
        <v>736</v>
      </c>
      <c r="D95" s="10" t="s">
        <v>387</v>
      </c>
      <c r="E95" s="10">
        <v>63663</v>
      </c>
      <c r="F95" s="11">
        <v>-258659</v>
      </c>
      <c r="G95" s="10" t="s">
        <v>602</v>
      </c>
      <c r="H95" s="10" t="s">
        <v>541</v>
      </c>
      <c r="I95" s="10" t="s">
        <v>391</v>
      </c>
      <c r="J95" s="12">
        <v>43280</v>
      </c>
      <c r="K95" s="12">
        <v>43293</v>
      </c>
      <c r="L95" s="12">
        <v>43293</v>
      </c>
      <c r="M95" s="12">
        <v>43353</v>
      </c>
      <c r="N95" s="11">
        <v>354</v>
      </c>
      <c r="P95" s="10" t="s">
        <v>396</v>
      </c>
      <c r="Q95" s="10" t="s">
        <v>603</v>
      </c>
      <c r="R95" s="10" t="s">
        <v>737</v>
      </c>
      <c r="S95" s="10" t="s">
        <v>514</v>
      </c>
      <c r="T95" s="10" t="s">
        <v>736</v>
      </c>
      <c r="U95" s="12">
        <v>43707</v>
      </c>
      <c r="V95" s="10" t="s">
        <v>392</v>
      </c>
      <c r="X95" s="10" t="s">
        <v>393</v>
      </c>
      <c r="Y95" s="10" t="s">
        <v>394</v>
      </c>
    </row>
    <row r="96" spans="1:25" x14ac:dyDescent="0.2">
      <c r="A96" s="10" t="s">
        <v>440</v>
      </c>
      <c r="B96" s="10" t="s">
        <v>346</v>
      </c>
      <c r="C96" s="10" t="s">
        <v>738</v>
      </c>
      <c r="D96" s="10" t="s">
        <v>387</v>
      </c>
      <c r="E96" s="10">
        <v>65653</v>
      </c>
      <c r="F96" s="11">
        <v>-1444077</v>
      </c>
      <c r="G96" s="10" t="s">
        <v>517</v>
      </c>
      <c r="H96" s="10" t="s">
        <v>518</v>
      </c>
      <c r="I96" s="10" t="s">
        <v>391</v>
      </c>
      <c r="J96" s="12">
        <v>43292</v>
      </c>
      <c r="K96" s="12">
        <v>43933</v>
      </c>
      <c r="L96" s="12">
        <v>43507</v>
      </c>
      <c r="M96" s="12">
        <v>43567</v>
      </c>
      <c r="N96" s="11">
        <v>390</v>
      </c>
      <c r="P96" s="10" t="s">
        <v>396</v>
      </c>
      <c r="Q96" s="10" t="s">
        <v>520</v>
      </c>
      <c r="R96" s="10" t="s">
        <v>739</v>
      </c>
      <c r="S96" s="10" t="s">
        <v>514</v>
      </c>
      <c r="T96" s="10" t="s">
        <v>738</v>
      </c>
      <c r="U96" s="12">
        <v>43957</v>
      </c>
      <c r="V96" s="10" t="s">
        <v>446</v>
      </c>
      <c r="X96" s="10" t="s">
        <v>393</v>
      </c>
      <c r="Y96" s="10" t="s">
        <v>394</v>
      </c>
    </row>
    <row r="97" spans="1:25" x14ac:dyDescent="0.2">
      <c r="A97" s="10" t="s">
        <v>440</v>
      </c>
      <c r="B97" s="10" t="s">
        <v>346</v>
      </c>
      <c r="C97" s="10" t="s">
        <v>740</v>
      </c>
      <c r="D97" s="10" t="s">
        <v>387</v>
      </c>
      <c r="E97" s="10">
        <v>67134</v>
      </c>
      <c r="F97" s="11">
        <v>-243768</v>
      </c>
      <c r="G97" s="10" t="s">
        <v>517</v>
      </c>
      <c r="H97" s="10" t="s">
        <v>518</v>
      </c>
      <c r="I97" s="10" t="s">
        <v>391</v>
      </c>
      <c r="J97" s="12">
        <v>43296</v>
      </c>
      <c r="K97" s="12">
        <v>43323</v>
      </c>
      <c r="L97" s="12">
        <v>43323</v>
      </c>
      <c r="M97" s="12">
        <v>43383</v>
      </c>
      <c r="N97" s="11">
        <v>574</v>
      </c>
      <c r="P97" s="10" t="s">
        <v>396</v>
      </c>
      <c r="Q97" s="10" t="s">
        <v>520</v>
      </c>
      <c r="R97" s="10" t="s">
        <v>741</v>
      </c>
      <c r="S97" s="10" t="s">
        <v>514</v>
      </c>
      <c r="T97" s="10" t="s">
        <v>740</v>
      </c>
      <c r="U97" s="12">
        <v>43957</v>
      </c>
      <c r="V97" s="10" t="s">
        <v>392</v>
      </c>
      <c r="X97" s="10" t="s">
        <v>393</v>
      </c>
      <c r="Y97" s="10" t="s">
        <v>394</v>
      </c>
    </row>
    <row r="98" spans="1:25" x14ac:dyDescent="0.2">
      <c r="A98" s="10" t="s">
        <v>440</v>
      </c>
      <c r="B98" s="10" t="s">
        <v>346</v>
      </c>
      <c r="C98" s="10" t="s">
        <v>742</v>
      </c>
      <c r="D98" s="10" t="s">
        <v>387</v>
      </c>
      <c r="E98" s="10">
        <v>69156</v>
      </c>
      <c r="F98" s="11">
        <v>-4839461</v>
      </c>
      <c r="G98" s="10" t="s">
        <v>517</v>
      </c>
      <c r="H98" s="10" t="s">
        <v>518</v>
      </c>
      <c r="I98" s="10" t="s">
        <v>391</v>
      </c>
      <c r="J98" s="12">
        <v>43367</v>
      </c>
      <c r="K98" s="12">
        <v>43933</v>
      </c>
      <c r="L98" s="12">
        <v>43507</v>
      </c>
      <c r="M98" s="12">
        <v>43567</v>
      </c>
      <c r="N98" s="11">
        <v>390</v>
      </c>
      <c r="P98" s="10" t="s">
        <v>396</v>
      </c>
      <c r="Q98" s="10" t="s">
        <v>520</v>
      </c>
      <c r="R98" s="10" t="s">
        <v>743</v>
      </c>
      <c r="S98" s="10" t="s">
        <v>514</v>
      </c>
      <c r="T98" s="10" t="s">
        <v>742</v>
      </c>
      <c r="U98" s="12">
        <v>43957</v>
      </c>
      <c r="V98" s="10" t="s">
        <v>446</v>
      </c>
      <c r="X98" s="10" t="s">
        <v>393</v>
      </c>
      <c r="Y98" s="10" t="s">
        <v>394</v>
      </c>
    </row>
    <row r="99" spans="1:25" x14ac:dyDescent="0.2">
      <c r="A99" s="10" t="s">
        <v>440</v>
      </c>
      <c r="B99" s="10" t="s">
        <v>346</v>
      </c>
      <c r="C99" s="10" t="s">
        <v>744</v>
      </c>
      <c r="D99" s="10" t="s">
        <v>387</v>
      </c>
      <c r="E99" s="10">
        <v>70026</v>
      </c>
      <c r="F99" s="11">
        <v>-4492983</v>
      </c>
      <c r="G99" s="10" t="s">
        <v>517</v>
      </c>
      <c r="H99" s="10" t="s">
        <v>518</v>
      </c>
      <c r="I99" s="10" t="s">
        <v>391</v>
      </c>
      <c r="J99" s="12">
        <v>43303</v>
      </c>
      <c r="K99" s="12">
        <v>43933</v>
      </c>
      <c r="L99" s="12">
        <v>43507</v>
      </c>
      <c r="M99" s="12">
        <v>43567</v>
      </c>
      <c r="N99" s="11">
        <v>390</v>
      </c>
      <c r="P99" s="10" t="s">
        <v>396</v>
      </c>
      <c r="Q99" s="10" t="s">
        <v>520</v>
      </c>
      <c r="R99" s="10" t="s">
        <v>745</v>
      </c>
      <c r="S99" s="10" t="s">
        <v>514</v>
      </c>
      <c r="T99" s="10" t="s">
        <v>744</v>
      </c>
      <c r="U99" s="12">
        <v>43957</v>
      </c>
      <c r="V99" s="10" t="s">
        <v>446</v>
      </c>
      <c r="X99" s="10" t="s">
        <v>393</v>
      </c>
      <c r="Y99" s="10" t="s">
        <v>394</v>
      </c>
    </row>
    <row r="100" spans="1:25" x14ac:dyDescent="0.2">
      <c r="A100" s="10" t="s">
        <v>440</v>
      </c>
      <c r="B100" s="10" t="s">
        <v>346</v>
      </c>
      <c r="C100" s="10" t="s">
        <v>746</v>
      </c>
      <c r="D100" s="10" t="s">
        <v>387</v>
      </c>
      <c r="E100" s="10">
        <v>74316</v>
      </c>
      <c r="F100" s="11">
        <v>-278960</v>
      </c>
      <c r="G100" s="10" t="s">
        <v>517</v>
      </c>
      <c r="H100" s="10" t="s">
        <v>518</v>
      </c>
      <c r="I100" s="10" t="s">
        <v>391</v>
      </c>
      <c r="J100" s="12">
        <v>43336</v>
      </c>
      <c r="K100" s="12">
        <v>43438</v>
      </c>
      <c r="L100" s="12">
        <v>43355</v>
      </c>
      <c r="M100" s="12">
        <v>43415</v>
      </c>
      <c r="N100" s="11">
        <v>542</v>
      </c>
      <c r="P100" s="10" t="s">
        <v>396</v>
      </c>
      <c r="Q100" s="10" t="s">
        <v>520</v>
      </c>
      <c r="R100" s="10" t="s">
        <v>747</v>
      </c>
      <c r="S100" s="10" t="s">
        <v>514</v>
      </c>
      <c r="T100" s="10" t="s">
        <v>746</v>
      </c>
      <c r="U100" s="12">
        <v>43957</v>
      </c>
      <c r="V100" s="10" t="s">
        <v>392</v>
      </c>
      <c r="X100" s="10" t="s">
        <v>393</v>
      </c>
      <c r="Y100" s="10" t="s">
        <v>394</v>
      </c>
    </row>
    <row r="101" spans="1:25" x14ac:dyDescent="0.2">
      <c r="A101" s="10" t="s">
        <v>440</v>
      </c>
      <c r="B101" s="10" t="s">
        <v>346</v>
      </c>
      <c r="C101" s="10" t="s">
        <v>748</v>
      </c>
      <c r="D101" s="10" t="s">
        <v>387</v>
      </c>
      <c r="E101" s="10">
        <v>74564</v>
      </c>
      <c r="F101" s="11">
        <v>-889268</v>
      </c>
      <c r="G101" s="10" t="s">
        <v>517</v>
      </c>
      <c r="H101" s="10" t="s">
        <v>518</v>
      </c>
      <c r="I101" s="10" t="s">
        <v>391</v>
      </c>
      <c r="J101" s="12">
        <v>43337</v>
      </c>
      <c r="K101" s="12">
        <v>43566</v>
      </c>
      <c r="L101" s="12">
        <v>43507</v>
      </c>
      <c r="M101" s="12">
        <v>43567</v>
      </c>
      <c r="N101" s="11">
        <v>390</v>
      </c>
      <c r="P101" s="10" t="s">
        <v>396</v>
      </c>
      <c r="Q101" s="10" t="s">
        <v>520</v>
      </c>
      <c r="R101" s="10" t="s">
        <v>513</v>
      </c>
      <c r="S101" s="10" t="s">
        <v>514</v>
      </c>
      <c r="T101" s="10" t="s">
        <v>748</v>
      </c>
      <c r="U101" s="12">
        <v>43957</v>
      </c>
      <c r="V101" s="10" t="s">
        <v>392</v>
      </c>
      <c r="X101" s="10" t="s">
        <v>393</v>
      </c>
      <c r="Y101" s="10" t="s">
        <v>394</v>
      </c>
    </row>
    <row r="102" spans="1:25" x14ac:dyDescent="0.2">
      <c r="A102" s="10" t="s">
        <v>440</v>
      </c>
      <c r="B102" s="10" t="s">
        <v>346</v>
      </c>
      <c r="C102" s="10" t="s">
        <v>749</v>
      </c>
      <c r="D102" s="10" t="s">
        <v>387</v>
      </c>
      <c r="E102" s="10">
        <v>77582</v>
      </c>
      <c r="F102" s="11">
        <v>-119242</v>
      </c>
      <c r="G102" s="10" t="s">
        <v>517</v>
      </c>
      <c r="H102" s="10" t="s">
        <v>518</v>
      </c>
      <c r="I102" s="10" t="s">
        <v>391</v>
      </c>
      <c r="J102" s="12">
        <v>43367</v>
      </c>
      <c r="K102" s="12">
        <v>43460</v>
      </c>
      <c r="L102" s="12">
        <v>43386</v>
      </c>
      <c r="M102" s="12">
        <v>43446</v>
      </c>
      <c r="N102" s="11">
        <v>511</v>
      </c>
      <c r="P102" s="10" t="s">
        <v>396</v>
      </c>
      <c r="Q102" s="10" t="s">
        <v>520</v>
      </c>
      <c r="R102" s="10" t="s">
        <v>684</v>
      </c>
      <c r="S102" s="10" t="s">
        <v>514</v>
      </c>
      <c r="T102" s="10" t="s">
        <v>749</v>
      </c>
      <c r="U102" s="12">
        <v>43957</v>
      </c>
      <c r="V102" s="10" t="s">
        <v>392</v>
      </c>
      <c r="X102" s="10" t="s">
        <v>393</v>
      </c>
      <c r="Y102" s="10" t="s">
        <v>394</v>
      </c>
    </row>
    <row r="103" spans="1:25" x14ac:dyDescent="0.2">
      <c r="A103" s="10" t="s">
        <v>440</v>
      </c>
      <c r="B103" s="10" t="s">
        <v>346</v>
      </c>
      <c r="C103" s="10" t="s">
        <v>750</v>
      </c>
      <c r="D103" s="10" t="s">
        <v>387</v>
      </c>
      <c r="E103" s="10">
        <v>78508</v>
      </c>
      <c r="F103" s="11">
        <v>-141760</v>
      </c>
      <c r="G103" s="10" t="s">
        <v>517</v>
      </c>
      <c r="H103" s="10" t="s">
        <v>518</v>
      </c>
      <c r="I103" s="10" t="s">
        <v>391</v>
      </c>
      <c r="J103" s="12">
        <v>43367</v>
      </c>
      <c r="K103" s="12">
        <v>43460</v>
      </c>
      <c r="L103" s="12">
        <v>43386</v>
      </c>
      <c r="M103" s="12">
        <v>43446</v>
      </c>
      <c r="N103" s="11">
        <v>511</v>
      </c>
      <c r="P103" s="10" t="s">
        <v>396</v>
      </c>
      <c r="Q103" s="10" t="s">
        <v>520</v>
      </c>
      <c r="R103" s="10" t="s">
        <v>751</v>
      </c>
      <c r="S103" s="10" t="s">
        <v>514</v>
      </c>
      <c r="T103" s="10" t="s">
        <v>750</v>
      </c>
      <c r="U103" s="12">
        <v>43957</v>
      </c>
      <c r="V103" s="10" t="s">
        <v>392</v>
      </c>
      <c r="X103" s="10" t="s">
        <v>393</v>
      </c>
      <c r="Y103" s="10" t="s">
        <v>394</v>
      </c>
    </row>
    <row r="104" spans="1:25" x14ac:dyDescent="0.2">
      <c r="A104" s="10" t="s">
        <v>440</v>
      </c>
      <c r="B104" s="10" t="s">
        <v>346</v>
      </c>
      <c r="C104" s="10" t="s">
        <v>752</v>
      </c>
      <c r="D104" s="10" t="s">
        <v>387</v>
      </c>
      <c r="E104" s="10">
        <v>78975</v>
      </c>
      <c r="F104" s="11">
        <v>-65470413</v>
      </c>
      <c r="G104" s="10" t="s">
        <v>517</v>
      </c>
      <c r="H104" s="10" t="s">
        <v>518</v>
      </c>
      <c r="I104" s="10" t="s">
        <v>391</v>
      </c>
      <c r="J104" s="12">
        <v>43369</v>
      </c>
      <c r="K104" s="12">
        <v>43933</v>
      </c>
      <c r="L104" s="12">
        <v>43507</v>
      </c>
      <c r="M104" s="12">
        <v>43567</v>
      </c>
      <c r="N104" s="11">
        <v>390</v>
      </c>
      <c r="P104" s="10" t="s">
        <v>388</v>
      </c>
      <c r="Q104" s="10" t="s">
        <v>520</v>
      </c>
      <c r="R104" s="10" t="s">
        <v>753</v>
      </c>
      <c r="S104" s="10" t="s">
        <v>514</v>
      </c>
      <c r="T104" s="10" t="s">
        <v>752</v>
      </c>
      <c r="U104" s="12">
        <v>43957</v>
      </c>
      <c r="V104" s="10" t="s">
        <v>446</v>
      </c>
      <c r="X104" s="10" t="s">
        <v>393</v>
      </c>
      <c r="Y104" s="10" t="s">
        <v>394</v>
      </c>
    </row>
    <row r="105" spans="1:25" x14ac:dyDescent="0.2">
      <c r="A105" s="10" t="s">
        <v>440</v>
      </c>
      <c r="B105" s="10" t="s">
        <v>346</v>
      </c>
      <c r="C105" s="10" t="s">
        <v>754</v>
      </c>
      <c r="D105" s="10" t="s">
        <v>387</v>
      </c>
      <c r="E105" s="10">
        <v>79499</v>
      </c>
      <c r="F105" s="11">
        <v>-2043470</v>
      </c>
      <c r="G105" s="10" t="s">
        <v>517</v>
      </c>
      <c r="H105" s="10" t="s">
        <v>518</v>
      </c>
      <c r="I105" s="10" t="s">
        <v>391</v>
      </c>
      <c r="J105" s="12">
        <v>43480</v>
      </c>
      <c r="K105" s="12">
        <v>43926</v>
      </c>
      <c r="L105" s="12">
        <v>43651</v>
      </c>
      <c r="M105" s="12">
        <v>43711</v>
      </c>
      <c r="N105" s="11">
        <v>246</v>
      </c>
      <c r="P105" s="10" t="s">
        <v>396</v>
      </c>
      <c r="Q105" s="10" t="s">
        <v>520</v>
      </c>
      <c r="R105" s="10" t="s">
        <v>755</v>
      </c>
      <c r="S105" s="10" t="s">
        <v>514</v>
      </c>
      <c r="T105" s="10" t="s">
        <v>754</v>
      </c>
      <c r="U105" s="12">
        <v>43957</v>
      </c>
      <c r="V105" s="10" t="s">
        <v>446</v>
      </c>
      <c r="X105" s="10" t="s">
        <v>393</v>
      </c>
      <c r="Y105" s="10" t="s">
        <v>394</v>
      </c>
    </row>
    <row r="106" spans="1:25" x14ac:dyDescent="0.2">
      <c r="A106" s="10" t="s">
        <v>440</v>
      </c>
      <c r="B106" s="10" t="s">
        <v>346</v>
      </c>
      <c r="C106" s="10" t="s">
        <v>756</v>
      </c>
      <c r="D106" s="10" t="s">
        <v>387</v>
      </c>
      <c r="E106" s="10">
        <v>10983</v>
      </c>
      <c r="F106" s="11">
        <v>-142945</v>
      </c>
      <c r="G106" s="10" t="s">
        <v>517</v>
      </c>
      <c r="H106" s="10" t="s">
        <v>518</v>
      </c>
      <c r="I106" s="10" t="s">
        <v>391</v>
      </c>
      <c r="J106" s="12">
        <v>43503</v>
      </c>
      <c r="K106" s="12">
        <v>43933</v>
      </c>
      <c r="L106" s="12">
        <v>43507</v>
      </c>
      <c r="M106" s="12">
        <v>43567</v>
      </c>
      <c r="N106" s="11">
        <v>390</v>
      </c>
      <c r="P106" s="10" t="s">
        <v>388</v>
      </c>
      <c r="Q106" s="10" t="s">
        <v>520</v>
      </c>
      <c r="R106" s="10" t="s">
        <v>757</v>
      </c>
      <c r="S106" s="10" t="s">
        <v>514</v>
      </c>
      <c r="T106" s="10" t="s">
        <v>756</v>
      </c>
      <c r="U106" s="12">
        <v>43957</v>
      </c>
      <c r="V106" s="10" t="s">
        <v>446</v>
      </c>
      <c r="X106" s="10" t="s">
        <v>393</v>
      </c>
      <c r="Y106" s="10" t="s">
        <v>394</v>
      </c>
    </row>
    <row r="107" spans="1:25" x14ac:dyDescent="0.2">
      <c r="A107" s="10" t="s">
        <v>440</v>
      </c>
      <c r="B107" s="10" t="s">
        <v>346</v>
      </c>
      <c r="C107" s="10" t="s">
        <v>758</v>
      </c>
      <c r="D107" s="10" t="s">
        <v>387</v>
      </c>
      <c r="E107" s="10">
        <v>11527</v>
      </c>
      <c r="F107" s="11">
        <v>-204038</v>
      </c>
      <c r="G107" s="10" t="s">
        <v>517</v>
      </c>
      <c r="H107" s="10" t="s">
        <v>518</v>
      </c>
      <c r="I107" s="10" t="s">
        <v>444</v>
      </c>
      <c r="J107" s="12">
        <v>43544</v>
      </c>
      <c r="K107" s="12">
        <v>43617</v>
      </c>
      <c r="L107" s="12">
        <v>43507</v>
      </c>
      <c r="M107" s="12">
        <v>43567</v>
      </c>
      <c r="N107" s="11">
        <v>390</v>
      </c>
      <c r="P107" s="10" t="s">
        <v>396</v>
      </c>
      <c r="Q107" s="10" t="s">
        <v>520</v>
      </c>
      <c r="R107" s="10" t="s">
        <v>633</v>
      </c>
      <c r="S107" s="10" t="s">
        <v>514</v>
      </c>
      <c r="T107" s="10" t="s">
        <v>759</v>
      </c>
      <c r="U107" s="12">
        <v>43957</v>
      </c>
      <c r="V107" s="10" t="s">
        <v>446</v>
      </c>
      <c r="X107" s="10" t="s">
        <v>442</v>
      </c>
      <c r="Y107" s="10" t="s">
        <v>394</v>
      </c>
    </row>
    <row r="108" spans="1:25" x14ac:dyDescent="0.2">
      <c r="A108" s="10" t="s">
        <v>440</v>
      </c>
      <c r="B108" s="10" t="s">
        <v>346</v>
      </c>
      <c r="C108" s="10" t="s">
        <v>760</v>
      </c>
      <c r="D108" s="10" t="s">
        <v>387</v>
      </c>
      <c r="E108" s="10">
        <v>11641</v>
      </c>
      <c r="F108" s="11">
        <v>-1019253</v>
      </c>
      <c r="G108" s="10" t="s">
        <v>517</v>
      </c>
      <c r="H108" s="10" t="s">
        <v>518</v>
      </c>
      <c r="I108" s="10" t="s">
        <v>391</v>
      </c>
      <c r="J108" s="12">
        <v>43480</v>
      </c>
      <c r="K108" s="12">
        <v>43933</v>
      </c>
      <c r="L108" s="12">
        <v>43507</v>
      </c>
      <c r="M108" s="12">
        <v>43567</v>
      </c>
      <c r="N108" s="11">
        <v>390</v>
      </c>
      <c r="P108" s="10" t="s">
        <v>396</v>
      </c>
      <c r="Q108" s="10" t="s">
        <v>520</v>
      </c>
      <c r="R108" s="10" t="s">
        <v>761</v>
      </c>
      <c r="S108" s="10" t="s">
        <v>514</v>
      </c>
      <c r="T108" s="10" t="s">
        <v>760</v>
      </c>
      <c r="U108" s="12">
        <v>43957</v>
      </c>
      <c r="V108" s="10" t="s">
        <v>446</v>
      </c>
      <c r="X108" s="10" t="s">
        <v>393</v>
      </c>
      <c r="Y108" s="10" t="s">
        <v>394</v>
      </c>
    </row>
    <row r="109" spans="1:25" x14ac:dyDescent="0.2">
      <c r="A109" s="10" t="s">
        <v>440</v>
      </c>
      <c r="B109" s="10" t="s">
        <v>346</v>
      </c>
      <c r="C109" s="10" t="s">
        <v>762</v>
      </c>
      <c r="D109" s="10" t="s">
        <v>387</v>
      </c>
      <c r="E109" s="10">
        <v>12607</v>
      </c>
      <c r="F109" s="11">
        <v>-1610815</v>
      </c>
      <c r="G109" s="10" t="s">
        <v>517</v>
      </c>
      <c r="H109" s="10" t="s">
        <v>518</v>
      </c>
      <c r="I109" s="10" t="s">
        <v>391</v>
      </c>
      <c r="J109" s="12">
        <v>43503</v>
      </c>
      <c r="K109" s="12">
        <v>43933</v>
      </c>
      <c r="L109" s="12">
        <v>43507</v>
      </c>
      <c r="M109" s="12">
        <v>43567</v>
      </c>
      <c r="N109" s="11">
        <v>390</v>
      </c>
      <c r="P109" s="10" t="s">
        <v>396</v>
      </c>
      <c r="Q109" s="10" t="s">
        <v>520</v>
      </c>
      <c r="R109" s="10" t="s">
        <v>763</v>
      </c>
      <c r="S109" s="10" t="s">
        <v>514</v>
      </c>
      <c r="T109" s="10" t="s">
        <v>762</v>
      </c>
      <c r="U109" s="12">
        <v>43957</v>
      </c>
      <c r="V109" s="10" t="s">
        <v>446</v>
      </c>
      <c r="X109" s="10" t="s">
        <v>393</v>
      </c>
      <c r="Y109" s="10" t="s">
        <v>394</v>
      </c>
    </row>
    <row r="110" spans="1:25" x14ac:dyDescent="0.2">
      <c r="A110" s="10" t="s">
        <v>440</v>
      </c>
      <c r="B110" s="10" t="s">
        <v>346</v>
      </c>
      <c r="C110" s="10" t="s">
        <v>764</v>
      </c>
      <c r="D110" s="10" t="s">
        <v>387</v>
      </c>
      <c r="E110" s="10">
        <v>12716</v>
      </c>
      <c r="F110" s="11">
        <v>-73972</v>
      </c>
      <c r="G110" s="10" t="s">
        <v>517</v>
      </c>
      <c r="H110" s="10" t="s">
        <v>518</v>
      </c>
      <c r="I110" s="10" t="s">
        <v>391</v>
      </c>
      <c r="J110" s="12">
        <v>43503</v>
      </c>
      <c r="K110" s="12">
        <v>43933</v>
      </c>
      <c r="L110" s="12">
        <v>43507</v>
      </c>
      <c r="M110" s="12">
        <v>43567</v>
      </c>
      <c r="N110" s="11">
        <v>390</v>
      </c>
      <c r="P110" s="10" t="s">
        <v>388</v>
      </c>
      <c r="Q110" s="10" t="s">
        <v>520</v>
      </c>
      <c r="R110" s="10" t="s">
        <v>765</v>
      </c>
      <c r="S110" s="10" t="s">
        <v>514</v>
      </c>
      <c r="T110" s="10" t="s">
        <v>764</v>
      </c>
      <c r="U110" s="12">
        <v>43957</v>
      </c>
      <c r="V110" s="10" t="s">
        <v>446</v>
      </c>
      <c r="X110" s="10" t="s">
        <v>393</v>
      </c>
      <c r="Y110" s="10" t="s">
        <v>394</v>
      </c>
    </row>
    <row r="111" spans="1:25" x14ac:dyDescent="0.2">
      <c r="A111" s="10" t="s">
        <v>440</v>
      </c>
      <c r="B111" s="10" t="s">
        <v>346</v>
      </c>
      <c r="C111" s="10" t="s">
        <v>766</v>
      </c>
      <c r="D111" s="10" t="s">
        <v>387</v>
      </c>
      <c r="E111" s="10">
        <v>12749</v>
      </c>
      <c r="F111" s="11">
        <v>-11648726</v>
      </c>
      <c r="G111" s="10" t="s">
        <v>517</v>
      </c>
      <c r="H111" s="10" t="s">
        <v>518</v>
      </c>
      <c r="I111" s="10" t="s">
        <v>391</v>
      </c>
      <c r="J111" s="12">
        <v>43480</v>
      </c>
      <c r="K111" s="12">
        <v>43933</v>
      </c>
      <c r="L111" s="12">
        <v>43507</v>
      </c>
      <c r="M111" s="12">
        <v>43567</v>
      </c>
      <c r="N111" s="11">
        <v>390</v>
      </c>
      <c r="P111" s="10" t="s">
        <v>396</v>
      </c>
      <c r="Q111" s="10" t="s">
        <v>520</v>
      </c>
      <c r="R111" s="10" t="s">
        <v>767</v>
      </c>
      <c r="S111" s="10" t="s">
        <v>514</v>
      </c>
      <c r="T111" s="10" t="s">
        <v>766</v>
      </c>
      <c r="U111" s="12">
        <v>43957</v>
      </c>
      <c r="V111" s="10" t="s">
        <v>446</v>
      </c>
      <c r="X111" s="10" t="s">
        <v>393</v>
      </c>
      <c r="Y111" s="10" t="s">
        <v>394</v>
      </c>
    </row>
    <row r="112" spans="1:25" x14ac:dyDescent="0.2">
      <c r="A112" s="10" t="s">
        <v>440</v>
      </c>
      <c r="B112" s="10" t="s">
        <v>346</v>
      </c>
      <c r="C112" s="10" t="s">
        <v>768</v>
      </c>
      <c r="D112" s="10" t="s">
        <v>387</v>
      </c>
      <c r="E112" s="10">
        <v>12756</v>
      </c>
      <c r="F112" s="11">
        <v>-261231</v>
      </c>
      <c r="G112" s="10" t="s">
        <v>517</v>
      </c>
      <c r="H112" s="10" t="s">
        <v>518</v>
      </c>
      <c r="I112" s="10" t="s">
        <v>391</v>
      </c>
      <c r="J112" s="12">
        <v>43480</v>
      </c>
      <c r="K112" s="12">
        <v>43933</v>
      </c>
      <c r="L112" s="12">
        <v>43507</v>
      </c>
      <c r="M112" s="12">
        <v>43567</v>
      </c>
      <c r="N112" s="11">
        <v>390</v>
      </c>
      <c r="P112" s="10" t="s">
        <v>388</v>
      </c>
      <c r="Q112" s="10" t="s">
        <v>520</v>
      </c>
      <c r="R112" s="10" t="s">
        <v>769</v>
      </c>
      <c r="S112" s="10" t="s">
        <v>514</v>
      </c>
      <c r="T112" s="10" t="s">
        <v>768</v>
      </c>
      <c r="U112" s="12">
        <v>43957</v>
      </c>
      <c r="V112" s="10" t="s">
        <v>446</v>
      </c>
      <c r="X112" s="10" t="s">
        <v>393</v>
      </c>
      <c r="Y112" s="10" t="s">
        <v>394</v>
      </c>
    </row>
    <row r="113" spans="1:25" x14ac:dyDescent="0.2">
      <c r="A113" s="10" t="s">
        <v>440</v>
      </c>
      <c r="B113" s="10" t="s">
        <v>346</v>
      </c>
      <c r="C113" s="10" t="s">
        <v>770</v>
      </c>
      <c r="D113" s="10" t="s">
        <v>387</v>
      </c>
      <c r="E113" s="10">
        <v>12812</v>
      </c>
      <c r="F113" s="11">
        <v>-2849571</v>
      </c>
      <c r="G113" s="10" t="s">
        <v>517</v>
      </c>
      <c r="H113" s="10" t="s">
        <v>518</v>
      </c>
      <c r="I113" s="10" t="s">
        <v>391</v>
      </c>
      <c r="J113" s="12">
        <v>43480</v>
      </c>
      <c r="K113" s="12">
        <v>43933</v>
      </c>
      <c r="L113" s="12">
        <v>43507</v>
      </c>
      <c r="M113" s="12">
        <v>43567</v>
      </c>
      <c r="N113" s="11">
        <v>390</v>
      </c>
      <c r="P113" s="10" t="s">
        <v>396</v>
      </c>
      <c r="Q113" s="10" t="s">
        <v>520</v>
      </c>
      <c r="R113" s="10" t="s">
        <v>771</v>
      </c>
      <c r="S113" s="10" t="s">
        <v>514</v>
      </c>
      <c r="T113" s="10" t="s">
        <v>770</v>
      </c>
      <c r="U113" s="12">
        <v>43957</v>
      </c>
      <c r="V113" s="10" t="s">
        <v>446</v>
      </c>
      <c r="X113" s="10" t="s">
        <v>393</v>
      </c>
      <c r="Y113" s="10" t="s">
        <v>394</v>
      </c>
    </row>
    <row r="114" spans="1:25" x14ac:dyDescent="0.2">
      <c r="A114" s="10" t="s">
        <v>440</v>
      </c>
      <c r="B114" s="10" t="s">
        <v>346</v>
      </c>
      <c r="C114" s="10" t="s">
        <v>772</v>
      </c>
      <c r="D114" s="10" t="s">
        <v>387</v>
      </c>
      <c r="E114" s="10">
        <v>13337</v>
      </c>
      <c r="F114" s="11">
        <v>-91066</v>
      </c>
      <c r="G114" s="10" t="s">
        <v>517</v>
      </c>
      <c r="H114" s="10" t="s">
        <v>518</v>
      </c>
      <c r="I114" s="10" t="s">
        <v>391</v>
      </c>
      <c r="J114" s="12">
        <v>43480</v>
      </c>
      <c r="K114" s="12">
        <v>43933</v>
      </c>
      <c r="L114" s="12">
        <v>43507</v>
      </c>
      <c r="M114" s="12">
        <v>43567</v>
      </c>
      <c r="N114" s="11">
        <v>390</v>
      </c>
      <c r="P114" s="10" t="s">
        <v>396</v>
      </c>
      <c r="Q114" s="10" t="s">
        <v>520</v>
      </c>
      <c r="R114" s="10" t="s">
        <v>773</v>
      </c>
      <c r="S114" s="10" t="s">
        <v>514</v>
      </c>
      <c r="T114" s="10" t="s">
        <v>772</v>
      </c>
      <c r="U114" s="12">
        <v>43957</v>
      </c>
      <c r="V114" s="10" t="s">
        <v>446</v>
      </c>
      <c r="X114" s="10" t="s">
        <v>393</v>
      </c>
      <c r="Y114" s="10" t="s">
        <v>394</v>
      </c>
    </row>
    <row r="115" spans="1:25" x14ac:dyDescent="0.2">
      <c r="A115" s="10" t="s">
        <v>440</v>
      </c>
      <c r="B115" s="10" t="s">
        <v>346</v>
      </c>
      <c r="C115" s="10" t="s">
        <v>774</v>
      </c>
      <c r="D115" s="10" t="s">
        <v>387</v>
      </c>
      <c r="E115" s="10">
        <v>13689</v>
      </c>
      <c r="F115" s="11">
        <v>-316559</v>
      </c>
      <c r="G115" s="10" t="s">
        <v>517</v>
      </c>
      <c r="H115" s="10" t="s">
        <v>518</v>
      </c>
      <c r="I115" s="10" t="s">
        <v>391</v>
      </c>
      <c r="J115" s="12">
        <v>43469</v>
      </c>
      <c r="K115" s="12">
        <v>43933</v>
      </c>
      <c r="L115" s="12">
        <v>43507</v>
      </c>
      <c r="M115" s="12">
        <v>43567</v>
      </c>
      <c r="N115" s="11">
        <v>390</v>
      </c>
      <c r="P115" s="10" t="s">
        <v>396</v>
      </c>
      <c r="Q115" s="10" t="s">
        <v>520</v>
      </c>
      <c r="R115" s="10" t="s">
        <v>775</v>
      </c>
      <c r="S115" s="10" t="s">
        <v>514</v>
      </c>
      <c r="T115" s="10" t="s">
        <v>774</v>
      </c>
      <c r="U115" s="12">
        <v>43957</v>
      </c>
      <c r="V115" s="10" t="s">
        <v>446</v>
      </c>
      <c r="X115" s="10" t="s">
        <v>393</v>
      </c>
      <c r="Y115" s="10" t="s">
        <v>394</v>
      </c>
    </row>
    <row r="116" spans="1:25" x14ac:dyDescent="0.2">
      <c r="A116" s="10" t="s">
        <v>440</v>
      </c>
      <c r="B116" s="10" t="s">
        <v>346</v>
      </c>
      <c r="C116" s="10" t="s">
        <v>776</v>
      </c>
      <c r="D116" s="10" t="s">
        <v>387</v>
      </c>
      <c r="E116" s="10">
        <v>13832</v>
      </c>
      <c r="F116" s="11">
        <v>-1663019</v>
      </c>
      <c r="G116" s="10" t="s">
        <v>517</v>
      </c>
      <c r="H116" s="10" t="s">
        <v>518</v>
      </c>
      <c r="I116" s="10" t="s">
        <v>391</v>
      </c>
      <c r="J116" s="12">
        <v>43473</v>
      </c>
      <c r="K116" s="12">
        <v>43933</v>
      </c>
      <c r="L116" s="12">
        <v>43507</v>
      </c>
      <c r="M116" s="12">
        <v>43567</v>
      </c>
      <c r="N116" s="11">
        <v>390</v>
      </c>
      <c r="P116" s="10" t="s">
        <v>396</v>
      </c>
      <c r="Q116" s="10" t="s">
        <v>520</v>
      </c>
      <c r="R116" s="10" t="s">
        <v>777</v>
      </c>
      <c r="S116" s="10" t="s">
        <v>445</v>
      </c>
      <c r="T116" s="10" t="s">
        <v>776</v>
      </c>
      <c r="U116" s="12">
        <v>43957</v>
      </c>
      <c r="V116" s="10" t="s">
        <v>446</v>
      </c>
      <c r="X116" s="10" t="s">
        <v>393</v>
      </c>
      <c r="Y116" s="10" t="s">
        <v>394</v>
      </c>
    </row>
    <row r="117" spans="1:25" x14ac:dyDescent="0.2">
      <c r="A117" s="10" t="s">
        <v>440</v>
      </c>
      <c r="B117" s="10" t="s">
        <v>346</v>
      </c>
      <c r="C117" s="10" t="s">
        <v>778</v>
      </c>
      <c r="D117" s="10" t="s">
        <v>387</v>
      </c>
      <c r="E117" s="10">
        <v>14106</v>
      </c>
      <c r="F117" s="11">
        <v>-667795</v>
      </c>
      <c r="G117" s="10" t="s">
        <v>517</v>
      </c>
      <c r="H117" s="10" t="s">
        <v>518</v>
      </c>
      <c r="I117" s="10" t="s">
        <v>391</v>
      </c>
      <c r="J117" s="12">
        <v>43474</v>
      </c>
      <c r="K117" s="12">
        <v>43933</v>
      </c>
      <c r="L117" s="12">
        <v>43507</v>
      </c>
      <c r="M117" s="12">
        <v>43567</v>
      </c>
      <c r="N117" s="11">
        <v>390</v>
      </c>
      <c r="P117" s="10" t="s">
        <v>396</v>
      </c>
      <c r="Q117" s="10" t="s">
        <v>520</v>
      </c>
      <c r="R117" s="10" t="s">
        <v>779</v>
      </c>
      <c r="S117" s="10" t="s">
        <v>514</v>
      </c>
      <c r="T117" s="10" t="s">
        <v>778</v>
      </c>
      <c r="U117" s="12">
        <v>43957</v>
      </c>
      <c r="V117" s="10" t="s">
        <v>446</v>
      </c>
      <c r="X117" s="10" t="s">
        <v>393</v>
      </c>
      <c r="Y117" s="10" t="s">
        <v>394</v>
      </c>
    </row>
    <row r="118" spans="1:25" x14ac:dyDescent="0.2">
      <c r="A118" s="10" t="s">
        <v>440</v>
      </c>
      <c r="B118" s="10" t="s">
        <v>346</v>
      </c>
      <c r="C118" s="10" t="s">
        <v>780</v>
      </c>
      <c r="D118" s="10" t="s">
        <v>387</v>
      </c>
      <c r="E118" s="10">
        <v>15738</v>
      </c>
      <c r="F118" s="11">
        <v>-2436292</v>
      </c>
      <c r="G118" s="10" t="s">
        <v>517</v>
      </c>
      <c r="H118" s="10" t="s">
        <v>518</v>
      </c>
      <c r="I118" s="10" t="s">
        <v>391</v>
      </c>
      <c r="J118" s="12">
        <v>43486</v>
      </c>
      <c r="K118" s="12">
        <v>43933</v>
      </c>
      <c r="L118" s="12">
        <v>43507</v>
      </c>
      <c r="M118" s="12">
        <v>43567</v>
      </c>
      <c r="N118" s="11">
        <v>390</v>
      </c>
      <c r="P118" s="10" t="s">
        <v>396</v>
      </c>
      <c r="Q118" s="10" t="s">
        <v>520</v>
      </c>
      <c r="R118" s="10" t="s">
        <v>781</v>
      </c>
      <c r="S118" s="10" t="s">
        <v>514</v>
      </c>
      <c r="T118" s="10" t="s">
        <v>780</v>
      </c>
      <c r="U118" s="12">
        <v>43957</v>
      </c>
      <c r="V118" s="10" t="s">
        <v>446</v>
      </c>
      <c r="X118" s="10" t="s">
        <v>393</v>
      </c>
      <c r="Y118" s="10" t="s">
        <v>394</v>
      </c>
    </row>
    <row r="119" spans="1:25" x14ac:dyDescent="0.2">
      <c r="A119" s="10" t="s">
        <v>440</v>
      </c>
      <c r="B119" s="10" t="s">
        <v>346</v>
      </c>
      <c r="C119" s="10" t="s">
        <v>782</v>
      </c>
      <c r="D119" s="10" t="s">
        <v>387</v>
      </c>
      <c r="E119" s="10">
        <v>16349</v>
      </c>
      <c r="F119" s="11">
        <v>-8278928</v>
      </c>
      <c r="G119" s="10" t="s">
        <v>517</v>
      </c>
      <c r="H119" s="10" t="s">
        <v>518</v>
      </c>
      <c r="I119" s="10" t="s">
        <v>391</v>
      </c>
      <c r="J119" s="12">
        <v>43490</v>
      </c>
      <c r="K119" s="12">
        <v>43933</v>
      </c>
      <c r="L119" s="12">
        <v>43507</v>
      </c>
      <c r="M119" s="12">
        <v>43567</v>
      </c>
      <c r="N119" s="11">
        <v>390</v>
      </c>
      <c r="P119" s="10" t="s">
        <v>396</v>
      </c>
      <c r="Q119" s="10" t="s">
        <v>520</v>
      </c>
      <c r="R119" s="10" t="s">
        <v>783</v>
      </c>
      <c r="S119" s="10" t="s">
        <v>514</v>
      </c>
      <c r="T119" s="10" t="s">
        <v>782</v>
      </c>
      <c r="U119" s="12">
        <v>43957</v>
      </c>
      <c r="V119" s="10" t="s">
        <v>446</v>
      </c>
      <c r="X119" s="10" t="s">
        <v>393</v>
      </c>
      <c r="Y119" s="10" t="s">
        <v>394</v>
      </c>
    </row>
    <row r="120" spans="1:25" x14ac:dyDescent="0.2">
      <c r="A120" s="10" t="s">
        <v>440</v>
      </c>
      <c r="B120" s="10" t="s">
        <v>346</v>
      </c>
      <c r="C120" s="10" t="s">
        <v>784</v>
      </c>
      <c r="D120" s="10" t="s">
        <v>387</v>
      </c>
      <c r="E120" s="10">
        <v>16732</v>
      </c>
      <c r="F120" s="11">
        <v>-589741</v>
      </c>
      <c r="G120" s="10" t="s">
        <v>517</v>
      </c>
      <c r="H120" s="10" t="s">
        <v>518</v>
      </c>
      <c r="I120" s="10" t="s">
        <v>391</v>
      </c>
      <c r="J120" s="12">
        <v>43492</v>
      </c>
      <c r="K120" s="12">
        <v>43933</v>
      </c>
      <c r="L120" s="12">
        <v>43507</v>
      </c>
      <c r="M120" s="12">
        <v>43567</v>
      </c>
      <c r="N120" s="11">
        <v>390</v>
      </c>
      <c r="P120" s="10" t="s">
        <v>396</v>
      </c>
      <c r="Q120" s="10" t="s">
        <v>520</v>
      </c>
      <c r="R120" s="10" t="s">
        <v>785</v>
      </c>
      <c r="S120" s="10" t="s">
        <v>514</v>
      </c>
      <c r="T120" s="10" t="s">
        <v>784</v>
      </c>
      <c r="U120" s="12">
        <v>43957</v>
      </c>
      <c r="V120" s="10" t="s">
        <v>446</v>
      </c>
      <c r="X120" s="10" t="s">
        <v>393</v>
      </c>
      <c r="Y120" s="10" t="s">
        <v>394</v>
      </c>
    </row>
    <row r="121" spans="1:25" x14ac:dyDescent="0.2">
      <c r="A121" s="10" t="s">
        <v>440</v>
      </c>
      <c r="B121" s="10" t="s">
        <v>346</v>
      </c>
      <c r="C121" s="10" t="s">
        <v>786</v>
      </c>
      <c r="D121" s="10" t="s">
        <v>387</v>
      </c>
      <c r="E121" s="10">
        <v>17155</v>
      </c>
      <c r="F121" s="11">
        <v>-224643</v>
      </c>
      <c r="G121" s="10" t="s">
        <v>517</v>
      </c>
      <c r="H121" s="10" t="s">
        <v>518</v>
      </c>
      <c r="I121" s="10" t="s">
        <v>391</v>
      </c>
      <c r="J121" s="12">
        <v>43495</v>
      </c>
      <c r="K121" s="12">
        <v>43566</v>
      </c>
      <c r="L121" s="12">
        <v>43507</v>
      </c>
      <c r="M121" s="12">
        <v>43567</v>
      </c>
      <c r="N121" s="11">
        <v>390</v>
      </c>
      <c r="P121" s="10" t="s">
        <v>396</v>
      </c>
      <c r="Q121" s="10" t="s">
        <v>520</v>
      </c>
      <c r="R121" s="10" t="s">
        <v>787</v>
      </c>
      <c r="S121" s="10" t="s">
        <v>514</v>
      </c>
      <c r="T121" s="10" t="s">
        <v>786</v>
      </c>
      <c r="U121" s="12">
        <v>43957</v>
      </c>
      <c r="V121" s="10" t="s">
        <v>392</v>
      </c>
      <c r="X121" s="10" t="s">
        <v>393</v>
      </c>
      <c r="Y121" s="10" t="s">
        <v>394</v>
      </c>
    </row>
    <row r="122" spans="1:25" x14ac:dyDescent="0.2">
      <c r="A122" s="10" t="s">
        <v>440</v>
      </c>
      <c r="B122" s="10" t="s">
        <v>346</v>
      </c>
      <c r="C122" s="10" t="s">
        <v>788</v>
      </c>
      <c r="D122" s="10" t="s">
        <v>387</v>
      </c>
      <c r="E122" s="10">
        <v>23159</v>
      </c>
      <c r="F122" s="11">
        <v>-311111</v>
      </c>
      <c r="G122" s="10" t="s">
        <v>517</v>
      </c>
      <c r="H122" s="10" t="s">
        <v>518</v>
      </c>
      <c r="I122" s="10" t="s">
        <v>444</v>
      </c>
      <c r="J122" s="12">
        <v>43601</v>
      </c>
      <c r="K122" s="12">
        <v>43617</v>
      </c>
      <c r="L122" s="12">
        <v>43566</v>
      </c>
      <c r="M122" s="12">
        <v>43626</v>
      </c>
      <c r="N122" s="11">
        <v>331</v>
      </c>
      <c r="P122" s="10" t="s">
        <v>421</v>
      </c>
      <c r="Q122" s="10" t="s">
        <v>520</v>
      </c>
      <c r="R122" s="10" t="s">
        <v>789</v>
      </c>
      <c r="S122" s="10" t="s">
        <v>790</v>
      </c>
      <c r="T122" s="10" t="s">
        <v>791</v>
      </c>
      <c r="U122" s="12">
        <v>43957</v>
      </c>
      <c r="V122" s="10" t="s">
        <v>446</v>
      </c>
      <c r="X122" s="10" t="s">
        <v>447</v>
      </c>
      <c r="Y122" s="10" t="s">
        <v>394</v>
      </c>
    </row>
    <row r="123" spans="1:25" x14ac:dyDescent="0.2">
      <c r="A123" s="10" t="s">
        <v>440</v>
      </c>
      <c r="B123" s="10" t="s">
        <v>346</v>
      </c>
      <c r="C123" s="10" t="s">
        <v>792</v>
      </c>
      <c r="D123" s="10" t="s">
        <v>387</v>
      </c>
      <c r="E123" s="10">
        <v>23539</v>
      </c>
      <c r="F123" s="11">
        <v>-161726</v>
      </c>
      <c r="G123" s="10" t="s">
        <v>517</v>
      </c>
      <c r="H123" s="10" t="s">
        <v>518</v>
      </c>
      <c r="I123" s="10" t="s">
        <v>391</v>
      </c>
      <c r="J123" s="12">
        <v>43536</v>
      </c>
      <c r="K123" s="12">
        <v>43933</v>
      </c>
      <c r="L123" s="12">
        <v>43566</v>
      </c>
      <c r="M123" s="12">
        <v>43626</v>
      </c>
      <c r="N123" s="11">
        <v>331</v>
      </c>
      <c r="P123" s="10" t="s">
        <v>388</v>
      </c>
      <c r="Q123" s="10" t="s">
        <v>520</v>
      </c>
      <c r="R123" s="10" t="s">
        <v>793</v>
      </c>
      <c r="S123" s="10" t="s">
        <v>514</v>
      </c>
      <c r="T123" s="10" t="s">
        <v>792</v>
      </c>
      <c r="U123" s="12">
        <v>43957</v>
      </c>
      <c r="V123" s="10" t="s">
        <v>446</v>
      </c>
      <c r="X123" s="10" t="s">
        <v>393</v>
      </c>
      <c r="Y123" s="10" t="s">
        <v>394</v>
      </c>
    </row>
    <row r="124" spans="1:25" x14ac:dyDescent="0.2">
      <c r="A124" s="10" t="s">
        <v>440</v>
      </c>
      <c r="B124" s="10" t="s">
        <v>346</v>
      </c>
      <c r="C124" s="10" t="s">
        <v>794</v>
      </c>
      <c r="D124" s="10" t="s">
        <v>387</v>
      </c>
      <c r="E124" s="10">
        <v>23630</v>
      </c>
      <c r="F124" s="11">
        <v>-108508</v>
      </c>
      <c r="G124" s="10" t="s">
        <v>517</v>
      </c>
      <c r="H124" s="10" t="s">
        <v>518</v>
      </c>
      <c r="I124" s="10" t="s">
        <v>391</v>
      </c>
      <c r="J124" s="12">
        <v>43537</v>
      </c>
      <c r="K124" s="12">
        <v>43938</v>
      </c>
      <c r="L124" s="12">
        <v>43596</v>
      </c>
      <c r="M124" s="12">
        <v>43656</v>
      </c>
      <c r="N124" s="11">
        <v>301</v>
      </c>
      <c r="P124" s="10" t="s">
        <v>388</v>
      </c>
      <c r="Q124" s="10" t="s">
        <v>520</v>
      </c>
      <c r="R124" s="10" t="s">
        <v>795</v>
      </c>
      <c r="S124" s="10" t="s">
        <v>514</v>
      </c>
      <c r="T124" s="10" t="s">
        <v>794</v>
      </c>
      <c r="U124" s="12">
        <v>43957</v>
      </c>
      <c r="V124" s="10" t="s">
        <v>446</v>
      </c>
      <c r="X124" s="10" t="s">
        <v>393</v>
      </c>
      <c r="Y124" s="10" t="s">
        <v>394</v>
      </c>
    </row>
    <row r="125" spans="1:25" x14ac:dyDescent="0.2">
      <c r="A125" s="10" t="s">
        <v>440</v>
      </c>
      <c r="B125" s="10" t="s">
        <v>346</v>
      </c>
      <c r="C125" s="10" t="s">
        <v>796</v>
      </c>
      <c r="D125" s="10" t="s">
        <v>387</v>
      </c>
      <c r="E125" s="10">
        <v>25333</v>
      </c>
      <c r="F125" s="11">
        <v>-74468</v>
      </c>
      <c r="G125" s="10" t="s">
        <v>517</v>
      </c>
      <c r="H125" s="10" t="s">
        <v>518</v>
      </c>
      <c r="I125" s="10" t="s">
        <v>391</v>
      </c>
      <c r="J125" s="12">
        <v>43543</v>
      </c>
      <c r="K125" s="12">
        <v>43933</v>
      </c>
      <c r="L125" s="12">
        <v>43596</v>
      </c>
      <c r="M125" s="12">
        <v>43656</v>
      </c>
      <c r="N125" s="11">
        <v>301</v>
      </c>
      <c r="P125" s="10" t="s">
        <v>421</v>
      </c>
      <c r="Q125" s="10" t="s">
        <v>520</v>
      </c>
      <c r="R125" s="10" t="s">
        <v>797</v>
      </c>
      <c r="S125" s="10" t="s">
        <v>445</v>
      </c>
      <c r="T125" s="10" t="s">
        <v>796</v>
      </c>
      <c r="U125" s="12">
        <v>43957</v>
      </c>
      <c r="V125" s="10" t="s">
        <v>446</v>
      </c>
      <c r="X125" s="10" t="s">
        <v>393</v>
      </c>
      <c r="Y125" s="10" t="s">
        <v>394</v>
      </c>
    </row>
    <row r="126" spans="1:25" x14ac:dyDescent="0.2">
      <c r="A126" s="10" t="s">
        <v>440</v>
      </c>
      <c r="B126" s="10" t="s">
        <v>346</v>
      </c>
      <c r="C126" s="10" t="s">
        <v>798</v>
      </c>
      <c r="D126" s="10" t="s">
        <v>387</v>
      </c>
      <c r="E126" s="10">
        <v>25500</v>
      </c>
      <c r="F126" s="11">
        <v>-215583</v>
      </c>
      <c r="G126" s="10" t="s">
        <v>517</v>
      </c>
      <c r="H126" s="10" t="s">
        <v>518</v>
      </c>
      <c r="I126" s="10" t="s">
        <v>391</v>
      </c>
      <c r="J126" s="12">
        <v>43546</v>
      </c>
      <c r="K126" s="12">
        <v>43933</v>
      </c>
      <c r="L126" s="12">
        <v>43566</v>
      </c>
      <c r="M126" s="12">
        <v>43626</v>
      </c>
      <c r="N126" s="11">
        <v>331</v>
      </c>
      <c r="P126" s="10" t="s">
        <v>799</v>
      </c>
      <c r="Q126" s="10" t="s">
        <v>520</v>
      </c>
      <c r="R126" s="10" t="s">
        <v>800</v>
      </c>
      <c r="S126" s="10" t="s">
        <v>445</v>
      </c>
      <c r="T126" s="10" t="s">
        <v>798</v>
      </c>
      <c r="U126" s="12">
        <v>43957</v>
      </c>
      <c r="V126" s="10" t="s">
        <v>446</v>
      </c>
      <c r="X126" s="10" t="s">
        <v>393</v>
      </c>
      <c r="Y126" s="10" t="s">
        <v>394</v>
      </c>
    </row>
    <row r="127" spans="1:25" x14ac:dyDescent="0.2">
      <c r="A127" s="10" t="s">
        <v>440</v>
      </c>
      <c r="B127" s="10" t="s">
        <v>346</v>
      </c>
      <c r="C127" s="10" t="s">
        <v>801</v>
      </c>
      <c r="D127" s="10" t="s">
        <v>387</v>
      </c>
      <c r="E127" s="10">
        <v>26871</v>
      </c>
      <c r="F127" s="11">
        <v>-121731</v>
      </c>
      <c r="G127" s="10" t="s">
        <v>517</v>
      </c>
      <c r="H127" s="10" t="s">
        <v>518</v>
      </c>
      <c r="I127" s="10" t="s">
        <v>391</v>
      </c>
      <c r="J127" s="12">
        <v>43552</v>
      </c>
      <c r="K127" s="12">
        <v>43933</v>
      </c>
      <c r="L127" s="12">
        <v>43566</v>
      </c>
      <c r="M127" s="12">
        <v>43626</v>
      </c>
      <c r="N127" s="11">
        <v>331</v>
      </c>
      <c r="P127" s="10" t="s">
        <v>396</v>
      </c>
      <c r="Q127" s="10" t="s">
        <v>520</v>
      </c>
      <c r="R127" s="10" t="s">
        <v>802</v>
      </c>
      <c r="S127" s="10" t="s">
        <v>514</v>
      </c>
      <c r="T127" s="10" t="s">
        <v>801</v>
      </c>
      <c r="U127" s="12">
        <v>43957</v>
      </c>
      <c r="V127" s="10" t="s">
        <v>446</v>
      </c>
      <c r="X127" s="10" t="s">
        <v>393</v>
      </c>
      <c r="Y127" s="10" t="s">
        <v>394</v>
      </c>
    </row>
    <row r="128" spans="1:25" x14ac:dyDescent="0.2">
      <c r="A128" s="10" t="s">
        <v>440</v>
      </c>
      <c r="B128" s="10" t="s">
        <v>346</v>
      </c>
      <c r="C128" s="10" t="s">
        <v>803</v>
      </c>
      <c r="D128" s="10" t="s">
        <v>387</v>
      </c>
      <c r="E128" s="10">
        <v>30299</v>
      </c>
      <c r="F128" s="11">
        <v>-25413842</v>
      </c>
      <c r="G128" s="10" t="s">
        <v>517</v>
      </c>
      <c r="H128" s="10" t="s">
        <v>518</v>
      </c>
      <c r="I128" s="10" t="s">
        <v>391</v>
      </c>
      <c r="J128" s="12">
        <v>43578</v>
      </c>
      <c r="K128" s="12">
        <v>43941</v>
      </c>
      <c r="L128" s="12">
        <v>43657</v>
      </c>
      <c r="M128" s="12">
        <v>43717</v>
      </c>
      <c r="N128" s="11">
        <v>240</v>
      </c>
      <c r="P128" s="10" t="s">
        <v>421</v>
      </c>
      <c r="Q128" s="10" t="s">
        <v>520</v>
      </c>
      <c r="R128" s="10" t="s">
        <v>804</v>
      </c>
      <c r="S128" s="10" t="s">
        <v>445</v>
      </c>
      <c r="T128" s="10" t="s">
        <v>803</v>
      </c>
      <c r="U128" s="12">
        <v>43957</v>
      </c>
      <c r="V128" s="10" t="s">
        <v>446</v>
      </c>
      <c r="X128" s="10" t="s">
        <v>393</v>
      </c>
      <c r="Y128" s="10" t="s">
        <v>394</v>
      </c>
    </row>
    <row r="129" spans="1:25" x14ac:dyDescent="0.2">
      <c r="A129" s="10" t="s">
        <v>440</v>
      </c>
      <c r="B129" s="10" t="s">
        <v>346</v>
      </c>
      <c r="C129" s="10" t="s">
        <v>805</v>
      </c>
      <c r="D129" s="10" t="s">
        <v>387</v>
      </c>
      <c r="E129" s="10">
        <v>30450</v>
      </c>
      <c r="F129" s="11">
        <v>-537049</v>
      </c>
      <c r="G129" s="10" t="s">
        <v>517</v>
      </c>
      <c r="H129" s="10" t="s">
        <v>518</v>
      </c>
      <c r="I129" s="10" t="s">
        <v>391</v>
      </c>
      <c r="J129" s="12">
        <v>43579</v>
      </c>
      <c r="K129" s="12">
        <v>43933</v>
      </c>
      <c r="L129" s="12">
        <v>43596</v>
      </c>
      <c r="M129" s="12">
        <v>43656</v>
      </c>
      <c r="N129" s="11">
        <v>301</v>
      </c>
      <c r="P129" s="10" t="s">
        <v>396</v>
      </c>
      <c r="Q129" s="10" t="s">
        <v>520</v>
      </c>
      <c r="R129" s="10" t="s">
        <v>806</v>
      </c>
      <c r="S129" s="10" t="s">
        <v>514</v>
      </c>
      <c r="T129" s="10" t="s">
        <v>805</v>
      </c>
      <c r="U129" s="12">
        <v>43957</v>
      </c>
      <c r="V129" s="10" t="s">
        <v>446</v>
      </c>
      <c r="X129" s="10" t="s">
        <v>393</v>
      </c>
      <c r="Y129" s="10" t="s">
        <v>394</v>
      </c>
    </row>
    <row r="130" spans="1:25" x14ac:dyDescent="0.2">
      <c r="A130" s="10" t="s">
        <v>440</v>
      </c>
      <c r="B130" s="10" t="s">
        <v>346</v>
      </c>
      <c r="C130" s="10" t="s">
        <v>807</v>
      </c>
      <c r="D130" s="10" t="s">
        <v>387</v>
      </c>
      <c r="E130" s="10">
        <v>30846</v>
      </c>
      <c r="F130" s="11">
        <v>-1090311</v>
      </c>
      <c r="G130" s="10" t="s">
        <v>517</v>
      </c>
      <c r="H130" s="10" t="s">
        <v>518</v>
      </c>
      <c r="I130" s="10" t="s">
        <v>391</v>
      </c>
      <c r="J130" s="12">
        <v>43581</v>
      </c>
      <c r="K130" s="12">
        <v>43941</v>
      </c>
      <c r="L130" s="12">
        <v>43657</v>
      </c>
      <c r="M130" s="12">
        <v>43717</v>
      </c>
      <c r="N130" s="11">
        <v>240</v>
      </c>
      <c r="P130" s="10" t="s">
        <v>396</v>
      </c>
      <c r="Q130" s="10" t="s">
        <v>520</v>
      </c>
      <c r="R130" s="10" t="s">
        <v>808</v>
      </c>
      <c r="S130" s="10" t="s">
        <v>514</v>
      </c>
      <c r="T130" s="10" t="s">
        <v>807</v>
      </c>
      <c r="U130" s="12">
        <v>43957</v>
      </c>
      <c r="V130" s="10" t="s">
        <v>446</v>
      </c>
      <c r="X130" s="10" t="s">
        <v>393</v>
      </c>
      <c r="Y130" s="10" t="s">
        <v>394</v>
      </c>
    </row>
    <row r="131" spans="1:25" x14ac:dyDescent="0.2">
      <c r="A131" s="10" t="s">
        <v>440</v>
      </c>
      <c r="B131" s="10" t="s">
        <v>346</v>
      </c>
      <c r="C131" s="10" t="s">
        <v>809</v>
      </c>
      <c r="D131" s="10" t="s">
        <v>387</v>
      </c>
      <c r="E131" s="10">
        <v>31312</v>
      </c>
      <c r="F131" s="11">
        <v>-220245</v>
      </c>
      <c r="G131" s="10" t="s">
        <v>517</v>
      </c>
      <c r="H131" s="10" t="s">
        <v>518</v>
      </c>
      <c r="I131" s="10" t="s">
        <v>391</v>
      </c>
      <c r="J131" s="12">
        <v>43585</v>
      </c>
      <c r="K131" s="12">
        <v>43933</v>
      </c>
      <c r="L131" s="12">
        <v>43596</v>
      </c>
      <c r="M131" s="12">
        <v>43656</v>
      </c>
      <c r="N131" s="11">
        <v>301</v>
      </c>
      <c r="P131" s="10" t="s">
        <v>396</v>
      </c>
      <c r="Q131" s="10" t="s">
        <v>520</v>
      </c>
      <c r="R131" s="10" t="s">
        <v>810</v>
      </c>
      <c r="S131" s="10" t="s">
        <v>514</v>
      </c>
      <c r="T131" s="10" t="s">
        <v>809</v>
      </c>
      <c r="U131" s="12">
        <v>43957</v>
      </c>
      <c r="V131" s="10" t="s">
        <v>446</v>
      </c>
      <c r="X131" s="10" t="s">
        <v>393</v>
      </c>
      <c r="Y131" s="10" t="s">
        <v>394</v>
      </c>
    </row>
    <row r="132" spans="1:25" x14ac:dyDescent="0.2">
      <c r="A132" s="10" t="s">
        <v>440</v>
      </c>
      <c r="B132" s="10" t="s">
        <v>346</v>
      </c>
      <c r="C132" s="10" t="s">
        <v>811</v>
      </c>
      <c r="D132" s="10" t="s">
        <v>387</v>
      </c>
      <c r="E132" s="10">
        <v>31319</v>
      </c>
      <c r="F132" s="11">
        <v>-221286</v>
      </c>
      <c r="G132" s="10" t="s">
        <v>517</v>
      </c>
      <c r="H132" s="10" t="s">
        <v>518</v>
      </c>
      <c r="I132" s="10" t="s">
        <v>391</v>
      </c>
      <c r="J132" s="12">
        <v>43585</v>
      </c>
      <c r="K132" s="12">
        <v>43941</v>
      </c>
      <c r="L132" s="12">
        <v>43657</v>
      </c>
      <c r="M132" s="12">
        <v>43717</v>
      </c>
      <c r="N132" s="11">
        <v>240</v>
      </c>
      <c r="P132" s="10" t="s">
        <v>396</v>
      </c>
      <c r="Q132" s="10" t="s">
        <v>520</v>
      </c>
      <c r="R132" s="10" t="s">
        <v>812</v>
      </c>
      <c r="S132" s="10" t="s">
        <v>514</v>
      </c>
      <c r="T132" s="10" t="s">
        <v>811</v>
      </c>
      <c r="U132" s="12">
        <v>43957</v>
      </c>
      <c r="V132" s="10" t="s">
        <v>446</v>
      </c>
      <c r="X132" s="10" t="s">
        <v>393</v>
      </c>
      <c r="Y132" s="10" t="s">
        <v>394</v>
      </c>
    </row>
    <row r="133" spans="1:25" x14ac:dyDescent="0.2">
      <c r="A133" s="10" t="s">
        <v>440</v>
      </c>
      <c r="B133" s="10" t="s">
        <v>346</v>
      </c>
      <c r="C133" s="10" t="s">
        <v>813</v>
      </c>
      <c r="D133" s="10" t="s">
        <v>387</v>
      </c>
      <c r="E133" s="10">
        <v>31412</v>
      </c>
      <c r="F133" s="11">
        <v>-70788</v>
      </c>
      <c r="G133" s="10" t="s">
        <v>517</v>
      </c>
      <c r="H133" s="10" t="s">
        <v>518</v>
      </c>
      <c r="I133" s="10" t="s">
        <v>391</v>
      </c>
      <c r="J133" s="12">
        <v>43585</v>
      </c>
      <c r="K133" s="12">
        <v>43933</v>
      </c>
      <c r="L133" s="12">
        <v>43596</v>
      </c>
      <c r="M133" s="12">
        <v>43656</v>
      </c>
      <c r="N133" s="11">
        <v>301</v>
      </c>
      <c r="P133" s="10" t="s">
        <v>421</v>
      </c>
      <c r="Q133" s="10" t="s">
        <v>520</v>
      </c>
      <c r="R133" s="10" t="s">
        <v>814</v>
      </c>
      <c r="S133" s="10" t="s">
        <v>815</v>
      </c>
      <c r="T133" s="10" t="s">
        <v>813</v>
      </c>
      <c r="U133" s="12">
        <v>43957</v>
      </c>
      <c r="V133" s="10" t="s">
        <v>446</v>
      </c>
      <c r="X133" s="10" t="s">
        <v>393</v>
      </c>
      <c r="Y133" s="10" t="s">
        <v>394</v>
      </c>
    </row>
    <row r="134" spans="1:25" x14ac:dyDescent="0.2">
      <c r="A134" s="10" t="s">
        <v>440</v>
      </c>
      <c r="B134" s="10" t="s">
        <v>346</v>
      </c>
      <c r="C134" s="10" t="s">
        <v>816</v>
      </c>
      <c r="D134" s="10" t="s">
        <v>387</v>
      </c>
      <c r="E134" s="10">
        <v>32894</v>
      </c>
      <c r="F134" s="11">
        <v>-104909</v>
      </c>
      <c r="G134" s="10" t="s">
        <v>517</v>
      </c>
      <c r="H134" s="10" t="s">
        <v>518</v>
      </c>
      <c r="I134" s="10" t="s">
        <v>391</v>
      </c>
      <c r="J134" s="12">
        <v>43594</v>
      </c>
      <c r="K134" s="12">
        <v>43931</v>
      </c>
      <c r="L134" s="12">
        <v>43626</v>
      </c>
      <c r="M134" s="12">
        <v>43686</v>
      </c>
      <c r="N134" s="11">
        <v>271</v>
      </c>
      <c r="P134" s="10" t="s">
        <v>396</v>
      </c>
      <c r="Q134" s="10" t="s">
        <v>520</v>
      </c>
      <c r="R134" s="10" t="s">
        <v>793</v>
      </c>
      <c r="S134" s="10" t="s">
        <v>514</v>
      </c>
      <c r="T134" s="10" t="s">
        <v>816</v>
      </c>
      <c r="U134" s="12">
        <v>43957</v>
      </c>
      <c r="V134" s="10" t="s">
        <v>446</v>
      </c>
      <c r="X134" s="10" t="s">
        <v>393</v>
      </c>
      <c r="Y134" s="10" t="s">
        <v>394</v>
      </c>
    </row>
    <row r="135" spans="1:25" x14ac:dyDescent="0.2">
      <c r="A135" s="10" t="s">
        <v>440</v>
      </c>
      <c r="B135" s="10" t="s">
        <v>346</v>
      </c>
      <c r="C135" s="10" t="s">
        <v>817</v>
      </c>
      <c r="D135" s="10" t="s">
        <v>387</v>
      </c>
      <c r="E135" s="10">
        <v>34846</v>
      </c>
      <c r="F135" s="11">
        <v>-1033476</v>
      </c>
      <c r="G135" s="10" t="s">
        <v>517</v>
      </c>
      <c r="H135" s="10" t="s">
        <v>518</v>
      </c>
      <c r="I135" s="10" t="s">
        <v>391</v>
      </c>
      <c r="J135" s="12">
        <v>43610</v>
      </c>
      <c r="K135" s="12">
        <v>43941</v>
      </c>
      <c r="L135" s="12">
        <v>43657</v>
      </c>
      <c r="M135" s="12">
        <v>43717</v>
      </c>
      <c r="N135" s="11">
        <v>240</v>
      </c>
      <c r="P135" s="10" t="s">
        <v>396</v>
      </c>
      <c r="Q135" s="10" t="s">
        <v>520</v>
      </c>
      <c r="R135" s="10" t="s">
        <v>818</v>
      </c>
      <c r="S135" s="10" t="s">
        <v>514</v>
      </c>
      <c r="T135" s="10" t="s">
        <v>817</v>
      </c>
      <c r="U135" s="12">
        <v>43957</v>
      </c>
      <c r="V135" s="10" t="s">
        <v>446</v>
      </c>
      <c r="X135" s="10" t="s">
        <v>393</v>
      </c>
      <c r="Y135" s="10" t="s">
        <v>394</v>
      </c>
    </row>
    <row r="136" spans="1:25" x14ac:dyDescent="0.2">
      <c r="A136" s="10" t="s">
        <v>440</v>
      </c>
      <c r="B136" s="10" t="s">
        <v>346</v>
      </c>
      <c r="C136" s="10" t="s">
        <v>819</v>
      </c>
      <c r="D136" s="10" t="s">
        <v>387</v>
      </c>
      <c r="E136" s="10">
        <v>36056</v>
      </c>
      <c r="F136" s="11">
        <v>-18619524</v>
      </c>
      <c r="G136" s="10" t="s">
        <v>517</v>
      </c>
      <c r="H136" s="10" t="s">
        <v>518</v>
      </c>
      <c r="I136" s="10" t="s">
        <v>391</v>
      </c>
      <c r="J136" s="12">
        <v>43616</v>
      </c>
      <c r="K136" s="12">
        <v>43941</v>
      </c>
      <c r="L136" s="12">
        <v>43657</v>
      </c>
      <c r="M136" s="12">
        <v>43717</v>
      </c>
      <c r="N136" s="11">
        <v>240</v>
      </c>
      <c r="P136" s="10" t="s">
        <v>396</v>
      </c>
      <c r="Q136" s="10" t="s">
        <v>520</v>
      </c>
      <c r="R136" s="10" t="s">
        <v>820</v>
      </c>
      <c r="S136" s="10" t="s">
        <v>514</v>
      </c>
      <c r="T136" s="10" t="s">
        <v>819</v>
      </c>
      <c r="U136" s="12">
        <v>43957</v>
      </c>
      <c r="V136" s="10" t="s">
        <v>446</v>
      </c>
      <c r="X136" s="10" t="s">
        <v>393</v>
      </c>
      <c r="Y136" s="10" t="s">
        <v>394</v>
      </c>
    </row>
    <row r="137" spans="1:25" x14ac:dyDescent="0.2">
      <c r="A137" s="10" t="s">
        <v>440</v>
      </c>
      <c r="B137" s="10" t="s">
        <v>346</v>
      </c>
      <c r="C137" s="10" t="s">
        <v>821</v>
      </c>
      <c r="D137" s="10" t="s">
        <v>387</v>
      </c>
      <c r="E137" s="10">
        <v>3674</v>
      </c>
      <c r="F137" s="11">
        <v>-109400</v>
      </c>
      <c r="G137" s="10" t="s">
        <v>517</v>
      </c>
      <c r="H137" s="10" t="s">
        <v>518</v>
      </c>
      <c r="I137" s="10" t="s">
        <v>391</v>
      </c>
      <c r="J137" s="12">
        <v>43480</v>
      </c>
      <c r="K137" s="12">
        <v>43933</v>
      </c>
      <c r="L137" s="12">
        <v>43507</v>
      </c>
      <c r="M137" s="12">
        <v>43567</v>
      </c>
      <c r="N137" s="11">
        <v>390</v>
      </c>
      <c r="P137" s="10" t="s">
        <v>396</v>
      </c>
      <c r="Q137" s="10" t="s">
        <v>520</v>
      </c>
      <c r="R137" s="10" t="s">
        <v>822</v>
      </c>
      <c r="S137" s="10" t="s">
        <v>514</v>
      </c>
      <c r="T137" s="10" t="s">
        <v>821</v>
      </c>
      <c r="U137" s="12">
        <v>43957</v>
      </c>
      <c r="V137" s="10" t="s">
        <v>446</v>
      </c>
      <c r="X137" s="10" t="s">
        <v>393</v>
      </c>
      <c r="Y137" s="10" t="s">
        <v>394</v>
      </c>
    </row>
    <row r="138" spans="1:25" x14ac:dyDescent="0.2">
      <c r="A138" s="10" t="s">
        <v>440</v>
      </c>
      <c r="B138" s="10" t="s">
        <v>346</v>
      </c>
      <c r="C138" s="10" t="s">
        <v>823</v>
      </c>
      <c r="D138" s="10" t="s">
        <v>387</v>
      </c>
      <c r="E138" s="10">
        <v>36802</v>
      </c>
      <c r="F138" s="11">
        <v>-470030</v>
      </c>
      <c r="G138" s="10" t="s">
        <v>517</v>
      </c>
      <c r="H138" s="10" t="s">
        <v>518</v>
      </c>
      <c r="I138" s="10" t="s">
        <v>391</v>
      </c>
      <c r="J138" s="12">
        <v>43623</v>
      </c>
      <c r="K138" s="12">
        <v>43933</v>
      </c>
      <c r="L138" s="12">
        <v>43657</v>
      </c>
      <c r="M138" s="12">
        <v>43717</v>
      </c>
      <c r="N138" s="11">
        <v>240</v>
      </c>
      <c r="P138" s="10" t="s">
        <v>396</v>
      </c>
      <c r="Q138" s="10" t="s">
        <v>520</v>
      </c>
      <c r="R138" s="10" t="s">
        <v>824</v>
      </c>
      <c r="S138" s="10" t="s">
        <v>514</v>
      </c>
      <c r="T138" s="10" t="s">
        <v>823</v>
      </c>
      <c r="U138" s="12">
        <v>43957</v>
      </c>
      <c r="V138" s="10" t="s">
        <v>446</v>
      </c>
      <c r="X138" s="10" t="s">
        <v>393</v>
      </c>
      <c r="Y138" s="10" t="s">
        <v>394</v>
      </c>
    </row>
    <row r="139" spans="1:25" x14ac:dyDescent="0.2">
      <c r="A139" s="10" t="s">
        <v>440</v>
      </c>
      <c r="B139" s="10" t="s">
        <v>346</v>
      </c>
      <c r="C139" s="10" t="s">
        <v>825</v>
      </c>
      <c r="D139" s="10" t="s">
        <v>387</v>
      </c>
      <c r="E139" s="10">
        <v>37457</v>
      </c>
      <c r="F139" s="11">
        <v>-349311</v>
      </c>
      <c r="G139" s="10" t="s">
        <v>517</v>
      </c>
      <c r="H139" s="10" t="s">
        <v>518</v>
      </c>
      <c r="I139" s="10" t="s">
        <v>391</v>
      </c>
      <c r="J139" s="12">
        <v>43627</v>
      </c>
      <c r="K139" s="12">
        <v>43933</v>
      </c>
      <c r="L139" s="12">
        <v>43657</v>
      </c>
      <c r="M139" s="12">
        <v>43717</v>
      </c>
      <c r="N139" s="11">
        <v>240</v>
      </c>
      <c r="P139" s="10" t="s">
        <v>396</v>
      </c>
      <c r="Q139" s="10" t="s">
        <v>520</v>
      </c>
      <c r="R139" s="10" t="s">
        <v>795</v>
      </c>
      <c r="S139" s="10" t="s">
        <v>514</v>
      </c>
      <c r="T139" s="10" t="s">
        <v>825</v>
      </c>
      <c r="U139" s="12">
        <v>43957</v>
      </c>
      <c r="V139" s="10" t="s">
        <v>446</v>
      </c>
      <c r="X139" s="10" t="s">
        <v>393</v>
      </c>
      <c r="Y139" s="10" t="s">
        <v>394</v>
      </c>
    </row>
    <row r="140" spans="1:25" x14ac:dyDescent="0.2">
      <c r="A140" s="10" t="s">
        <v>440</v>
      </c>
      <c r="B140" s="10" t="s">
        <v>346</v>
      </c>
      <c r="C140" s="10" t="s">
        <v>826</v>
      </c>
      <c r="D140" s="10" t="s">
        <v>387</v>
      </c>
      <c r="E140" s="10">
        <v>39326</v>
      </c>
      <c r="F140" s="11">
        <v>-189386</v>
      </c>
      <c r="G140" s="10" t="s">
        <v>517</v>
      </c>
      <c r="H140" s="10" t="s">
        <v>518</v>
      </c>
      <c r="I140" s="10" t="s">
        <v>391</v>
      </c>
      <c r="J140" s="12">
        <v>43636</v>
      </c>
      <c r="K140" s="12">
        <v>43928</v>
      </c>
      <c r="L140" s="12">
        <v>43745</v>
      </c>
      <c r="M140" s="12">
        <v>43805</v>
      </c>
      <c r="N140" s="11">
        <v>152</v>
      </c>
      <c r="P140" s="10" t="s">
        <v>396</v>
      </c>
      <c r="Q140" s="10" t="s">
        <v>520</v>
      </c>
      <c r="R140" s="10" t="s">
        <v>827</v>
      </c>
      <c r="S140" s="10" t="s">
        <v>514</v>
      </c>
      <c r="T140" s="10" t="s">
        <v>826</v>
      </c>
      <c r="U140" s="12">
        <v>43957</v>
      </c>
      <c r="V140" s="10" t="s">
        <v>446</v>
      </c>
      <c r="X140" s="10" t="s">
        <v>393</v>
      </c>
      <c r="Y140" s="10" t="s">
        <v>394</v>
      </c>
    </row>
    <row r="141" spans="1:25" x14ac:dyDescent="0.2">
      <c r="A141" s="10" t="s">
        <v>440</v>
      </c>
      <c r="B141" s="10" t="s">
        <v>346</v>
      </c>
      <c r="C141" s="10" t="s">
        <v>828</v>
      </c>
      <c r="D141" s="10" t="s">
        <v>387</v>
      </c>
      <c r="E141" s="10">
        <v>41336</v>
      </c>
      <c r="F141" s="11">
        <v>-480637</v>
      </c>
      <c r="G141" s="10" t="s">
        <v>517</v>
      </c>
      <c r="H141" s="10" t="s">
        <v>518</v>
      </c>
      <c r="I141" s="10" t="s">
        <v>391</v>
      </c>
      <c r="J141" s="12">
        <v>43646</v>
      </c>
      <c r="K141" s="12">
        <v>43948</v>
      </c>
      <c r="L141" s="12">
        <v>43657</v>
      </c>
      <c r="M141" s="12">
        <v>43717</v>
      </c>
      <c r="N141" s="11">
        <v>240</v>
      </c>
      <c r="P141" s="10" t="s">
        <v>396</v>
      </c>
      <c r="Q141" s="10" t="s">
        <v>520</v>
      </c>
      <c r="R141" s="10" t="s">
        <v>829</v>
      </c>
      <c r="S141" s="10" t="s">
        <v>514</v>
      </c>
      <c r="T141" s="10" t="s">
        <v>828</v>
      </c>
      <c r="U141" s="12">
        <v>43957</v>
      </c>
      <c r="V141" s="10" t="s">
        <v>446</v>
      </c>
      <c r="X141" s="10" t="s">
        <v>393</v>
      </c>
      <c r="Y141" s="10" t="s">
        <v>394</v>
      </c>
    </row>
    <row r="142" spans="1:25" x14ac:dyDescent="0.2">
      <c r="A142" s="10" t="s">
        <v>440</v>
      </c>
      <c r="B142" s="10" t="s">
        <v>346</v>
      </c>
      <c r="C142" s="10" t="s">
        <v>830</v>
      </c>
      <c r="D142" s="10" t="s">
        <v>387</v>
      </c>
      <c r="E142" s="10">
        <v>4190</v>
      </c>
      <c r="F142" s="11">
        <v>-115793</v>
      </c>
      <c r="G142" s="10" t="s">
        <v>517</v>
      </c>
      <c r="H142" s="10" t="s">
        <v>518</v>
      </c>
      <c r="I142" s="10" t="s">
        <v>391</v>
      </c>
      <c r="J142" s="12">
        <v>43480</v>
      </c>
      <c r="K142" s="12">
        <v>43933</v>
      </c>
      <c r="L142" s="12">
        <v>43507</v>
      </c>
      <c r="M142" s="12">
        <v>43567</v>
      </c>
      <c r="N142" s="11">
        <v>390</v>
      </c>
      <c r="P142" s="10" t="s">
        <v>396</v>
      </c>
      <c r="Q142" s="10" t="s">
        <v>520</v>
      </c>
      <c r="R142" s="10" t="s">
        <v>831</v>
      </c>
      <c r="S142" s="10" t="s">
        <v>514</v>
      </c>
      <c r="T142" s="10" t="s">
        <v>830</v>
      </c>
      <c r="U142" s="12">
        <v>43957</v>
      </c>
      <c r="V142" s="10" t="s">
        <v>446</v>
      </c>
      <c r="X142" s="10" t="s">
        <v>393</v>
      </c>
      <c r="Y142" s="10" t="s">
        <v>394</v>
      </c>
    </row>
    <row r="143" spans="1:25" x14ac:dyDescent="0.2">
      <c r="A143" s="10" t="s">
        <v>440</v>
      </c>
      <c r="B143" s="10" t="s">
        <v>346</v>
      </c>
      <c r="C143" s="10" t="s">
        <v>832</v>
      </c>
      <c r="D143" s="10" t="s">
        <v>387</v>
      </c>
      <c r="E143" s="10">
        <v>4962</v>
      </c>
      <c r="F143" s="11">
        <v>-3220194</v>
      </c>
      <c r="G143" s="10" t="s">
        <v>517</v>
      </c>
      <c r="H143" s="10" t="s">
        <v>518</v>
      </c>
      <c r="I143" s="10" t="s">
        <v>391</v>
      </c>
      <c r="J143" s="12">
        <v>43503</v>
      </c>
      <c r="K143" s="12">
        <v>43933</v>
      </c>
      <c r="L143" s="12">
        <v>43507</v>
      </c>
      <c r="M143" s="12">
        <v>43567</v>
      </c>
      <c r="N143" s="11">
        <v>390</v>
      </c>
      <c r="P143" s="10" t="s">
        <v>396</v>
      </c>
      <c r="Q143" s="10" t="s">
        <v>520</v>
      </c>
      <c r="R143" s="10" t="s">
        <v>833</v>
      </c>
      <c r="S143" s="10" t="s">
        <v>514</v>
      </c>
      <c r="T143" s="10" t="s">
        <v>832</v>
      </c>
      <c r="U143" s="12">
        <v>43957</v>
      </c>
      <c r="V143" s="10" t="s">
        <v>446</v>
      </c>
      <c r="X143" s="10" t="s">
        <v>393</v>
      </c>
      <c r="Y143" s="10" t="s">
        <v>394</v>
      </c>
    </row>
    <row r="144" spans="1:25" x14ac:dyDescent="0.2">
      <c r="A144" s="10" t="s">
        <v>440</v>
      </c>
      <c r="B144" s="10" t="s">
        <v>346</v>
      </c>
      <c r="C144" s="10" t="s">
        <v>834</v>
      </c>
      <c r="D144" s="10" t="s">
        <v>387</v>
      </c>
      <c r="E144" s="10">
        <v>5259</v>
      </c>
      <c r="F144" s="11">
        <v>-234667</v>
      </c>
      <c r="G144" s="10" t="s">
        <v>517</v>
      </c>
      <c r="H144" s="10" t="s">
        <v>518</v>
      </c>
      <c r="I144" s="10" t="s">
        <v>444</v>
      </c>
      <c r="J144" s="12">
        <v>43544</v>
      </c>
      <c r="K144" s="12">
        <v>43617</v>
      </c>
      <c r="L144" s="12">
        <v>43507</v>
      </c>
      <c r="M144" s="12">
        <v>43567</v>
      </c>
      <c r="N144" s="11">
        <v>390</v>
      </c>
      <c r="P144" s="10" t="s">
        <v>396</v>
      </c>
      <c r="Q144" s="10" t="s">
        <v>520</v>
      </c>
      <c r="R144" s="10" t="s">
        <v>835</v>
      </c>
      <c r="S144" s="10" t="s">
        <v>836</v>
      </c>
      <c r="T144" s="10" t="s">
        <v>837</v>
      </c>
      <c r="U144" s="12">
        <v>43957</v>
      </c>
      <c r="V144" s="10" t="s">
        <v>446</v>
      </c>
      <c r="X144" s="10" t="s">
        <v>442</v>
      </c>
      <c r="Y144" s="10" t="s">
        <v>394</v>
      </c>
    </row>
    <row r="145" spans="1:25" x14ac:dyDescent="0.2">
      <c r="A145" s="10" t="s">
        <v>440</v>
      </c>
      <c r="B145" s="10" t="s">
        <v>346</v>
      </c>
      <c r="C145" s="10" t="s">
        <v>838</v>
      </c>
      <c r="D145" s="10" t="s">
        <v>387</v>
      </c>
      <c r="E145" s="10">
        <v>5260</v>
      </c>
      <c r="F145" s="11">
        <v>-76332</v>
      </c>
      <c r="G145" s="10" t="s">
        <v>517</v>
      </c>
      <c r="H145" s="10" t="s">
        <v>518</v>
      </c>
      <c r="I145" s="10" t="s">
        <v>391</v>
      </c>
      <c r="J145" s="12">
        <v>43503</v>
      </c>
      <c r="K145" s="12">
        <v>43933</v>
      </c>
      <c r="L145" s="12">
        <v>43507</v>
      </c>
      <c r="M145" s="12">
        <v>43567</v>
      </c>
      <c r="N145" s="11">
        <v>390</v>
      </c>
      <c r="P145" s="10" t="s">
        <v>396</v>
      </c>
      <c r="Q145" s="10" t="s">
        <v>520</v>
      </c>
      <c r="R145" s="10" t="s">
        <v>839</v>
      </c>
      <c r="S145" s="10" t="s">
        <v>514</v>
      </c>
      <c r="T145" s="10" t="s">
        <v>838</v>
      </c>
      <c r="U145" s="12">
        <v>43957</v>
      </c>
      <c r="V145" s="10" t="s">
        <v>446</v>
      </c>
      <c r="X145" s="10" t="s">
        <v>393</v>
      </c>
      <c r="Y145" s="10" t="s">
        <v>394</v>
      </c>
    </row>
    <row r="146" spans="1:25" x14ac:dyDescent="0.2">
      <c r="A146" s="10" t="s">
        <v>440</v>
      </c>
      <c r="B146" s="10" t="s">
        <v>346</v>
      </c>
      <c r="C146" s="10" t="s">
        <v>840</v>
      </c>
      <c r="D146" s="10" t="s">
        <v>387</v>
      </c>
      <c r="E146" s="10">
        <v>5279</v>
      </c>
      <c r="F146" s="11">
        <v>-623264</v>
      </c>
      <c r="G146" s="10" t="s">
        <v>517</v>
      </c>
      <c r="H146" s="10" t="s">
        <v>518</v>
      </c>
      <c r="I146" s="10" t="s">
        <v>444</v>
      </c>
      <c r="J146" s="12">
        <v>43544</v>
      </c>
      <c r="K146" s="12">
        <v>43617</v>
      </c>
      <c r="L146" s="12">
        <v>43507</v>
      </c>
      <c r="M146" s="12">
        <v>43567</v>
      </c>
      <c r="N146" s="11">
        <v>390</v>
      </c>
      <c r="P146" s="10" t="s">
        <v>396</v>
      </c>
      <c r="Q146" s="10" t="s">
        <v>520</v>
      </c>
      <c r="R146" s="10" t="s">
        <v>841</v>
      </c>
      <c r="S146" s="10" t="s">
        <v>514</v>
      </c>
      <c r="T146" s="10" t="s">
        <v>842</v>
      </c>
      <c r="U146" s="12">
        <v>43957</v>
      </c>
      <c r="V146" s="10" t="s">
        <v>446</v>
      </c>
      <c r="X146" s="10" t="s">
        <v>442</v>
      </c>
      <c r="Y146" s="10" t="s">
        <v>394</v>
      </c>
    </row>
    <row r="147" spans="1:25" x14ac:dyDescent="0.2">
      <c r="A147" s="10" t="s">
        <v>440</v>
      </c>
      <c r="B147" s="10" t="s">
        <v>346</v>
      </c>
      <c r="C147" s="10" t="s">
        <v>843</v>
      </c>
      <c r="D147" s="10" t="s">
        <v>387</v>
      </c>
      <c r="E147" s="10">
        <v>6456</v>
      </c>
      <c r="F147" s="11">
        <v>-530842</v>
      </c>
      <c r="G147" s="10" t="s">
        <v>517</v>
      </c>
      <c r="H147" s="10" t="s">
        <v>518</v>
      </c>
      <c r="I147" s="10" t="s">
        <v>391</v>
      </c>
      <c r="J147" s="12">
        <v>43503</v>
      </c>
      <c r="K147" s="12">
        <v>43933</v>
      </c>
      <c r="L147" s="12">
        <v>43507</v>
      </c>
      <c r="M147" s="12">
        <v>43567</v>
      </c>
      <c r="N147" s="11">
        <v>390</v>
      </c>
      <c r="P147" s="10" t="s">
        <v>396</v>
      </c>
      <c r="Q147" s="10" t="s">
        <v>520</v>
      </c>
      <c r="R147" s="10" t="s">
        <v>844</v>
      </c>
      <c r="S147" s="10" t="s">
        <v>514</v>
      </c>
      <c r="T147" s="10" t="s">
        <v>843</v>
      </c>
      <c r="U147" s="12">
        <v>43957</v>
      </c>
      <c r="V147" s="10" t="s">
        <v>446</v>
      </c>
      <c r="X147" s="10" t="s">
        <v>393</v>
      </c>
      <c r="Y147" s="10" t="s">
        <v>394</v>
      </c>
    </row>
    <row r="148" spans="1:25" x14ac:dyDescent="0.2">
      <c r="A148" s="10" t="s">
        <v>440</v>
      </c>
      <c r="B148" s="10" t="s">
        <v>346</v>
      </c>
      <c r="C148" s="10" t="s">
        <v>845</v>
      </c>
      <c r="D148" s="10" t="s">
        <v>387</v>
      </c>
      <c r="E148" s="10">
        <v>6458</v>
      </c>
      <c r="F148" s="11">
        <v>-111544</v>
      </c>
      <c r="G148" s="10" t="s">
        <v>517</v>
      </c>
      <c r="H148" s="10" t="s">
        <v>518</v>
      </c>
      <c r="I148" s="10" t="s">
        <v>391</v>
      </c>
      <c r="J148" s="12">
        <v>43480</v>
      </c>
      <c r="K148" s="12">
        <v>43933</v>
      </c>
      <c r="L148" s="12">
        <v>43507</v>
      </c>
      <c r="M148" s="12">
        <v>43567</v>
      </c>
      <c r="N148" s="11">
        <v>390</v>
      </c>
      <c r="P148" s="10" t="s">
        <v>396</v>
      </c>
      <c r="Q148" s="10" t="s">
        <v>520</v>
      </c>
      <c r="R148" s="10" t="s">
        <v>846</v>
      </c>
      <c r="S148" s="10" t="s">
        <v>514</v>
      </c>
      <c r="T148" s="10" t="s">
        <v>845</v>
      </c>
      <c r="U148" s="12">
        <v>43957</v>
      </c>
      <c r="V148" s="10" t="s">
        <v>446</v>
      </c>
      <c r="X148" s="10" t="s">
        <v>393</v>
      </c>
      <c r="Y148" s="10" t="s">
        <v>394</v>
      </c>
    </row>
    <row r="149" spans="1:25" x14ac:dyDescent="0.2">
      <c r="A149" s="10" t="s">
        <v>440</v>
      </c>
      <c r="B149" s="10" t="s">
        <v>346</v>
      </c>
      <c r="C149" s="10" t="s">
        <v>847</v>
      </c>
      <c r="D149" s="10" t="s">
        <v>387</v>
      </c>
      <c r="E149" s="10">
        <v>8172</v>
      </c>
      <c r="F149" s="11">
        <v>-6373655</v>
      </c>
      <c r="G149" s="10" t="s">
        <v>517</v>
      </c>
      <c r="H149" s="10" t="s">
        <v>518</v>
      </c>
      <c r="I149" s="10" t="s">
        <v>391</v>
      </c>
      <c r="J149" s="12">
        <v>43480</v>
      </c>
      <c r="K149" s="12">
        <v>43933</v>
      </c>
      <c r="L149" s="12">
        <v>43507</v>
      </c>
      <c r="M149" s="12">
        <v>43567</v>
      </c>
      <c r="N149" s="11">
        <v>390</v>
      </c>
      <c r="P149" s="10" t="s">
        <v>396</v>
      </c>
      <c r="Q149" s="10" t="s">
        <v>520</v>
      </c>
      <c r="R149" s="10" t="s">
        <v>848</v>
      </c>
      <c r="S149" s="10" t="s">
        <v>514</v>
      </c>
      <c r="T149" s="10" t="s">
        <v>847</v>
      </c>
      <c r="U149" s="12">
        <v>43957</v>
      </c>
      <c r="V149" s="10" t="s">
        <v>446</v>
      </c>
      <c r="X149" s="10" t="s">
        <v>393</v>
      </c>
      <c r="Y149" s="10" t="s">
        <v>394</v>
      </c>
    </row>
    <row r="150" spans="1:25" x14ac:dyDescent="0.2">
      <c r="A150" s="10" t="s">
        <v>440</v>
      </c>
      <c r="B150" s="10" t="s">
        <v>346</v>
      </c>
      <c r="C150" s="10" t="s">
        <v>849</v>
      </c>
      <c r="D150" s="10" t="s">
        <v>387</v>
      </c>
      <c r="E150" s="10">
        <v>234420</v>
      </c>
      <c r="F150" s="11">
        <v>-513086</v>
      </c>
      <c r="G150" s="10" t="s">
        <v>526</v>
      </c>
      <c r="H150" s="10" t="s">
        <v>527</v>
      </c>
      <c r="I150" s="10" t="s">
        <v>391</v>
      </c>
      <c r="J150" s="12">
        <v>43097</v>
      </c>
      <c r="K150" s="12">
        <v>43112</v>
      </c>
      <c r="L150" s="12">
        <v>43112</v>
      </c>
      <c r="M150" s="12">
        <v>43172</v>
      </c>
      <c r="N150" s="11">
        <v>269</v>
      </c>
      <c r="P150" s="10" t="s">
        <v>396</v>
      </c>
      <c r="Q150" s="10" t="s">
        <v>528</v>
      </c>
      <c r="R150" s="10" t="s">
        <v>850</v>
      </c>
      <c r="S150" s="10" t="s">
        <v>514</v>
      </c>
      <c r="T150" s="10" t="s">
        <v>849</v>
      </c>
      <c r="U150" s="12">
        <v>43441</v>
      </c>
      <c r="V150" s="10" t="s">
        <v>392</v>
      </c>
      <c r="X150" s="10" t="s">
        <v>393</v>
      </c>
      <c r="Y150" s="10" t="s">
        <v>394</v>
      </c>
    </row>
    <row r="151" spans="1:25" x14ac:dyDescent="0.2">
      <c r="A151" s="10" t="s">
        <v>440</v>
      </c>
      <c r="B151" s="10" t="s">
        <v>346</v>
      </c>
      <c r="C151" s="10" t="s">
        <v>851</v>
      </c>
      <c r="D151" s="10" t="s">
        <v>387</v>
      </c>
      <c r="E151" s="10">
        <v>234619</v>
      </c>
      <c r="F151" s="11">
        <v>-293360</v>
      </c>
      <c r="G151" s="10" t="s">
        <v>570</v>
      </c>
      <c r="H151" s="10" t="s">
        <v>527</v>
      </c>
      <c r="I151" s="10" t="s">
        <v>391</v>
      </c>
      <c r="J151" s="12">
        <v>43099</v>
      </c>
      <c r="K151" s="12">
        <v>43112</v>
      </c>
      <c r="L151" s="12">
        <v>43112</v>
      </c>
      <c r="M151" s="12">
        <v>43172</v>
      </c>
      <c r="N151" s="11">
        <v>206</v>
      </c>
      <c r="P151" s="10" t="s">
        <v>396</v>
      </c>
      <c r="Q151" s="10" t="s">
        <v>571</v>
      </c>
      <c r="R151" s="10" t="s">
        <v>852</v>
      </c>
      <c r="S151" s="10" t="s">
        <v>514</v>
      </c>
      <c r="T151" s="10" t="s">
        <v>851</v>
      </c>
      <c r="U151" s="12">
        <v>43378</v>
      </c>
      <c r="V151" s="10" t="s">
        <v>392</v>
      </c>
      <c r="X151" s="10" t="s">
        <v>393</v>
      </c>
      <c r="Y151" s="10" t="s">
        <v>394</v>
      </c>
    </row>
    <row r="152" spans="1:25" x14ac:dyDescent="0.2">
      <c r="A152" s="10" t="s">
        <v>440</v>
      </c>
      <c r="B152" s="10" t="s">
        <v>346</v>
      </c>
      <c r="C152" s="10" t="s">
        <v>853</v>
      </c>
      <c r="D152" s="10" t="s">
        <v>387</v>
      </c>
      <c r="E152" s="10">
        <v>234670</v>
      </c>
      <c r="F152" s="11">
        <v>-370105</v>
      </c>
      <c r="G152" s="10" t="s">
        <v>526</v>
      </c>
      <c r="H152" s="10" t="s">
        <v>527</v>
      </c>
      <c r="I152" s="10" t="s">
        <v>391</v>
      </c>
      <c r="J152" s="12">
        <v>43161</v>
      </c>
      <c r="K152" s="12">
        <v>43161</v>
      </c>
      <c r="L152" s="12">
        <v>43112</v>
      </c>
      <c r="M152" s="12">
        <v>43172</v>
      </c>
      <c r="N152" s="11">
        <v>269</v>
      </c>
      <c r="P152" s="10" t="s">
        <v>396</v>
      </c>
      <c r="Q152" s="10" t="s">
        <v>528</v>
      </c>
      <c r="R152" s="10" t="s">
        <v>536</v>
      </c>
      <c r="S152" s="10" t="s">
        <v>514</v>
      </c>
      <c r="T152" s="10" t="s">
        <v>854</v>
      </c>
      <c r="U152" s="12">
        <v>43441</v>
      </c>
      <c r="V152" s="10" t="s">
        <v>523</v>
      </c>
      <c r="X152" s="10" t="s">
        <v>538</v>
      </c>
      <c r="Y152" s="10" t="s">
        <v>394</v>
      </c>
    </row>
    <row r="153" spans="1:25" x14ac:dyDescent="0.2">
      <c r="A153" s="10" t="s">
        <v>440</v>
      </c>
      <c r="B153" s="10" t="s">
        <v>346</v>
      </c>
      <c r="C153" s="10" t="s">
        <v>855</v>
      </c>
      <c r="D153" s="10" t="s">
        <v>387</v>
      </c>
      <c r="E153" s="10">
        <v>234673</v>
      </c>
      <c r="F153" s="11">
        <v>-12906</v>
      </c>
      <c r="G153" s="10" t="s">
        <v>540</v>
      </c>
      <c r="H153" s="10" t="s">
        <v>541</v>
      </c>
      <c r="I153" s="10" t="s">
        <v>444</v>
      </c>
      <c r="J153" s="12">
        <v>43194</v>
      </c>
      <c r="K153" s="12">
        <v>43244</v>
      </c>
      <c r="L153" s="12">
        <v>43194</v>
      </c>
      <c r="M153" s="12">
        <v>43194</v>
      </c>
      <c r="N153" s="11">
        <v>337</v>
      </c>
      <c r="P153" s="10" t="s">
        <v>519</v>
      </c>
      <c r="Q153" s="10" t="s">
        <v>542</v>
      </c>
      <c r="R153" s="10" t="s">
        <v>521</v>
      </c>
      <c r="S153" s="10" t="s">
        <v>522</v>
      </c>
      <c r="T153" s="10" t="s">
        <v>855</v>
      </c>
      <c r="U153" s="12">
        <v>43531</v>
      </c>
      <c r="V153" s="10" t="s">
        <v>523</v>
      </c>
      <c r="X153" s="10" t="s">
        <v>524</v>
      </c>
      <c r="Y153" s="10" t="s">
        <v>394</v>
      </c>
    </row>
    <row r="154" spans="1:25" x14ac:dyDescent="0.2">
      <c r="A154" s="10" t="s">
        <v>440</v>
      </c>
      <c r="B154" s="10" t="s">
        <v>346</v>
      </c>
      <c r="C154" s="10" t="s">
        <v>856</v>
      </c>
      <c r="D154" s="10" t="s">
        <v>387</v>
      </c>
      <c r="E154" s="10">
        <v>234673</v>
      </c>
      <c r="F154" s="11">
        <v>-235234</v>
      </c>
      <c r="G154" s="10" t="s">
        <v>526</v>
      </c>
      <c r="H154" s="10" t="s">
        <v>527</v>
      </c>
      <c r="I154" s="10" t="s">
        <v>391</v>
      </c>
      <c r="J154" s="12">
        <v>43100</v>
      </c>
      <c r="K154" s="12">
        <v>43112</v>
      </c>
      <c r="L154" s="12">
        <v>43112</v>
      </c>
      <c r="M154" s="12">
        <v>43172</v>
      </c>
      <c r="N154" s="11">
        <v>269</v>
      </c>
      <c r="P154" s="10" t="s">
        <v>396</v>
      </c>
      <c r="Q154" s="10" t="s">
        <v>528</v>
      </c>
      <c r="R154" s="10" t="s">
        <v>857</v>
      </c>
      <c r="S154" s="10" t="s">
        <v>514</v>
      </c>
      <c r="T154" s="10" t="s">
        <v>856</v>
      </c>
      <c r="U154" s="12">
        <v>43441</v>
      </c>
      <c r="V154" s="10" t="s">
        <v>392</v>
      </c>
      <c r="X154" s="10" t="s">
        <v>393</v>
      </c>
      <c r="Y154" s="10" t="s">
        <v>394</v>
      </c>
    </row>
    <row r="155" spans="1:25" x14ac:dyDescent="0.2">
      <c r="A155" s="10" t="s">
        <v>440</v>
      </c>
      <c r="B155" s="10" t="s">
        <v>346</v>
      </c>
      <c r="C155" s="10" t="s">
        <v>858</v>
      </c>
      <c r="D155" s="10" t="s">
        <v>387</v>
      </c>
      <c r="E155" s="10">
        <v>234865</v>
      </c>
      <c r="F155" s="11">
        <v>-450686</v>
      </c>
      <c r="G155" s="10" t="s">
        <v>570</v>
      </c>
      <c r="H155" s="10" t="s">
        <v>527</v>
      </c>
      <c r="I155" s="10" t="s">
        <v>391</v>
      </c>
      <c r="J155" s="12">
        <v>43104</v>
      </c>
      <c r="K155" s="12">
        <v>43143</v>
      </c>
      <c r="L155" s="12">
        <v>43143</v>
      </c>
      <c r="M155" s="12">
        <v>43203</v>
      </c>
      <c r="N155" s="11">
        <v>175</v>
      </c>
      <c r="P155" s="10" t="s">
        <v>396</v>
      </c>
      <c r="Q155" s="10" t="s">
        <v>571</v>
      </c>
      <c r="R155" s="10" t="s">
        <v>859</v>
      </c>
      <c r="S155" s="10" t="s">
        <v>514</v>
      </c>
      <c r="T155" s="10" t="s">
        <v>858</v>
      </c>
      <c r="U155" s="12">
        <v>43378</v>
      </c>
      <c r="V155" s="10" t="s">
        <v>392</v>
      </c>
      <c r="X155" s="10" t="s">
        <v>393</v>
      </c>
      <c r="Y155" s="10" t="s">
        <v>394</v>
      </c>
    </row>
    <row r="156" spans="1:25" x14ac:dyDescent="0.2">
      <c r="A156" s="10" t="s">
        <v>440</v>
      </c>
      <c r="B156" s="10" t="s">
        <v>346</v>
      </c>
      <c r="C156" s="10" t="s">
        <v>860</v>
      </c>
      <c r="D156" s="10" t="s">
        <v>387</v>
      </c>
      <c r="E156" s="10">
        <v>234976</v>
      </c>
      <c r="F156" s="11">
        <v>-295042</v>
      </c>
      <c r="G156" s="10" t="s">
        <v>570</v>
      </c>
      <c r="H156" s="10" t="s">
        <v>527</v>
      </c>
      <c r="I156" s="10" t="s">
        <v>391</v>
      </c>
      <c r="J156" s="12">
        <v>43108</v>
      </c>
      <c r="K156" s="12">
        <v>43143</v>
      </c>
      <c r="L156" s="12">
        <v>43143</v>
      </c>
      <c r="M156" s="12">
        <v>43203</v>
      </c>
      <c r="N156" s="11">
        <v>175</v>
      </c>
      <c r="P156" s="10" t="s">
        <v>396</v>
      </c>
      <c r="Q156" s="10" t="s">
        <v>571</v>
      </c>
      <c r="R156" s="10" t="s">
        <v>861</v>
      </c>
      <c r="S156" s="10" t="s">
        <v>514</v>
      </c>
      <c r="T156" s="10" t="s">
        <v>860</v>
      </c>
      <c r="U156" s="12">
        <v>43378</v>
      </c>
      <c r="V156" s="10" t="s">
        <v>392</v>
      </c>
      <c r="X156" s="10" t="s">
        <v>393</v>
      </c>
      <c r="Y156" s="10" t="s">
        <v>394</v>
      </c>
    </row>
    <row r="157" spans="1:25" x14ac:dyDescent="0.2">
      <c r="A157" s="10" t="s">
        <v>440</v>
      </c>
      <c r="B157" s="10" t="s">
        <v>346</v>
      </c>
      <c r="C157" s="10" t="s">
        <v>862</v>
      </c>
      <c r="D157" s="10" t="s">
        <v>387</v>
      </c>
      <c r="E157" s="10">
        <v>234978</v>
      </c>
      <c r="F157" s="11">
        <v>-47429</v>
      </c>
      <c r="G157" s="10" t="s">
        <v>526</v>
      </c>
      <c r="H157" s="10" t="s">
        <v>527</v>
      </c>
      <c r="I157" s="10" t="s">
        <v>391</v>
      </c>
      <c r="J157" s="12">
        <v>43108</v>
      </c>
      <c r="K157" s="12">
        <v>43195</v>
      </c>
      <c r="L157" s="12">
        <v>43108</v>
      </c>
      <c r="M157" s="12">
        <v>43108</v>
      </c>
      <c r="N157" s="11">
        <v>333</v>
      </c>
      <c r="P157" s="10" t="s">
        <v>396</v>
      </c>
      <c r="Q157" s="10" t="s">
        <v>528</v>
      </c>
      <c r="R157" s="10" t="s">
        <v>863</v>
      </c>
      <c r="S157" s="10" t="s">
        <v>514</v>
      </c>
      <c r="T157" s="10" t="s">
        <v>862</v>
      </c>
      <c r="U157" s="12">
        <v>43441</v>
      </c>
      <c r="V157" s="10" t="s">
        <v>523</v>
      </c>
      <c r="X157" s="10" t="s">
        <v>545</v>
      </c>
      <c r="Y157" s="10" t="s">
        <v>394</v>
      </c>
    </row>
    <row r="158" spans="1:25" x14ac:dyDescent="0.2">
      <c r="A158" s="10" t="s">
        <v>440</v>
      </c>
      <c r="B158" s="10" t="s">
        <v>346</v>
      </c>
      <c r="C158" s="10" t="s">
        <v>862</v>
      </c>
      <c r="D158" s="10" t="s">
        <v>387</v>
      </c>
      <c r="E158" s="10">
        <v>234978</v>
      </c>
      <c r="F158" s="11">
        <v>-21688</v>
      </c>
      <c r="G158" s="10" t="s">
        <v>570</v>
      </c>
      <c r="H158" s="10" t="s">
        <v>527</v>
      </c>
      <c r="I158" s="10" t="s">
        <v>391</v>
      </c>
      <c r="J158" s="12">
        <v>43108</v>
      </c>
      <c r="K158" s="12">
        <v>43195</v>
      </c>
      <c r="L158" s="12">
        <v>43143</v>
      </c>
      <c r="M158" s="12">
        <v>43203</v>
      </c>
      <c r="N158" s="11">
        <v>175</v>
      </c>
      <c r="P158" s="10" t="s">
        <v>396</v>
      </c>
      <c r="Q158" s="10" t="s">
        <v>571</v>
      </c>
      <c r="R158" s="10" t="s">
        <v>481</v>
      </c>
      <c r="S158" s="10" t="s">
        <v>514</v>
      </c>
      <c r="T158" s="10" t="s">
        <v>864</v>
      </c>
      <c r="U158" s="12">
        <v>43378</v>
      </c>
      <c r="V158" s="10" t="s">
        <v>523</v>
      </c>
      <c r="X158" s="10" t="s">
        <v>545</v>
      </c>
      <c r="Y158" s="10" t="s">
        <v>394</v>
      </c>
    </row>
    <row r="159" spans="1:25" x14ac:dyDescent="0.2">
      <c r="A159" s="10" t="s">
        <v>440</v>
      </c>
      <c r="B159" s="10" t="s">
        <v>346</v>
      </c>
      <c r="C159" s="10" t="s">
        <v>865</v>
      </c>
      <c r="D159" s="10" t="s">
        <v>387</v>
      </c>
      <c r="E159" s="10">
        <v>235047</v>
      </c>
      <c r="F159" s="11">
        <v>-751305</v>
      </c>
      <c r="G159" s="10" t="s">
        <v>570</v>
      </c>
      <c r="H159" s="10" t="s">
        <v>527</v>
      </c>
      <c r="I159" s="10" t="s">
        <v>391</v>
      </c>
      <c r="J159" s="12">
        <v>43109</v>
      </c>
      <c r="K159" s="12">
        <v>43143</v>
      </c>
      <c r="L159" s="12">
        <v>43143</v>
      </c>
      <c r="M159" s="12">
        <v>43203</v>
      </c>
      <c r="N159" s="11">
        <v>175</v>
      </c>
      <c r="P159" s="10" t="s">
        <v>396</v>
      </c>
      <c r="Q159" s="10" t="s">
        <v>571</v>
      </c>
      <c r="R159" s="10" t="s">
        <v>866</v>
      </c>
      <c r="S159" s="10" t="s">
        <v>553</v>
      </c>
      <c r="T159" s="10" t="s">
        <v>865</v>
      </c>
      <c r="U159" s="12">
        <v>43378</v>
      </c>
      <c r="V159" s="10" t="s">
        <v>392</v>
      </c>
      <c r="X159" s="10" t="s">
        <v>393</v>
      </c>
      <c r="Y159" s="10" t="s">
        <v>394</v>
      </c>
    </row>
    <row r="160" spans="1:25" x14ac:dyDescent="0.2">
      <c r="A160" s="10" t="s">
        <v>440</v>
      </c>
      <c r="B160" s="10" t="s">
        <v>346</v>
      </c>
      <c r="C160" s="10" t="s">
        <v>867</v>
      </c>
      <c r="D160" s="10" t="s">
        <v>387</v>
      </c>
      <c r="E160" s="10">
        <v>235131</v>
      </c>
      <c r="F160" s="11">
        <v>-197444</v>
      </c>
      <c r="G160" s="10" t="s">
        <v>570</v>
      </c>
      <c r="H160" s="10" t="s">
        <v>527</v>
      </c>
      <c r="I160" s="10" t="s">
        <v>391</v>
      </c>
      <c r="J160" s="12">
        <v>43110</v>
      </c>
      <c r="K160" s="12">
        <v>43143</v>
      </c>
      <c r="L160" s="12">
        <v>43143</v>
      </c>
      <c r="M160" s="12">
        <v>43203</v>
      </c>
      <c r="N160" s="11">
        <v>175</v>
      </c>
      <c r="P160" s="10" t="s">
        <v>396</v>
      </c>
      <c r="Q160" s="10" t="s">
        <v>571</v>
      </c>
      <c r="R160" s="10" t="s">
        <v>861</v>
      </c>
      <c r="S160" s="10" t="s">
        <v>514</v>
      </c>
      <c r="T160" s="10" t="s">
        <v>867</v>
      </c>
      <c r="U160" s="12">
        <v>43378</v>
      </c>
      <c r="V160" s="10" t="s">
        <v>392</v>
      </c>
      <c r="X160" s="10" t="s">
        <v>393</v>
      </c>
      <c r="Y160" s="10" t="s">
        <v>394</v>
      </c>
    </row>
    <row r="161" spans="1:25" x14ac:dyDescent="0.2">
      <c r="A161" s="10" t="s">
        <v>440</v>
      </c>
      <c r="B161" s="10" t="s">
        <v>346</v>
      </c>
      <c r="C161" s="10" t="s">
        <v>868</v>
      </c>
      <c r="D161" s="10" t="s">
        <v>387</v>
      </c>
      <c r="E161" s="10">
        <v>235195</v>
      </c>
      <c r="F161" s="11">
        <v>-170501</v>
      </c>
      <c r="G161" s="10" t="s">
        <v>517</v>
      </c>
      <c r="H161" s="10" t="s">
        <v>518</v>
      </c>
      <c r="I161" s="10" t="s">
        <v>391</v>
      </c>
      <c r="J161" s="12">
        <v>43112</v>
      </c>
      <c r="K161" s="12">
        <v>43143</v>
      </c>
      <c r="L161" s="12">
        <v>43143</v>
      </c>
      <c r="M161" s="12">
        <v>43203</v>
      </c>
      <c r="N161" s="11">
        <v>754</v>
      </c>
      <c r="P161" s="10" t="s">
        <v>396</v>
      </c>
      <c r="Q161" s="10" t="s">
        <v>520</v>
      </c>
      <c r="R161" s="10" t="s">
        <v>869</v>
      </c>
      <c r="S161" s="10" t="s">
        <v>514</v>
      </c>
      <c r="T161" s="10" t="s">
        <v>868</v>
      </c>
      <c r="U161" s="12">
        <v>43957</v>
      </c>
      <c r="V161" s="10" t="s">
        <v>392</v>
      </c>
      <c r="X161" s="10" t="s">
        <v>393</v>
      </c>
      <c r="Y161" s="10" t="s">
        <v>394</v>
      </c>
    </row>
    <row r="162" spans="1:25" x14ac:dyDescent="0.2">
      <c r="A162" s="10" t="s">
        <v>440</v>
      </c>
      <c r="B162" s="10" t="s">
        <v>346</v>
      </c>
      <c r="C162" s="10" t="s">
        <v>870</v>
      </c>
      <c r="D162" s="10" t="s">
        <v>387</v>
      </c>
      <c r="E162" s="10">
        <v>235248</v>
      </c>
      <c r="F162" s="11">
        <v>-132132</v>
      </c>
      <c r="G162" s="10" t="s">
        <v>570</v>
      </c>
      <c r="H162" s="10" t="s">
        <v>527</v>
      </c>
      <c r="I162" s="10" t="s">
        <v>391</v>
      </c>
      <c r="J162" s="12">
        <v>43112</v>
      </c>
      <c r="K162" s="12">
        <v>43143</v>
      </c>
      <c r="L162" s="12">
        <v>43143</v>
      </c>
      <c r="M162" s="12">
        <v>43203</v>
      </c>
      <c r="N162" s="11">
        <v>175</v>
      </c>
      <c r="P162" s="10" t="s">
        <v>396</v>
      </c>
      <c r="Q162" s="10" t="s">
        <v>571</v>
      </c>
      <c r="R162" s="10" t="s">
        <v>871</v>
      </c>
      <c r="S162" s="10" t="s">
        <v>514</v>
      </c>
      <c r="T162" s="10" t="s">
        <v>870</v>
      </c>
      <c r="U162" s="12">
        <v>43378</v>
      </c>
      <c r="V162" s="10" t="s">
        <v>392</v>
      </c>
      <c r="X162" s="10" t="s">
        <v>393</v>
      </c>
      <c r="Y162" s="10" t="s">
        <v>394</v>
      </c>
    </row>
    <row r="163" spans="1:25" x14ac:dyDescent="0.2">
      <c r="A163" s="10" t="s">
        <v>440</v>
      </c>
      <c r="B163" s="10" t="s">
        <v>346</v>
      </c>
      <c r="C163" s="10" t="s">
        <v>872</v>
      </c>
      <c r="D163" s="10" t="s">
        <v>387</v>
      </c>
      <c r="E163" s="10">
        <v>235250</v>
      </c>
      <c r="F163" s="11">
        <v>-114000</v>
      </c>
      <c r="G163" s="10" t="s">
        <v>570</v>
      </c>
      <c r="H163" s="10" t="s">
        <v>527</v>
      </c>
      <c r="I163" s="10" t="s">
        <v>391</v>
      </c>
      <c r="J163" s="12">
        <v>43112</v>
      </c>
      <c r="K163" s="12">
        <v>43143</v>
      </c>
      <c r="L163" s="12">
        <v>43143</v>
      </c>
      <c r="M163" s="12">
        <v>43203</v>
      </c>
      <c r="N163" s="11">
        <v>175</v>
      </c>
      <c r="P163" s="10" t="s">
        <v>396</v>
      </c>
      <c r="Q163" s="10" t="s">
        <v>571</v>
      </c>
      <c r="R163" s="10" t="s">
        <v>873</v>
      </c>
      <c r="S163" s="10" t="s">
        <v>514</v>
      </c>
      <c r="T163" s="10" t="s">
        <v>872</v>
      </c>
      <c r="U163" s="12">
        <v>43378</v>
      </c>
      <c r="V163" s="10" t="s">
        <v>392</v>
      </c>
      <c r="X163" s="10" t="s">
        <v>393</v>
      </c>
      <c r="Y163" s="10" t="s">
        <v>394</v>
      </c>
    </row>
    <row r="164" spans="1:25" x14ac:dyDescent="0.2">
      <c r="A164" s="10" t="s">
        <v>440</v>
      </c>
      <c r="B164" s="10" t="s">
        <v>346</v>
      </c>
      <c r="C164" s="10" t="s">
        <v>874</v>
      </c>
      <c r="D164" s="10" t="s">
        <v>387</v>
      </c>
      <c r="E164" s="10">
        <v>235252</v>
      </c>
      <c r="F164" s="11">
        <v>-160200</v>
      </c>
      <c r="G164" s="10" t="s">
        <v>570</v>
      </c>
      <c r="H164" s="10" t="s">
        <v>527</v>
      </c>
      <c r="I164" s="10" t="s">
        <v>391</v>
      </c>
      <c r="J164" s="12">
        <v>43112</v>
      </c>
      <c r="K164" s="12">
        <v>43143</v>
      </c>
      <c r="L164" s="12">
        <v>43143</v>
      </c>
      <c r="M164" s="12">
        <v>43203</v>
      </c>
      <c r="N164" s="11">
        <v>175</v>
      </c>
      <c r="P164" s="10" t="s">
        <v>396</v>
      </c>
      <c r="Q164" s="10" t="s">
        <v>571</v>
      </c>
      <c r="R164" s="10" t="s">
        <v>875</v>
      </c>
      <c r="S164" s="10" t="s">
        <v>514</v>
      </c>
      <c r="T164" s="10" t="s">
        <v>874</v>
      </c>
      <c r="U164" s="12">
        <v>43378</v>
      </c>
      <c r="V164" s="10" t="s">
        <v>392</v>
      </c>
      <c r="X164" s="10" t="s">
        <v>393</v>
      </c>
      <c r="Y164" s="10" t="s">
        <v>394</v>
      </c>
    </row>
    <row r="165" spans="1:25" x14ac:dyDescent="0.2">
      <c r="A165" s="10" t="s">
        <v>440</v>
      </c>
      <c r="B165" s="10" t="s">
        <v>346</v>
      </c>
      <c r="C165" s="10" t="s">
        <v>876</v>
      </c>
      <c r="D165" s="10" t="s">
        <v>387</v>
      </c>
      <c r="E165" s="10">
        <v>235268</v>
      </c>
      <c r="F165" s="11">
        <v>-386160</v>
      </c>
      <c r="G165" s="10" t="s">
        <v>570</v>
      </c>
      <c r="H165" s="10" t="s">
        <v>527</v>
      </c>
      <c r="I165" s="10" t="s">
        <v>391</v>
      </c>
      <c r="J165" s="12">
        <v>43113</v>
      </c>
      <c r="K165" s="12">
        <v>43143</v>
      </c>
      <c r="L165" s="12">
        <v>43143</v>
      </c>
      <c r="M165" s="12">
        <v>43203</v>
      </c>
      <c r="N165" s="11">
        <v>175</v>
      </c>
      <c r="P165" s="10" t="s">
        <v>396</v>
      </c>
      <c r="Q165" s="10" t="s">
        <v>571</v>
      </c>
      <c r="R165" s="10" t="s">
        <v>877</v>
      </c>
      <c r="S165" s="10" t="s">
        <v>514</v>
      </c>
      <c r="T165" s="10" t="s">
        <v>876</v>
      </c>
      <c r="U165" s="12">
        <v>43378</v>
      </c>
      <c r="V165" s="10" t="s">
        <v>392</v>
      </c>
      <c r="X165" s="10" t="s">
        <v>393</v>
      </c>
      <c r="Y165" s="10" t="s">
        <v>394</v>
      </c>
    </row>
    <row r="166" spans="1:25" x14ac:dyDescent="0.2">
      <c r="A166" s="10" t="s">
        <v>440</v>
      </c>
      <c r="B166" s="10" t="s">
        <v>346</v>
      </c>
      <c r="C166" s="10" t="s">
        <v>878</v>
      </c>
      <c r="D166" s="10" t="s">
        <v>387</v>
      </c>
      <c r="E166" s="10">
        <v>235398</v>
      </c>
      <c r="F166" s="11">
        <v>-142638</v>
      </c>
      <c r="G166" s="10" t="s">
        <v>570</v>
      </c>
      <c r="H166" s="10" t="s">
        <v>527</v>
      </c>
      <c r="I166" s="10" t="s">
        <v>391</v>
      </c>
      <c r="J166" s="12">
        <v>43116</v>
      </c>
      <c r="K166" s="12">
        <v>43143</v>
      </c>
      <c r="L166" s="12">
        <v>43143</v>
      </c>
      <c r="M166" s="12">
        <v>43203</v>
      </c>
      <c r="N166" s="11">
        <v>175</v>
      </c>
      <c r="P166" s="10" t="s">
        <v>396</v>
      </c>
      <c r="Q166" s="10" t="s">
        <v>571</v>
      </c>
      <c r="R166" s="10" t="s">
        <v>879</v>
      </c>
      <c r="S166" s="10" t="s">
        <v>514</v>
      </c>
      <c r="T166" s="10" t="s">
        <v>878</v>
      </c>
      <c r="U166" s="12">
        <v>43378</v>
      </c>
      <c r="V166" s="10" t="s">
        <v>392</v>
      </c>
      <c r="X166" s="10" t="s">
        <v>393</v>
      </c>
      <c r="Y166" s="10" t="s">
        <v>394</v>
      </c>
    </row>
    <row r="167" spans="1:25" x14ac:dyDescent="0.2">
      <c r="A167" s="10" t="s">
        <v>440</v>
      </c>
      <c r="B167" s="10" t="s">
        <v>346</v>
      </c>
      <c r="C167" s="10" t="s">
        <v>880</v>
      </c>
      <c r="D167" s="10" t="s">
        <v>387</v>
      </c>
      <c r="E167" s="10">
        <v>235443</v>
      </c>
      <c r="F167" s="11">
        <v>-741288</v>
      </c>
      <c r="G167" s="10" t="s">
        <v>570</v>
      </c>
      <c r="H167" s="10" t="s">
        <v>527</v>
      </c>
      <c r="I167" s="10" t="s">
        <v>444</v>
      </c>
      <c r="J167" s="12">
        <v>43194</v>
      </c>
      <c r="K167" s="12">
        <v>43244</v>
      </c>
      <c r="L167" s="12">
        <v>43143</v>
      </c>
      <c r="M167" s="12">
        <v>43203</v>
      </c>
      <c r="N167" s="11">
        <v>175</v>
      </c>
      <c r="P167" s="10" t="s">
        <v>396</v>
      </c>
      <c r="Q167" s="10" t="s">
        <v>571</v>
      </c>
      <c r="R167" s="10" t="s">
        <v>881</v>
      </c>
      <c r="S167" s="10" t="s">
        <v>514</v>
      </c>
      <c r="T167" s="10" t="s">
        <v>882</v>
      </c>
      <c r="U167" s="12">
        <v>43378</v>
      </c>
      <c r="V167" s="10" t="s">
        <v>523</v>
      </c>
      <c r="X167" s="10" t="s">
        <v>548</v>
      </c>
      <c r="Y167" s="10" t="s">
        <v>394</v>
      </c>
    </row>
    <row r="168" spans="1:25" x14ac:dyDescent="0.2">
      <c r="A168" s="10" t="s">
        <v>440</v>
      </c>
      <c r="B168" s="10" t="s">
        <v>346</v>
      </c>
      <c r="C168" s="10" t="s">
        <v>883</v>
      </c>
      <c r="D168" s="10" t="s">
        <v>387</v>
      </c>
      <c r="E168" s="10">
        <v>235526</v>
      </c>
      <c r="F168" s="11">
        <v>-110517</v>
      </c>
      <c r="G168" s="10" t="s">
        <v>570</v>
      </c>
      <c r="H168" s="10" t="s">
        <v>527</v>
      </c>
      <c r="I168" s="10" t="s">
        <v>391</v>
      </c>
      <c r="J168" s="12">
        <v>43117</v>
      </c>
      <c r="K168" s="12">
        <v>43143</v>
      </c>
      <c r="L168" s="12">
        <v>43143</v>
      </c>
      <c r="M168" s="12">
        <v>43203</v>
      </c>
      <c r="N168" s="11">
        <v>175</v>
      </c>
      <c r="P168" s="10" t="s">
        <v>396</v>
      </c>
      <c r="Q168" s="10" t="s">
        <v>571</v>
      </c>
      <c r="R168" s="10" t="s">
        <v>884</v>
      </c>
      <c r="S168" s="10" t="s">
        <v>514</v>
      </c>
      <c r="T168" s="10" t="s">
        <v>883</v>
      </c>
      <c r="U168" s="12">
        <v>43378</v>
      </c>
      <c r="V168" s="10" t="s">
        <v>392</v>
      </c>
      <c r="X168" s="10" t="s">
        <v>393</v>
      </c>
      <c r="Y168" s="10" t="s">
        <v>394</v>
      </c>
    </row>
    <row r="169" spans="1:25" x14ac:dyDescent="0.2">
      <c r="A169" s="10" t="s">
        <v>440</v>
      </c>
      <c r="B169" s="10" t="s">
        <v>346</v>
      </c>
      <c r="C169" s="10" t="s">
        <v>885</v>
      </c>
      <c r="D169" s="10" t="s">
        <v>387</v>
      </c>
      <c r="E169" s="10">
        <v>235530</v>
      </c>
      <c r="F169" s="11">
        <v>-2500</v>
      </c>
      <c r="G169" s="10" t="s">
        <v>540</v>
      </c>
      <c r="H169" s="10" t="s">
        <v>541</v>
      </c>
      <c r="I169" s="10" t="s">
        <v>444</v>
      </c>
      <c r="J169" s="12">
        <v>43194</v>
      </c>
      <c r="K169" s="12">
        <v>43244</v>
      </c>
      <c r="L169" s="12">
        <v>43194</v>
      </c>
      <c r="M169" s="12">
        <v>43194</v>
      </c>
      <c r="N169" s="11">
        <v>337</v>
      </c>
      <c r="P169" s="10" t="s">
        <v>519</v>
      </c>
      <c r="Q169" s="10" t="s">
        <v>542</v>
      </c>
      <c r="R169" s="10" t="s">
        <v>521</v>
      </c>
      <c r="S169" s="10" t="s">
        <v>522</v>
      </c>
      <c r="T169" s="10" t="s">
        <v>885</v>
      </c>
      <c r="U169" s="12">
        <v>43531</v>
      </c>
      <c r="V169" s="10" t="s">
        <v>523</v>
      </c>
      <c r="X169" s="10" t="s">
        <v>524</v>
      </c>
      <c r="Y169" s="10" t="s">
        <v>394</v>
      </c>
    </row>
    <row r="170" spans="1:25" x14ac:dyDescent="0.2">
      <c r="A170" s="10" t="s">
        <v>440</v>
      </c>
      <c r="B170" s="10" t="s">
        <v>346</v>
      </c>
      <c r="C170" s="10" t="s">
        <v>886</v>
      </c>
      <c r="D170" s="10" t="s">
        <v>387</v>
      </c>
      <c r="E170" s="10">
        <v>235530</v>
      </c>
      <c r="F170" s="11">
        <v>-751332</v>
      </c>
      <c r="G170" s="10" t="s">
        <v>570</v>
      </c>
      <c r="H170" s="10" t="s">
        <v>527</v>
      </c>
      <c r="I170" s="10" t="s">
        <v>391</v>
      </c>
      <c r="J170" s="12">
        <v>43117</v>
      </c>
      <c r="K170" s="12">
        <v>43143</v>
      </c>
      <c r="L170" s="12">
        <v>43143</v>
      </c>
      <c r="M170" s="12">
        <v>43203</v>
      </c>
      <c r="N170" s="11">
        <v>175</v>
      </c>
      <c r="P170" s="10" t="s">
        <v>396</v>
      </c>
      <c r="Q170" s="10" t="s">
        <v>571</v>
      </c>
      <c r="R170" s="10" t="s">
        <v>887</v>
      </c>
      <c r="S170" s="10" t="s">
        <v>514</v>
      </c>
      <c r="T170" s="10" t="s">
        <v>886</v>
      </c>
      <c r="U170" s="12">
        <v>43378</v>
      </c>
      <c r="V170" s="10" t="s">
        <v>392</v>
      </c>
      <c r="X170" s="10" t="s">
        <v>393</v>
      </c>
      <c r="Y170" s="10" t="s">
        <v>394</v>
      </c>
    </row>
    <row r="171" spans="1:25" x14ac:dyDescent="0.2">
      <c r="A171" s="10" t="s">
        <v>440</v>
      </c>
      <c r="B171" s="10" t="s">
        <v>346</v>
      </c>
      <c r="C171" s="10" t="s">
        <v>888</v>
      </c>
      <c r="D171" s="10" t="s">
        <v>387</v>
      </c>
      <c r="E171" s="10">
        <v>235542</v>
      </c>
      <c r="F171" s="11">
        <v>-149532</v>
      </c>
      <c r="G171" s="10" t="s">
        <v>570</v>
      </c>
      <c r="H171" s="10" t="s">
        <v>527</v>
      </c>
      <c r="I171" s="10" t="s">
        <v>391</v>
      </c>
      <c r="J171" s="12">
        <v>43118</v>
      </c>
      <c r="K171" s="12">
        <v>43143</v>
      </c>
      <c r="L171" s="12">
        <v>43143</v>
      </c>
      <c r="M171" s="12">
        <v>43203</v>
      </c>
      <c r="N171" s="11">
        <v>175</v>
      </c>
      <c r="P171" s="10" t="s">
        <v>396</v>
      </c>
      <c r="Q171" s="10" t="s">
        <v>571</v>
      </c>
      <c r="R171" s="10" t="s">
        <v>889</v>
      </c>
      <c r="S171" s="10" t="s">
        <v>553</v>
      </c>
      <c r="T171" s="10" t="s">
        <v>888</v>
      </c>
      <c r="U171" s="12">
        <v>43378</v>
      </c>
      <c r="V171" s="10" t="s">
        <v>392</v>
      </c>
      <c r="X171" s="10" t="s">
        <v>393</v>
      </c>
      <c r="Y171" s="10" t="s">
        <v>394</v>
      </c>
    </row>
    <row r="172" spans="1:25" x14ac:dyDescent="0.2">
      <c r="A172" s="10" t="s">
        <v>440</v>
      </c>
      <c r="B172" s="10" t="s">
        <v>346</v>
      </c>
      <c r="C172" s="10" t="s">
        <v>890</v>
      </c>
      <c r="D172" s="10" t="s">
        <v>387</v>
      </c>
      <c r="E172" s="10">
        <v>235655</v>
      </c>
      <c r="F172" s="11">
        <v>-363222</v>
      </c>
      <c r="G172" s="10" t="s">
        <v>570</v>
      </c>
      <c r="H172" s="10" t="s">
        <v>527</v>
      </c>
      <c r="I172" s="10" t="s">
        <v>391</v>
      </c>
      <c r="J172" s="12">
        <v>43119</v>
      </c>
      <c r="K172" s="12">
        <v>43143</v>
      </c>
      <c r="L172" s="12">
        <v>43143</v>
      </c>
      <c r="M172" s="12">
        <v>43203</v>
      </c>
      <c r="N172" s="11">
        <v>175</v>
      </c>
      <c r="P172" s="10" t="s">
        <v>396</v>
      </c>
      <c r="Q172" s="10" t="s">
        <v>571</v>
      </c>
      <c r="R172" s="10" t="s">
        <v>891</v>
      </c>
      <c r="S172" s="10" t="s">
        <v>514</v>
      </c>
      <c r="T172" s="10" t="s">
        <v>890</v>
      </c>
      <c r="U172" s="12">
        <v>43378</v>
      </c>
      <c r="V172" s="10" t="s">
        <v>392</v>
      </c>
      <c r="X172" s="10" t="s">
        <v>393</v>
      </c>
      <c r="Y172" s="10" t="s">
        <v>394</v>
      </c>
    </row>
    <row r="173" spans="1:25" x14ac:dyDescent="0.2">
      <c r="A173" s="10" t="s">
        <v>440</v>
      </c>
      <c r="B173" s="10" t="s">
        <v>346</v>
      </c>
      <c r="C173" s="10" t="s">
        <v>892</v>
      </c>
      <c r="D173" s="10" t="s">
        <v>387</v>
      </c>
      <c r="E173" s="10">
        <v>235691</v>
      </c>
      <c r="F173" s="11">
        <v>-979980</v>
      </c>
      <c r="G173" s="10" t="s">
        <v>570</v>
      </c>
      <c r="H173" s="10" t="s">
        <v>527</v>
      </c>
      <c r="I173" s="10" t="s">
        <v>391</v>
      </c>
      <c r="J173" s="12">
        <v>43119</v>
      </c>
      <c r="K173" s="12">
        <v>43143</v>
      </c>
      <c r="L173" s="12">
        <v>43143</v>
      </c>
      <c r="M173" s="12">
        <v>43203</v>
      </c>
      <c r="N173" s="11">
        <v>175</v>
      </c>
      <c r="P173" s="10" t="s">
        <v>396</v>
      </c>
      <c r="Q173" s="10" t="s">
        <v>571</v>
      </c>
      <c r="R173" s="10" t="s">
        <v>893</v>
      </c>
      <c r="S173" s="10" t="s">
        <v>514</v>
      </c>
      <c r="T173" s="10" t="s">
        <v>892</v>
      </c>
      <c r="U173" s="12">
        <v>43378</v>
      </c>
      <c r="V173" s="10" t="s">
        <v>392</v>
      </c>
      <c r="X173" s="10" t="s">
        <v>393</v>
      </c>
      <c r="Y173" s="10" t="s">
        <v>394</v>
      </c>
    </row>
    <row r="174" spans="1:25" x14ac:dyDescent="0.2">
      <c r="A174" s="10" t="s">
        <v>440</v>
      </c>
      <c r="B174" s="10" t="s">
        <v>346</v>
      </c>
      <c r="C174" s="10" t="s">
        <v>894</v>
      </c>
      <c r="D174" s="10" t="s">
        <v>387</v>
      </c>
      <c r="E174" s="10">
        <v>235695</v>
      </c>
      <c r="F174" s="11">
        <v>-444575</v>
      </c>
      <c r="G174" s="10" t="s">
        <v>540</v>
      </c>
      <c r="H174" s="10" t="s">
        <v>541</v>
      </c>
      <c r="I174" s="10" t="s">
        <v>444</v>
      </c>
      <c r="J174" s="12">
        <v>43194</v>
      </c>
      <c r="K174" s="12">
        <v>43248</v>
      </c>
      <c r="L174" s="12">
        <v>43194</v>
      </c>
      <c r="M174" s="12">
        <v>43194</v>
      </c>
      <c r="N174" s="11">
        <v>337</v>
      </c>
      <c r="P174" s="10" t="s">
        <v>519</v>
      </c>
      <c r="Q174" s="10" t="s">
        <v>542</v>
      </c>
      <c r="R174" s="10" t="s">
        <v>895</v>
      </c>
      <c r="S174" s="10" t="s">
        <v>514</v>
      </c>
      <c r="T174" s="10" t="s">
        <v>894</v>
      </c>
      <c r="U174" s="12">
        <v>43531</v>
      </c>
      <c r="V174" s="10" t="s">
        <v>523</v>
      </c>
      <c r="X174" s="10" t="s">
        <v>548</v>
      </c>
      <c r="Y174" s="10" t="s">
        <v>394</v>
      </c>
    </row>
    <row r="175" spans="1:25" x14ac:dyDescent="0.2">
      <c r="A175" s="10" t="s">
        <v>440</v>
      </c>
      <c r="B175" s="10" t="s">
        <v>346</v>
      </c>
      <c r="C175" s="10" t="s">
        <v>896</v>
      </c>
      <c r="D175" s="10" t="s">
        <v>387</v>
      </c>
      <c r="E175" s="10">
        <v>235701</v>
      </c>
      <c r="F175" s="11">
        <v>-6000</v>
      </c>
      <c r="G175" s="10" t="s">
        <v>540</v>
      </c>
      <c r="H175" s="10" t="s">
        <v>541</v>
      </c>
      <c r="I175" s="10" t="s">
        <v>444</v>
      </c>
      <c r="J175" s="12">
        <v>43194</v>
      </c>
      <c r="K175" s="12">
        <v>43248</v>
      </c>
      <c r="L175" s="12">
        <v>43194</v>
      </c>
      <c r="M175" s="12">
        <v>43194</v>
      </c>
      <c r="N175" s="11">
        <v>337</v>
      </c>
      <c r="P175" s="10" t="s">
        <v>519</v>
      </c>
      <c r="Q175" s="10" t="s">
        <v>542</v>
      </c>
      <c r="R175" s="10" t="s">
        <v>521</v>
      </c>
      <c r="S175" s="10" t="s">
        <v>522</v>
      </c>
      <c r="T175" s="10" t="s">
        <v>896</v>
      </c>
      <c r="U175" s="12">
        <v>43531</v>
      </c>
      <c r="V175" s="10" t="s">
        <v>523</v>
      </c>
      <c r="X175" s="10" t="s">
        <v>524</v>
      </c>
      <c r="Y175" s="10" t="s">
        <v>394</v>
      </c>
    </row>
    <row r="176" spans="1:25" x14ac:dyDescent="0.2">
      <c r="A176" s="10" t="s">
        <v>440</v>
      </c>
      <c r="B176" s="10" t="s">
        <v>346</v>
      </c>
      <c r="C176" s="10" t="s">
        <v>897</v>
      </c>
      <c r="D176" s="10" t="s">
        <v>387</v>
      </c>
      <c r="E176" s="10">
        <v>235701</v>
      </c>
      <c r="F176" s="11">
        <v>-499217</v>
      </c>
      <c r="G176" s="10" t="s">
        <v>570</v>
      </c>
      <c r="H176" s="10" t="s">
        <v>527</v>
      </c>
      <c r="I176" s="10" t="s">
        <v>391</v>
      </c>
      <c r="J176" s="12">
        <v>43119</v>
      </c>
      <c r="K176" s="12">
        <v>43143</v>
      </c>
      <c r="L176" s="12">
        <v>43143</v>
      </c>
      <c r="M176" s="12">
        <v>43203</v>
      </c>
      <c r="N176" s="11">
        <v>175</v>
      </c>
      <c r="P176" s="10" t="s">
        <v>396</v>
      </c>
      <c r="Q176" s="10" t="s">
        <v>571</v>
      </c>
      <c r="R176" s="10" t="s">
        <v>898</v>
      </c>
      <c r="S176" s="10" t="s">
        <v>514</v>
      </c>
      <c r="T176" s="10" t="s">
        <v>897</v>
      </c>
      <c r="U176" s="12">
        <v>43378</v>
      </c>
      <c r="V176" s="10" t="s">
        <v>392</v>
      </c>
      <c r="X176" s="10" t="s">
        <v>393</v>
      </c>
      <c r="Y176" s="10" t="s">
        <v>394</v>
      </c>
    </row>
    <row r="177" spans="1:25" x14ac:dyDescent="0.2">
      <c r="A177" s="10" t="s">
        <v>440</v>
      </c>
      <c r="B177" s="10" t="s">
        <v>346</v>
      </c>
      <c r="C177" s="10" t="s">
        <v>899</v>
      </c>
      <c r="D177" s="10" t="s">
        <v>387</v>
      </c>
      <c r="E177" s="10">
        <v>235704</v>
      </c>
      <c r="F177" s="11">
        <v>-496322</v>
      </c>
      <c r="G177" s="10" t="s">
        <v>570</v>
      </c>
      <c r="H177" s="10" t="s">
        <v>527</v>
      </c>
      <c r="I177" s="10" t="s">
        <v>391</v>
      </c>
      <c r="J177" s="12">
        <v>43119</v>
      </c>
      <c r="K177" s="12">
        <v>43143</v>
      </c>
      <c r="L177" s="12">
        <v>43143</v>
      </c>
      <c r="M177" s="12">
        <v>43203</v>
      </c>
      <c r="N177" s="11">
        <v>175</v>
      </c>
      <c r="P177" s="10" t="s">
        <v>396</v>
      </c>
      <c r="Q177" s="10" t="s">
        <v>571</v>
      </c>
      <c r="R177" s="10" t="s">
        <v>900</v>
      </c>
      <c r="S177" s="10" t="s">
        <v>514</v>
      </c>
      <c r="T177" s="10" t="s">
        <v>899</v>
      </c>
      <c r="U177" s="12">
        <v>43378</v>
      </c>
      <c r="V177" s="10" t="s">
        <v>392</v>
      </c>
      <c r="X177" s="10" t="s">
        <v>393</v>
      </c>
      <c r="Y177" s="10" t="s">
        <v>394</v>
      </c>
    </row>
    <row r="178" spans="1:25" x14ac:dyDescent="0.2">
      <c r="A178" s="10" t="s">
        <v>440</v>
      </c>
      <c r="B178" s="10" t="s">
        <v>346</v>
      </c>
      <c r="C178" s="10" t="s">
        <v>901</v>
      </c>
      <c r="D178" s="10" t="s">
        <v>387</v>
      </c>
      <c r="E178" s="10">
        <v>235750</v>
      </c>
      <c r="F178" s="11">
        <v>-971430</v>
      </c>
      <c r="G178" s="10" t="s">
        <v>570</v>
      </c>
      <c r="H178" s="10" t="s">
        <v>527</v>
      </c>
      <c r="I178" s="10" t="s">
        <v>391</v>
      </c>
      <c r="J178" s="12">
        <v>43120</v>
      </c>
      <c r="K178" s="12">
        <v>43143</v>
      </c>
      <c r="L178" s="12">
        <v>43143</v>
      </c>
      <c r="M178" s="12">
        <v>43203</v>
      </c>
      <c r="N178" s="11">
        <v>175</v>
      </c>
      <c r="P178" s="10" t="s">
        <v>396</v>
      </c>
      <c r="Q178" s="10" t="s">
        <v>571</v>
      </c>
      <c r="R178" s="10" t="s">
        <v>902</v>
      </c>
      <c r="S178" s="10" t="s">
        <v>514</v>
      </c>
      <c r="T178" s="10" t="s">
        <v>901</v>
      </c>
      <c r="U178" s="12">
        <v>43378</v>
      </c>
      <c r="V178" s="10" t="s">
        <v>392</v>
      </c>
      <c r="X178" s="10" t="s">
        <v>393</v>
      </c>
      <c r="Y178" s="10" t="s">
        <v>394</v>
      </c>
    </row>
    <row r="179" spans="1:25" x14ac:dyDescent="0.2">
      <c r="A179" s="10" t="s">
        <v>440</v>
      </c>
      <c r="B179" s="10" t="s">
        <v>346</v>
      </c>
      <c r="C179" s="10" t="s">
        <v>903</v>
      </c>
      <c r="D179" s="10" t="s">
        <v>387</v>
      </c>
      <c r="E179" s="10">
        <v>235751</v>
      </c>
      <c r="F179" s="11">
        <v>-272932</v>
      </c>
      <c r="G179" s="10" t="s">
        <v>570</v>
      </c>
      <c r="H179" s="10" t="s">
        <v>527</v>
      </c>
      <c r="I179" s="10" t="s">
        <v>391</v>
      </c>
      <c r="J179" s="12">
        <v>43120</v>
      </c>
      <c r="K179" s="12">
        <v>43143</v>
      </c>
      <c r="L179" s="12">
        <v>43143</v>
      </c>
      <c r="M179" s="12">
        <v>43203</v>
      </c>
      <c r="N179" s="11">
        <v>175</v>
      </c>
      <c r="P179" s="10" t="s">
        <v>396</v>
      </c>
      <c r="Q179" s="10" t="s">
        <v>571</v>
      </c>
      <c r="R179" s="10" t="s">
        <v>904</v>
      </c>
      <c r="S179" s="10" t="s">
        <v>514</v>
      </c>
      <c r="T179" s="10" t="s">
        <v>903</v>
      </c>
      <c r="U179" s="12">
        <v>43378</v>
      </c>
      <c r="V179" s="10" t="s">
        <v>392</v>
      </c>
      <c r="X179" s="10" t="s">
        <v>393</v>
      </c>
      <c r="Y179" s="10" t="s">
        <v>394</v>
      </c>
    </row>
    <row r="180" spans="1:25" x14ac:dyDescent="0.2">
      <c r="A180" s="10" t="s">
        <v>440</v>
      </c>
      <c r="B180" s="10" t="s">
        <v>346</v>
      </c>
      <c r="C180" s="10" t="s">
        <v>905</v>
      </c>
      <c r="D180" s="10" t="s">
        <v>387</v>
      </c>
      <c r="E180" s="10">
        <v>235896</v>
      </c>
      <c r="F180" s="11">
        <v>-58322</v>
      </c>
      <c r="G180" s="10" t="s">
        <v>570</v>
      </c>
      <c r="H180" s="10" t="s">
        <v>527</v>
      </c>
      <c r="I180" s="10" t="s">
        <v>391</v>
      </c>
      <c r="J180" s="12">
        <v>43122</v>
      </c>
      <c r="K180" s="12">
        <v>43143</v>
      </c>
      <c r="L180" s="12">
        <v>43143</v>
      </c>
      <c r="M180" s="12">
        <v>43203</v>
      </c>
      <c r="N180" s="11">
        <v>175</v>
      </c>
      <c r="P180" s="10" t="s">
        <v>396</v>
      </c>
      <c r="Q180" s="10" t="s">
        <v>571</v>
      </c>
      <c r="R180" s="10" t="s">
        <v>906</v>
      </c>
      <c r="S180" s="10" t="s">
        <v>514</v>
      </c>
      <c r="T180" s="10" t="s">
        <v>905</v>
      </c>
      <c r="U180" s="12">
        <v>43378</v>
      </c>
      <c r="V180" s="10" t="s">
        <v>392</v>
      </c>
      <c r="X180" s="10" t="s">
        <v>393</v>
      </c>
      <c r="Y180" s="10" t="s">
        <v>394</v>
      </c>
    </row>
    <row r="181" spans="1:25" x14ac:dyDescent="0.2">
      <c r="A181" s="10" t="s">
        <v>440</v>
      </c>
      <c r="B181" s="10" t="s">
        <v>346</v>
      </c>
      <c r="C181" s="10" t="s">
        <v>907</v>
      </c>
      <c r="D181" s="10" t="s">
        <v>387</v>
      </c>
      <c r="E181" s="10">
        <v>235898</v>
      </c>
      <c r="F181" s="11">
        <v>-76016</v>
      </c>
      <c r="G181" s="10" t="s">
        <v>570</v>
      </c>
      <c r="H181" s="10" t="s">
        <v>527</v>
      </c>
      <c r="I181" s="10" t="s">
        <v>391</v>
      </c>
      <c r="J181" s="12">
        <v>43122</v>
      </c>
      <c r="K181" s="12">
        <v>43143</v>
      </c>
      <c r="L181" s="12">
        <v>43143</v>
      </c>
      <c r="M181" s="12">
        <v>43203</v>
      </c>
      <c r="N181" s="11">
        <v>175</v>
      </c>
      <c r="P181" s="10" t="s">
        <v>396</v>
      </c>
      <c r="Q181" s="10" t="s">
        <v>571</v>
      </c>
      <c r="R181" s="10" t="s">
        <v>908</v>
      </c>
      <c r="S181" s="10" t="s">
        <v>553</v>
      </c>
      <c r="T181" s="10" t="s">
        <v>907</v>
      </c>
      <c r="U181" s="12">
        <v>43378</v>
      </c>
      <c r="V181" s="10" t="s">
        <v>392</v>
      </c>
      <c r="X181" s="10" t="s">
        <v>393</v>
      </c>
      <c r="Y181" s="10" t="s">
        <v>394</v>
      </c>
    </row>
    <row r="182" spans="1:25" x14ac:dyDescent="0.2">
      <c r="A182" s="10" t="s">
        <v>440</v>
      </c>
      <c r="B182" s="10" t="s">
        <v>346</v>
      </c>
      <c r="C182" s="10" t="s">
        <v>909</v>
      </c>
      <c r="D182" s="10" t="s">
        <v>387</v>
      </c>
      <c r="E182" s="10">
        <v>235973</v>
      </c>
      <c r="F182" s="11">
        <v>-198360</v>
      </c>
      <c r="G182" s="10" t="s">
        <v>570</v>
      </c>
      <c r="H182" s="10" t="s">
        <v>527</v>
      </c>
      <c r="I182" s="10" t="s">
        <v>391</v>
      </c>
      <c r="J182" s="12">
        <v>43123</v>
      </c>
      <c r="K182" s="12">
        <v>43143</v>
      </c>
      <c r="L182" s="12">
        <v>43143</v>
      </c>
      <c r="M182" s="12">
        <v>43203</v>
      </c>
      <c r="N182" s="11">
        <v>175</v>
      </c>
      <c r="P182" s="10" t="s">
        <v>396</v>
      </c>
      <c r="Q182" s="10" t="s">
        <v>571</v>
      </c>
      <c r="R182" s="10" t="s">
        <v>910</v>
      </c>
      <c r="S182" s="10" t="s">
        <v>514</v>
      </c>
      <c r="T182" s="10" t="s">
        <v>909</v>
      </c>
      <c r="U182" s="12">
        <v>43378</v>
      </c>
      <c r="V182" s="10" t="s">
        <v>392</v>
      </c>
      <c r="X182" s="10" t="s">
        <v>393</v>
      </c>
      <c r="Y182" s="10" t="s">
        <v>394</v>
      </c>
    </row>
    <row r="183" spans="1:25" x14ac:dyDescent="0.2">
      <c r="A183" s="10" t="s">
        <v>440</v>
      </c>
      <c r="B183" s="10" t="s">
        <v>346</v>
      </c>
      <c r="C183" s="10" t="s">
        <v>911</v>
      </c>
      <c r="D183" s="10" t="s">
        <v>387</v>
      </c>
      <c r="E183" s="10">
        <v>236001</v>
      </c>
      <c r="F183" s="11">
        <v>-101600</v>
      </c>
      <c r="G183" s="10" t="s">
        <v>594</v>
      </c>
      <c r="H183" s="10" t="s">
        <v>518</v>
      </c>
      <c r="I183" s="10" t="s">
        <v>444</v>
      </c>
      <c r="J183" s="12">
        <v>43194</v>
      </c>
      <c r="K183" s="12">
        <v>43271</v>
      </c>
      <c r="L183" s="12">
        <v>43194</v>
      </c>
      <c r="M183" s="12">
        <v>43254</v>
      </c>
      <c r="N183" s="11">
        <v>812</v>
      </c>
      <c r="P183" s="10" t="s">
        <v>396</v>
      </c>
      <c r="Q183" s="10" t="s">
        <v>520</v>
      </c>
      <c r="R183" s="10" t="s">
        <v>595</v>
      </c>
      <c r="S183" s="10" t="s">
        <v>596</v>
      </c>
      <c r="T183" s="10" t="s">
        <v>911</v>
      </c>
      <c r="U183" s="12">
        <v>44066</v>
      </c>
      <c r="V183" s="10" t="s">
        <v>523</v>
      </c>
      <c r="X183" s="10" t="s">
        <v>597</v>
      </c>
      <c r="Y183" s="10" t="s">
        <v>394</v>
      </c>
    </row>
    <row r="184" spans="1:25" x14ac:dyDescent="0.2">
      <c r="A184" s="10" t="s">
        <v>440</v>
      </c>
      <c r="B184" s="10" t="s">
        <v>346</v>
      </c>
      <c r="C184" s="10" t="s">
        <v>912</v>
      </c>
      <c r="D184" s="10" t="s">
        <v>387</v>
      </c>
      <c r="E184" s="10">
        <v>236001</v>
      </c>
      <c r="F184" s="11">
        <v>-101600</v>
      </c>
      <c r="G184" s="10" t="s">
        <v>517</v>
      </c>
      <c r="H184" s="10" t="s">
        <v>518</v>
      </c>
      <c r="I184" s="10" t="s">
        <v>444</v>
      </c>
      <c r="J184" s="12">
        <v>43194</v>
      </c>
      <c r="K184" s="12">
        <v>43244</v>
      </c>
      <c r="L184" s="12">
        <v>43159</v>
      </c>
      <c r="M184" s="12">
        <v>43219</v>
      </c>
      <c r="N184" s="11">
        <v>738</v>
      </c>
      <c r="P184" s="10" t="s">
        <v>399</v>
      </c>
      <c r="Q184" s="10" t="s">
        <v>520</v>
      </c>
      <c r="R184" s="10" t="s">
        <v>521</v>
      </c>
      <c r="S184" s="10" t="s">
        <v>913</v>
      </c>
      <c r="T184" s="10" t="s">
        <v>914</v>
      </c>
      <c r="U184" s="12">
        <v>43957</v>
      </c>
      <c r="V184" s="10" t="s">
        <v>523</v>
      </c>
      <c r="X184" s="10" t="s">
        <v>524</v>
      </c>
      <c r="Y184" s="10" t="s">
        <v>394</v>
      </c>
    </row>
    <row r="185" spans="1:25" x14ac:dyDescent="0.2">
      <c r="A185" s="10" t="s">
        <v>440</v>
      </c>
      <c r="B185" s="10" t="s">
        <v>346</v>
      </c>
      <c r="C185" s="10" t="s">
        <v>914</v>
      </c>
      <c r="D185" s="10" t="s">
        <v>387</v>
      </c>
      <c r="E185" s="10">
        <v>236001</v>
      </c>
      <c r="F185" s="11">
        <v>-459060</v>
      </c>
      <c r="G185" s="10" t="s">
        <v>570</v>
      </c>
      <c r="H185" s="10" t="s">
        <v>527</v>
      </c>
      <c r="I185" s="10" t="s">
        <v>391</v>
      </c>
      <c r="J185" s="12">
        <v>43123</v>
      </c>
      <c r="K185" s="12">
        <v>43143</v>
      </c>
      <c r="L185" s="12">
        <v>43143</v>
      </c>
      <c r="M185" s="12">
        <v>43203</v>
      </c>
      <c r="N185" s="11">
        <v>175</v>
      </c>
      <c r="P185" s="10" t="s">
        <v>396</v>
      </c>
      <c r="Q185" s="10" t="s">
        <v>571</v>
      </c>
      <c r="R185" s="10" t="s">
        <v>915</v>
      </c>
      <c r="S185" s="10" t="s">
        <v>913</v>
      </c>
      <c r="T185" s="10" t="s">
        <v>914</v>
      </c>
      <c r="U185" s="12">
        <v>43378</v>
      </c>
      <c r="V185" s="10" t="s">
        <v>392</v>
      </c>
      <c r="X185" s="10" t="s">
        <v>393</v>
      </c>
      <c r="Y185" s="10" t="s">
        <v>394</v>
      </c>
    </row>
    <row r="186" spans="1:25" x14ac:dyDescent="0.2">
      <c r="A186" s="10" t="s">
        <v>440</v>
      </c>
      <c r="B186" s="10" t="s">
        <v>346</v>
      </c>
      <c r="C186" s="10" t="s">
        <v>916</v>
      </c>
      <c r="D186" s="10" t="s">
        <v>387</v>
      </c>
      <c r="E186" s="10">
        <v>236062</v>
      </c>
      <c r="F186" s="11">
        <v>-660496</v>
      </c>
      <c r="G186" s="10" t="s">
        <v>517</v>
      </c>
      <c r="H186" s="10" t="s">
        <v>518</v>
      </c>
      <c r="I186" s="10" t="s">
        <v>391</v>
      </c>
      <c r="J186" s="12">
        <v>43124</v>
      </c>
      <c r="K186" s="12">
        <v>43143</v>
      </c>
      <c r="L186" s="12">
        <v>43143</v>
      </c>
      <c r="M186" s="12">
        <v>43203</v>
      </c>
      <c r="N186" s="11">
        <v>754</v>
      </c>
      <c r="P186" s="10" t="s">
        <v>388</v>
      </c>
      <c r="Q186" s="10" t="s">
        <v>520</v>
      </c>
      <c r="R186" s="10" t="s">
        <v>917</v>
      </c>
      <c r="S186" s="10" t="s">
        <v>514</v>
      </c>
      <c r="T186" s="10" t="s">
        <v>916</v>
      </c>
      <c r="U186" s="12">
        <v>43957</v>
      </c>
      <c r="V186" s="10" t="s">
        <v>392</v>
      </c>
      <c r="X186" s="10" t="s">
        <v>393</v>
      </c>
      <c r="Y186" s="10" t="s">
        <v>394</v>
      </c>
    </row>
    <row r="187" spans="1:25" x14ac:dyDescent="0.2">
      <c r="A187" s="10" t="s">
        <v>440</v>
      </c>
      <c r="B187" s="10" t="s">
        <v>346</v>
      </c>
      <c r="C187" s="10" t="s">
        <v>918</v>
      </c>
      <c r="D187" s="10" t="s">
        <v>387</v>
      </c>
      <c r="E187" s="10">
        <v>236075</v>
      </c>
      <c r="F187" s="11">
        <v>-335560</v>
      </c>
      <c r="G187" s="10" t="s">
        <v>570</v>
      </c>
      <c r="H187" s="10" t="s">
        <v>527</v>
      </c>
      <c r="I187" s="10" t="s">
        <v>391</v>
      </c>
      <c r="J187" s="12">
        <v>43124</v>
      </c>
      <c r="K187" s="12">
        <v>43143</v>
      </c>
      <c r="L187" s="12">
        <v>43143</v>
      </c>
      <c r="M187" s="12">
        <v>43203</v>
      </c>
      <c r="N187" s="11">
        <v>175</v>
      </c>
      <c r="P187" s="10" t="s">
        <v>396</v>
      </c>
      <c r="Q187" s="10" t="s">
        <v>571</v>
      </c>
      <c r="R187" s="10" t="s">
        <v>919</v>
      </c>
      <c r="S187" s="10" t="s">
        <v>514</v>
      </c>
      <c r="T187" s="10" t="s">
        <v>918</v>
      </c>
      <c r="U187" s="12">
        <v>43378</v>
      </c>
      <c r="V187" s="10" t="s">
        <v>392</v>
      </c>
      <c r="X187" s="10" t="s">
        <v>393</v>
      </c>
      <c r="Y187" s="10" t="s">
        <v>394</v>
      </c>
    </row>
    <row r="188" spans="1:25" x14ac:dyDescent="0.2">
      <c r="A188" s="10" t="s">
        <v>440</v>
      </c>
      <c r="B188" s="10" t="s">
        <v>346</v>
      </c>
      <c r="C188" s="10" t="s">
        <v>920</v>
      </c>
      <c r="D188" s="10" t="s">
        <v>387</v>
      </c>
      <c r="E188" s="10">
        <v>237089</v>
      </c>
      <c r="F188" s="11">
        <v>-510516</v>
      </c>
      <c r="G188" s="10" t="s">
        <v>602</v>
      </c>
      <c r="H188" s="10" t="s">
        <v>541</v>
      </c>
      <c r="I188" s="10" t="s">
        <v>391</v>
      </c>
      <c r="J188" s="12">
        <v>43138</v>
      </c>
      <c r="K188" s="12">
        <v>43168</v>
      </c>
      <c r="L188" s="12">
        <v>43168</v>
      </c>
      <c r="M188" s="12">
        <v>43228</v>
      </c>
      <c r="N188" s="11">
        <v>479</v>
      </c>
      <c r="P188" s="10" t="s">
        <v>396</v>
      </c>
      <c r="Q188" s="10" t="s">
        <v>603</v>
      </c>
      <c r="R188" s="10" t="s">
        <v>921</v>
      </c>
      <c r="S188" s="10" t="s">
        <v>514</v>
      </c>
      <c r="T188" s="10" t="s">
        <v>920</v>
      </c>
      <c r="U188" s="12">
        <v>43707</v>
      </c>
      <c r="V188" s="10" t="s">
        <v>392</v>
      </c>
      <c r="X188" s="10" t="s">
        <v>393</v>
      </c>
      <c r="Y188" s="10" t="s">
        <v>394</v>
      </c>
    </row>
    <row r="189" spans="1:25" x14ac:dyDescent="0.2">
      <c r="A189" s="10" t="s">
        <v>440</v>
      </c>
      <c r="B189" s="10" t="s">
        <v>346</v>
      </c>
      <c r="C189" s="10" t="s">
        <v>922</v>
      </c>
      <c r="D189" s="10" t="s">
        <v>387</v>
      </c>
      <c r="E189" s="10">
        <v>237119</v>
      </c>
      <c r="F189" s="11">
        <v>-470019</v>
      </c>
      <c r="G189" s="10" t="s">
        <v>540</v>
      </c>
      <c r="H189" s="10" t="s">
        <v>541</v>
      </c>
      <c r="I189" s="10" t="s">
        <v>444</v>
      </c>
      <c r="J189" s="12">
        <v>43231</v>
      </c>
      <c r="K189" s="12">
        <v>43271</v>
      </c>
      <c r="L189" s="12">
        <v>43168</v>
      </c>
      <c r="M189" s="12">
        <v>43228</v>
      </c>
      <c r="N189" s="11">
        <v>303</v>
      </c>
      <c r="P189" s="10" t="s">
        <v>396</v>
      </c>
      <c r="Q189" s="10" t="s">
        <v>542</v>
      </c>
      <c r="R189" s="10" t="s">
        <v>923</v>
      </c>
      <c r="S189" s="10" t="s">
        <v>514</v>
      </c>
      <c r="T189" s="10" t="s">
        <v>924</v>
      </c>
      <c r="U189" s="12">
        <v>43531</v>
      </c>
      <c r="V189" s="10" t="s">
        <v>523</v>
      </c>
      <c r="X189" s="10" t="s">
        <v>610</v>
      </c>
      <c r="Y189" s="10" t="s">
        <v>394</v>
      </c>
    </row>
    <row r="190" spans="1:25" x14ac:dyDescent="0.2">
      <c r="A190" s="10" t="s">
        <v>440</v>
      </c>
      <c r="B190" s="10" t="s">
        <v>346</v>
      </c>
      <c r="C190" s="10" t="s">
        <v>925</v>
      </c>
      <c r="D190" s="10" t="s">
        <v>387</v>
      </c>
      <c r="E190" s="10">
        <v>237238</v>
      </c>
      <c r="F190" s="11">
        <v>-874760</v>
      </c>
      <c r="G190" s="10" t="s">
        <v>517</v>
      </c>
      <c r="H190" s="10" t="s">
        <v>518</v>
      </c>
      <c r="I190" s="10" t="s">
        <v>391</v>
      </c>
      <c r="J190" s="12">
        <v>43174</v>
      </c>
      <c r="K190" s="12">
        <v>43933</v>
      </c>
      <c r="L190" s="12">
        <v>43507</v>
      </c>
      <c r="M190" s="12">
        <v>43567</v>
      </c>
      <c r="N190" s="11">
        <v>390</v>
      </c>
      <c r="P190" s="10" t="s">
        <v>421</v>
      </c>
      <c r="Q190" s="10" t="s">
        <v>520</v>
      </c>
      <c r="R190" s="10" t="s">
        <v>926</v>
      </c>
      <c r="S190" s="10" t="s">
        <v>532</v>
      </c>
      <c r="T190" s="10" t="s">
        <v>925</v>
      </c>
      <c r="U190" s="12">
        <v>43957</v>
      </c>
      <c r="V190" s="10" t="s">
        <v>446</v>
      </c>
      <c r="X190" s="10" t="s">
        <v>393</v>
      </c>
      <c r="Y190" s="10" t="s">
        <v>394</v>
      </c>
    </row>
    <row r="191" spans="1:25" x14ac:dyDescent="0.2">
      <c r="A191" s="10" t="s">
        <v>440</v>
      </c>
      <c r="B191" s="10" t="s">
        <v>346</v>
      </c>
      <c r="C191" s="10" t="s">
        <v>927</v>
      </c>
      <c r="D191" s="10" t="s">
        <v>387</v>
      </c>
      <c r="E191" s="10">
        <v>237379</v>
      </c>
      <c r="F191" s="11">
        <v>-1768437</v>
      </c>
      <c r="G191" s="10" t="s">
        <v>540</v>
      </c>
      <c r="H191" s="10" t="s">
        <v>541</v>
      </c>
      <c r="I191" s="10" t="s">
        <v>444</v>
      </c>
      <c r="J191" s="12">
        <v>43231</v>
      </c>
      <c r="K191" s="12">
        <v>43271</v>
      </c>
      <c r="L191" s="12">
        <v>43168</v>
      </c>
      <c r="M191" s="12">
        <v>43228</v>
      </c>
      <c r="N191" s="11">
        <v>303</v>
      </c>
      <c r="P191" s="10" t="s">
        <v>396</v>
      </c>
      <c r="Q191" s="10" t="s">
        <v>542</v>
      </c>
      <c r="R191" s="10" t="s">
        <v>928</v>
      </c>
      <c r="S191" s="10" t="s">
        <v>514</v>
      </c>
      <c r="T191" s="10" t="s">
        <v>929</v>
      </c>
      <c r="U191" s="12">
        <v>43531</v>
      </c>
      <c r="V191" s="10" t="s">
        <v>523</v>
      </c>
      <c r="X191" s="10" t="s">
        <v>610</v>
      </c>
      <c r="Y191" s="10" t="s">
        <v>394</v>
      </c>
    </row>
    <row r="192" spans="1:25" x14ac:dyDescent="0.2">
      <c r="A192" s="10" t="s">
        <v>440</v>
      </c>
      <c r="B192" s="10" t="s">
        <v>346</v>
      </c>
      <c r="C192" s="10" t="s">
        <v>930</v>
      </c>
      <c r="D192" s="10" t="s">
        <v>387</v>
      </c>
      <c r="E192" s="10">
        <v>237389</v>
      </c>
      <c r="F192" s="11">
        <v>-185460</v>
      </c>
      <c r="G192" s="10" t="s">
        <v>602</v>
      </c>
      <c r="H192" s="10" t="s">
        <v>541</v>
      </c>
      <c r="I192" s="10" t="s">
        <v>391</v>
      </c>
      <c r="J192" s="12">
        <v>43144</v>
      </c>
      <c r="K192" s="12">
        <v>43168</v>
      </c>
      <c r="L192" s="12">
        <v>43168</v>
      </c>
      <c r="M192" s="12">
        <v>43228</v>
      </c>
      <c r="N192" s="11">
        <v>479</v>
      </c>
      <c r="P192" s="10" t="s">
        <v>396</v>
      </c>
      <c r="Q192" s="10" t="s">
        <v>603</v>
      </c>
      <c r="R192" s="10" t="s">
        <v>931</v>
      </c>
      <c r="S192" s="10" t="s">
        <v>514</v>
      </c>
      <c r="T192" s="10" t="s">
        <v>930</v>
      </c>
      <c r="U192" s="12">
        <v>43707</v>
      </c>
      <c r="V192" s="10" t="s">
        <v>392</v>
      </c>
      <c r="X192" s="10" t="s">
        <v>393</v>
      </c>
      <c r="Y192" s="10" t="s">
        <v>394</v>
      </c>
    </row>
    <row r="193" spans="1:25" x14ac:dyDescent="0.2">
      <c r="A193" s="10" t="s">
        <v>440</v>
      </c>
      <c r="B193" s="10" t="s">
        <v>346</v>
      </c>
      <c r="C193" s="10" t="s">
        <v>932</v>
      </c>
      <c r="D193" s="10" t="s">
        <v>387</v>
      </c>
      <c r="E193" s="10">
        <v>237538</v>
      </c>
      <c r="F193" s="11">
        <v>-110210</v>
      </c>
      <c r="G193" s="10" t="s">
        <v>602</v>
      </c>
      <c r="H193" s="10" t="s">
        <v>541</v>
      </c>
      <c r="I193" s="10" t="s">
        <v>391</v>
      </c>
      <c r="J193" s="12">
        <v>43146</v>
      </c>
      <c r="K193" s="12">
        <v>43168</v>
      </c>
      <c r="L193" s="12">
        <v>43168</v>
      </c>
      <c r="M193" s="12">
        <v>43228</v>
      </c>
      <c r="N193" s="11">
        <v>479</v>
      </c>
      <c r="P193" s="10" t="s">
        <v>396</v>
      </c>
      <c r="Q193" s="10" t="s">
        <v>603</v>
      </c>
      <c r="R193" s="10" t="s">
        <v>933</v>
      </c>
      <c r="S193" s="10" t="s">
        <v>514</v>
      </c>
      <c r="T193" s="10" t="s">
        <v>932</v>
      </c>
      <c r="U193" s="12">
        <v>43707</v>
      </c>
      <c r="V193" s="10" t="s">
        <v>392</v>
      </c>
      <c r="X193" s="10" t="s">
        <v>393</v>
      </c>
      <c r="Y193" s="10" t="s">
        <v>394</v>
      </c>
    </row>
    <row r="194" spans="1:25" x14ac:dyDescent="0.2">
      <c r="A194" s="10" t="s">
        <v>440</v>
      </c>
      <c r="B194" s="10" t="s">
        <v>346</v>
      </c>
      <c r="C194" s="10" t="s">
        <v>934</v>
      </c>
      <c r="D194" s="10" t="s">
        <v>387</v>
      </c>
      <c r="E194" s="10">
        <v>237769</v>
      </c>
      <c r="F194" s="11">
        <v>-364209</v>
      </c>
      <c r="G194" s="10" t="s">
        <v>602</v>
      </c>
      <c r="H194" s="10" t="s">
        <v>541</v>
      </c>
      <c r="I194" s="10" t="s">
        <v>391</v>
      </c>
      <c r="J194" s="12">
        <v>43150</v>
      </c>
      <c r="K194" s="12">
        <v>43168</v>
      </c>
      <c r="L194" s="12">
        <v>43168</v>
      </c>
      <c r="M194" s="12">
        <v>43228</v>
      </c>
      <c r="N194" s="11">
        <v>479</v>
      </c>
      <c r="P194" s="10" t="s">
        <v>396</v>
      </c>
      <c r="Q194" s="10" t="s">
        <v>603</v>
      </c>
      <c r="R194" s="10" t="s">
        <v>935</v>
      </c>
      <c r="S194" s="10" t="s">
        <v>514</v>
      </c>
      <c r="T194" s="10" t="s">
        <v>934</v>
      </c>
      <c r="U194" s="12">
        <v>43707</v>
      </c>
      <c r="V194" s="10" t="s">
        <v>392</v>
      </c>
      <c r="X194" s="10" t="s">
        <v>393</v>
      </c>
      <c r="Y194" s="10" t="s">
        <v>394</v>
      </c>
    </row>
    <row r="195" spans="1:25" x14ac:dyDescent="0.2">
      <c r="A195" s="10" t="s">
        <v>440</v>
      </c>
      <c r="B195" s="10" t="s">
        <v>346</v>
      </c>
      <c r="C195" s="10" t="s">
        <v>936</v>
      </c>
      <c r="D195" s="10" t="s">
        <v>387</v>
      </c>
      <c r="E195" s="10">
        <v>237790</v>
      </c>
      <c r="F195" s="11">
        <v>-502300</v>
      </c>
      <c r="G195" s="10" t="s">
        <v>517</v>
      </c>
      <c r="H195" s="10" t="s">
        <v>518</v>
      </c>
      <c r="I195" s="10" t="s">
        <v>444</v>
      </c>
      <c r="J195" s="12">
        <v>43231</v>
      </c>
      <c r="K195" s="12">
        <v>43271</v>
      </c>
      <c r="L195" s="12">
        <v>43231</v>
      </c>
      <c r="M195" s="12">
        <v>43231</v>
      </c>
      <c r="N195" s="11">
        <v>726</v>
      </c>
      <c r="P195" s="10" t="s">
        <v>396</v>
      </c>
      <c r="Q195" s="10" t="s">
        <v>520</v>
      </c>
      <c r="R195" s="10" t="s">
        <v>636</v>
      </c>
      <c r="S195" s="10" t="s">
        <v>522</v>
      </c>
      <c r="T195" s="10" t="s">
        <v>936</v>
      </c>
      <c r="U195" s="12">
        <v>43957</v>
      </c>
      <c r="V195" s="10" t="s">
        <v>523</v>
      </c>
      <c r="X195" s="10" t="s">
        <v>610</v>
      </c>
      <c r="Y195" s="10" t="s">
        <v>394</v>
      </c>
    </row>
    <row r="196" spans="1:25" x14ac:dyDescent="0.2">
      <c r="A196" s="10" t="s">
        <v>440</v>
      </c>
      <c r="B196" s="10" t="s">
        <v>346</v>
      </c>
      <c r="C196" s="10" t="s">
        <v>937</v>
      </c>
      <c r="D196" s="10" t="s">
        <v>387</v>
      </c>
      <c r="E196" s="10">
        <v>237790</v>
      </c>
      <c r="F196" s="11">
        <v>-1466290</v>
      </c>
      <c r="G196" s="10" t="s">
        <v>517</v>
      </c>
      <c r="H196" s="10" t="s">
        <v>518</v>
      </c>
      <c r="I196" s="10" t="s">
        <v>391</v>
      </c>
      <c r="J196" s="12">
        <v>43151</v>
      </c>
      <c r="K196" s="12">
        <v>43168</v>
      </c>
      <c r="L196" s="12">
        <v>43168</v>
      </c>
      <c r="M196" s="12">
        <v>43228</v>
      </c>
      <c r="N196" s="11">
        <v>729</v>
      </c>
      <c r="P196" s="10" t="s">
        <v>396</v>
      </c>
      <c r="Q196" s="10" t="s">
        <v>520</v>
      </c>
      <c r="R196" s="10" t="s">
        <v>938</v>
      </c>
      <c r="S196" s="10" t="s">
        <v>514</v>
      </c>
      <c r="T196" s="10" t="s">
        <v>937</v>
      </c>
      <c r="U196" s="12">
        <v>43957</v>
      </c>
      <c r="V196" s="10" t="s">
        <v>392</v>
      </c>
      <c r="X196" s="10" t="s">
        <v>393</v>
      </c>
      <c r="Y196" s="10" t="s">
        <v>394</v>
      </c>
    </row>
    <row r="197" spans="1:25" x14ac:dyDescent="0.2">
      <c r="A197" s="10" t="s">
        <v>440</v>
      </c>
      <c r="B197" s="10" t="s">
        <v>346</v>
      </c>
      <c r="C197" s="10" t="s">
        <v>939</v>
      </c>
      <c r="D197" s="10" t="s">
        <v>387</v>
      </c>
      <c r="E197" s="10">
        <v>237957</v>
      </c>
      <c r="F197" s="11">
        <v>-748732</v>
      </c>
      <c r="G197" s="10" t="s">
        <v>602</v>
      </c>
      <c r="H197" s="10" t="s">
        <v>541</v>
      </c>
      <c r="I197" s="10" t="s">
        <v>391</v>
      </c>
      <c r="J197" s="12">
        <v>43153</v>
      </c>
      <c r="K197" s="12">
        <v>43168</v>
      </c>
      <c r="L197" s="12">
        <v>43168</v>
      </c>
      <c r="M197" s="12">
        <v>43228</v>
      </c>
      <c r="N197" s="11">
        <v>479</v>
      </c>
      <c r="P197" s="10" t="s">
        <v>396</v>
      </c>
      <c r="Q197" s="10" t="s">
        <v>603</v>
      </c>
      <c r="R197" s="10" t="s">
        <v>940</v>
      </c>
      <c r="S197" s="10" t="s">
        <v>514</v>
      </c>
      <c r="T197" s="10" t="s">
        <v>939</v>
      </c>
      <c r="U197" s="12">
        <v>43707</v>
      </c>
      <c r="V197" s="10" t="s">
        <v>392</v>
      </c>
      <c r="X197" s="10" t="s">
        <v>393</v>
      </c>
      <c r="Y197" s="10" t="s">
        <v>394</v>
      </c>
    </row>
    <row r="198" spans="1:25" x14ac:dyDescent="0.2">
      <c r="A198" s="10" t="s">
        <v>440</v>
      </c>
      <c r="B198" s="10" t="s">
        <v>346</v>
      </c>
      <c r="C198" s="10" t="s">
        <v>941</v>
      </c>
      <c r="D198" s="10" t="s">
        <v>387</v>
      </c>
      <c r="E198" s="10">
        <v>238089</v>
      </c>
      <c r="F198" s="11">
        <v>-2277760</v>
      </c>
      <c r="G198" s="10" t="s">
        <v>540</v>
      </c>
      <c r="H198" s="10" t="s">
        <v>541</v>
      </c>
      <c r="I198" s="10" t="s">
        <v>444</v>
      </c>
      <c r="J198" s="12">
        <v>43231</v>
      </c>
      <c r="K198" s="12">
        <v>43271</v>
      </c>
      <c r="L198" s="12">
        <v>43168</v>
      </c>
      <c r="M198" s="12">
        <v>43228</v>
      </c>
      <c r="N198" s="11">
        <v>303</v>
      </c>
      <c r="P198" s="10" t="s">
        <v>396</v>
      </c>
      <c r="Q198" s="10" t="s">
        <v>542</v>
      </c>
      <c r="R198" s="10" t="s">
        <v>942</v>
      </c>
      <c r="S198" s="10" t="s">
        <v>553</v>
      </c>
      <c r="T198" s="10" t="s">
        <v>943</v>
      </c>
      <c r="U198" s="12">
        <v>43531</v>
      </c>
      <c r="V198" s="10" t="s">
        <v>523</v>
      </c>
      <c r="X198" s="10" t="s">
        <v>610</v>
      </c>
      <c r="Y198" s="10" t="s">
        <v>394</v>
      </c>
    </row>
    <row r="199" spans="1:25" x14ac:dyDescent="0.2">
      <c r="A199" s="10" t="s">
        <v>440</v>
      </c>
      <c r="B199" s="10" t="s">
        <v>346</v>
      </c>
      <c r="C199" s="10" t="s">
        <v>944</v>
      </c>
      <c r="D199" s="10" t="s">
        <v>387</v>
      </c>
      <c r="E199" s="10">
        <v>238104</v>
      </c>
      <c r="F199" s="11">
        <v>-303432</v>
      </c>
      <c r="G199" s="10" t="s">
        <v>602</v>
      </c>
      <c r="H199" s="10" t="s">
        <v>541</v>
      </c>
      <c r="I199" s="10" t="s">
        <v>391</v>
      </c>
      <c r="J199" s="12">
        <v>43155</v>
      </c>
      <c r="K199" s="12">
        <v>43168</v>
      </c>
      <c r="L199" s="12">
        <v>43168</v>
      </c>
      <c r="M199" s="12">
        <v>43228</v>
      </c>
      <c r="N199" s="11">
        <v>479</v>
      </c>
      <c r="P199" s="10" t="s">
        <v>396</v>
      </c>
      <c r="Q199" s="10" t="s">
        <v>603</v>
      </c>
      <c r="R199" s="10" t="s">
        <v>889</v>
      </c>
      <c r="S199" s="10" t="s">
        <v>553</v>
      </c>
      <c r="T199" s="10" t="s">
        <v>944</v>
      </c>
      <c r="U199" s="12">
        <v>43707</v>
      </c>
      <c r="V199" s="10" t="s">
        <v>392</v>
      </c>
      <c r="X199" s="10" t="s">
        <v>393</v>
      </c>
      <c r="Y199" s="10" t="s">
        <v>394</v>
      </c>
    </row>
    <row r="200" spans="1:25" x14ac:dyDescent="0.2">
      <c r="A200" s="10" t="s">
        <v>440</v>
      </c>
      <c r="B200" s="10" t="s">
        <v>346</v>
      </c>
      <c r="C200" s="10" t="s">
        <v>945</v>
      </c>
      <c r="D200" s="10" t="s">
        <v>387</v>
      </c>
      <c r="E200" s="10">
        <v>238120</v>
      </c>
      <c r="F200" s="11">
        <v>-366528</v>
      </c>
      <c r="G200" s="10" t="s">
        <v>602</v>
      </c>
      <c r="H200" s="10" t="s">
        <v>541</v>
      </c>
      <c r="I200" s="10" t="s">
        <v>391</v>
      </c>
      <c r="J200" s="12">
        <v>43155</v>
      </c>
      <c r="K200" s="12">
        <v>43168</v>
      </c>
      <c r="L200" s="12">
        <v>43168</v>
      </c>
      <c r="M200" s="12">
        <v>43228</v>
      </c>
      <c r="N200" s="11">
        <v>479</v>
      </c>
      <c r="P200" s="10" t="s">
        <v>396</v>
      </c>
      <c r="Q200" s="10" t="s">
        <v>603</v>
      </c>
      <c r="R200" s="10" t="s">
        <v>946</v>
      </c>
      <c r="S200" s="10" t="s">
        <v>514</v>
      </c>
      <c r="T200" s="10" t="s">
        <v>945</v>
      </c>
      <c r="U200" s="12">
        <v>43707</v>
      </c>
      <c r="V200" s="10" t="s">
        <v>392</v>
      </c>
      <c r="X200" s="10" t="s">
        <v>393</v>
      </c>
      <c r="Y200" s="10" t="s">
        <v>394</v>
      </c>
    </row>
    <row r="201" spans="1:25" x14ac:dyDescent="0.2">
      <c r="A201" s="10" t="s">
        <v>440</v>
      </c>
      <c r="B201" s="10" t="s">
        <v>346</v>
      </c>
      <c r="C201" s="10" t="s">
        <v>947</v>
      </c>
      <c r="D201" s="10" t="s">
        <v>387</v>
      </c>
      <c r="E201" s="10">
        <v>238328</v>
      </c>
      <c r="F201" s="11">
        <v>-16000</v>
      </c>
      <c r="G201" s="10" t="s">
        <v>517</v>
      </c>
      <c r="H201" s="10" t="s">
        <v>518</v>
      </c>
      <c r="I201" s="10" t="s">
        <v>444</v>
      </c>
      <c r="J201" s="12">
        <v>43231</v>
      </c>
      <c r="K201" s="12">
        <v>43271</v>
      </c>
      <c r="L201" s="12">
        <v>43231</v>
      </c>
      <c r="M201" s="12">
        <v>43231</v>
      </c>
      <c r="N201" s="11">
        <v>726</v>
      </c>
      <c r="P201" s="10" t="s">
        <v>396</v>
      </c>
      <c r="Q201" s="10" t="s">
        <v>520</v>
      </c>
      <c r="R201" s="10" t="s">
        <v>636</v>
      </c>
      <c r="S201" s="10" t="s">
        <v>522</v>
      </c>
      <c r="T201" s="10" t="s">
        <v>947</v>
      </c>
      <c r="U201" s="12">
        <v>43957</v>
      </c>
      <c r="V201" s="10" t="s">
        <v>523</v>
      </c>
      <c r="X201" s="10" t="s">
        <v>610</v>
      </c>
      <c r="Y201" s="10" t="s">
        <v>394</v>
      </c>
    </row>
    <row r="202" spans="1:25" x14ac:dyDescent="0.2">
      <c r="A202" s="10" t="s">
        <v>440</v>
      </c>
      <c r="B202" s="10" t="s">
        <v>346</v>
      </c>
      <c r="C202" s="10" t="s">
        <v>948</v>
      </c>
      <c r="D202" s="10" t="s">
        <v>387</v>
      </c>
      <c r="E202" s="10">
        <v>238328</v>
      </c>
      <c r="F202" s="11">
        <v>-103771</v>
      </c>
      <c r="G202" s="10" t="s">
        <v>602</v>
      </c>
      <c r="H202" s="10" t="s">
        <v>541</v>
      </c>
      <c r="I202" s="10" t="s">
        <v>391</v>
      </c>
      <c r="J202" s="12">
        <v>43158</v>
      </c>
      <c r="K202" s="12">
        <v>43168</v>
      </c>
      <c r="L202" s="12">
        <v>43168</v>
      </c>
      <c r="M202" s="12">
        <v>43228</v>
      </c>
      <c r="N202" s="11">
        <v>479</v>
      </c>
      <c r="P202" s="10" t="s">
        <v>396</v>
      </c>
      <c r="Q202" s="10" t="s">
        <v>603</v>
      </c>
      <c r="R202" s="10" t="s">
        <v>949</v>
      </c>
      <c r="S202" s="10" t="s">
        <v>514</v>
      </c>
      <c r="T202" s="10" t="s">
        <v>948</v>
      </c>
      <c r="U202" s="12">
        <v>43707</v>
      </c>
      <c r="V202" s="10" t="s">
        <v>392</v>
      </c>
      <c r="X202" s="10" t="s">
        <v>393</v>
      </c>
      <c r="Y202" s="10" t="s">
        <v>394</v>
      </c>
    </row>
    <row r="203" spans="1:25" x14ac:dyDescent="0.2">
      <c r="A203" s="10" t="s">
        <v>440</v>
      </c>
      <c r="B203" s="10" t="s">
        <v>346</v>
      </c>
      <c r="C203" s="10" t="s">
        <v>950</v>
      </c>
      <c r="D203" s="10" t="s">
        <v>387</v>
      </c>
      <c r="E203" s="10">
        <v>238358</v>
      </c>
      <c r="F203" s="11">
        <v>-1282510</v>
      </c>
      <c r="G203" s="10" t="s">
        <v>540</v>
      </c>
      <c r="H203" s="10" t="s">
        <v>541</v>
      </c>
      <c r="I203" s="10" t="s">
        <v>444</v>
      </c>
      <c r="J203" s="12">
        <v>43231</v>
      </c>
      <c r="K203" s="12">
        <v>43271</v>
      </c>
      <c r="L203" s="12">
        <v>43168</v>
      </c>
      <c r="M203" s="12">
        <v>43228</v>
      </c>
      <c r="N203" s="11">
        <v>303</v>
      </c>
      <c r="P203" s="10" t="s">
        <v>396</v>
      </c>
      <c r="Q203" s="10" t="s">
        <v>542</v>
      </c>
      <c r="R203" s="10" t="s">
        <v>951</v>
      </c>
      <c r="S203" s="10" t="s">
        <v>514</v>
      </c>
      <c r="T203" s="10" t="s">
        <v>952</v>
      </c>
      <c r="U203" s="12">
        <v>43531</v>
      </c>
      <c r="V203" s="10" t="s">
        <v>523</v>
      </c>
      <c r="X203" s="10" t="s">
        <v>610</v>
      </c>
      <c r="Y203" s="10" t="s">
        <v>394</v>
      </c>
    </row>
    <row r="204" spans="1:25" x14ac:dyDescent="0.2">
      <c r="A204" s="10" t="s">
        <v>440</v>
      </c>
      <c r="B204" s="10" t="s">
        <v>346</v>
      </c>
      <c r="C204" s="10" t="s">
        <v>953</v>
      </c>
      <c r="D204" s="10" t="s">
        <v>387</v>
      </c>
      <c r="E204" s="10">
        <v>238556</v>
      </c>
      <c r="F204" s="11">
        <v>-14600</v>
      </c>
      <c r="G204" s="10" t="s">
        <v>517</v>
      </c>
      <c r="H204" s="10" t="s">
        <v>518</v>
      </c>
      <c r="I204" s="10" t="s">
        <v>444</v>
      </c>
      <c r="J204" s="12">
        <v>43231</v>
      </c>
      <c r="K204" s="12">
        <v>43271</v>
      </c>
      <c r="L204" s="12">
        <v>43231</v>
      </c>
      <c r="M204" s="12">
        <v>43231</v>
      </c>
      <c r="N204" s="11">
        <v>726</v>
      </c>
      <c r="P204" s="10" t="s">
        <v>396</v>
      </c>
      <c r="Q204" s="10" t="s">
        <v>520</v>
      </c>
      <c r="R204" s="10" t="s">
        <v>636</v>
      </c>
      <c r="S204" s="10" t="s">
        <v>522</v>
      </c>
      <c r="T204" s="10" t="s">
        <v>953</v>
      </c>
      <c r="U204" s="12">
        <v>43957</v>
      </c>
      <c r="V204" s="10" t="s">
        <v>523</v>
      </c>
      <c r="X204" s="10" t="s">
        <v>610</v>
      </c>
      <c r="Y204" s="10" t="s">
        <v>394</v>
      </c>
    </row>
    <row r="205" spans="1:25" x14ac:dyDescent="0.2">
      <c r="A205" s="10" t="s">
        <v>440</v>
      </c>
      <c r="B205" s="10" t="s">
        <v>346</v>
      </c>
      <c r="C205" s="10" t="s">
        <v>954</v>
      </c>
      <c r="D205" s="10" t="s">
        <v>387</v>
      </c>
      <c r="E205" s="10">
        <v>238556</v>
      </c>
      <c r="F205" s="11">
        <v>-114922</v>
      </c>
      <c r="G205" s="10" t="s">
        <v>602</v>
      </c>
      <c r="H205" s="10" t="s">
        <v>541</v>
      </c>
      <c r="I205" s="10" t="s">
        <v>391</v>
      </c>
      <c r="J205" s="12">
        <v>43160</v>
      </c>
      <c r="K205" s="12">
        <v>43168</v>
      </c>
      <c r="L205" s="12">
        <v>43168</v>
      </c>
      <c r="M205" s="12">
        <v>43228</v>
      </c>
      <c r="N205" s="11">
        <v>479</v>
      </c>
      <c r="P205" s="10" t="s">
        <v>396</v>
      </c>
      <c r="Q205" s="10" t="s">
        <v>603</v>
      </c>
      <c r="R205" s="10" t="s">
        <v>955</v>
      </c>
      <c r="S205" s="10" t="s">
        <v>514</v>
      </c>
      <c r="T205" s="10" t="s">
        <v>954</v>
      </c>
      <c r="U205" s="12">
        <v>43707</v>
      </c>
      <c r="V205" s="10" t="s">
        <v>392</v>
      </c>
      <c r="X205" s="10" t="s">
        <v>393</v>
      </c>
      <c r="Y205" s="10" t="s">
        <v>394</v>
      </c>
    </row>
    <row r="206" spans="1:25" x14ac:dyDescent="0.2">
      <c r="A206" s="10" t="s">
        <v>440</v>
      </c>
      <c r="B206" s="10" t="s">
        <v>346</v>
      </c>
      <c r="C206" s="10" t="s">
        <v>956</v>
      </c>
      <c r="D206" s="10" t="s">
        <v>387</v>
      </c>
      <c r="E206" s="10">
        <v>238725</v>
      </c>
      <c r="F206" s="11">
        <v>-475215</v>
      </c>
      <c r="G206" s="10" t="s">
        <v>602</v>
      </c>
      <c r="H206" s="10" t="s">
        <v>541</v>
      </c>
      <c r="I206" s="10" t="s">
        <v>444</v>
      </c>
      <c r="J206" s="12">
        <v>43297</v>
      </c>
      <c r="K206" s="12">
        <v>43342</v>
      </c>
      <c r="L206" s="12">
        <v>43201</v>
      </c>
      <c r="M206" s="12">
        <v>43261</v>
      </c>
      <c r="N206" s="11">
        <v>446</v>
      </c>
      <c r="P206" s="10" t="s">
        <v>396</v>
      </c>
      <c r="Q206" s="10" t="s">
        <v>603</v>
      </c>
      <c r="R206" s="10" t="s">
        <v>957</v>
      </c>
      <c r="S206" s="10" t="s">
        <v>514</v>
      </c>
      <c r="T206" s="10" t="s">
        <v>958</v>
      </c>
      <c r="U206" s="12">
        <v>43707</v>
      </c>
      <c r="V206" s="10" t="s">
        <v>523</v>
      </c>
      <c r="X206" s="10" t="s">
        <v>447</v>
      </c>
      <c r="Y206" s="10" t="s">
        <v>394</v>
      </c>
    </row>
    <row r="207" spans="1:25" x14ac:dyDescent="0.2">
      <c r="A207" s="10" t="s">
        <v>440</v>
      </c>
      <c r="B207" s="10" t="s">
        <v>346</v>
      </c>
      <c r="C207" s="10" t="s">
        <v>959</v>
      </c>
      <c r="D207" s="10" t="s">
        <v>387</v>
      </c>
      <c r="E207" s="10">
        <v>238818</v>
      </c>
      <c r="F207" s="11">
        <v>-147599</v>
      </c>
      <c r="G207" s="10" t="s">
        <v>517</v>
      </c>
      <c r="H207" s="10" t="s">
        <v>518</v>
      </c>
      <c r="I207" s="10" t="s">
        <v>391</v>
      </c>
      <c r="J207" s="12">
        <v>43165</v>
      </c>
      <c r="K207" s="12">
        <v>43302</v>
      </c>
      <c r="L207" s="12">
        <v>43201</v>
      </c>
      <c r="M207" s="12">
        <v>43261</v>
      </c>
      <c r="N207" s="11">
        <v>696</v>
      </c>
      <c r="P207" s="10" t="s">
        <v>421</v>
      </c>
      <c r="Q207" s="10" t="s">
        <v>520</v>
      </c>
      <c r="R207" s="10" t="s">
        <v>960</v>
      </c>
      <c r="S207" s="10" t="s">
        <v>961</v>
      </c>
      <c r="T207" s="10" t="s">
        <v>959</v>
      </c>
      <c r="U207" s="12">
        <v>43957</v>
      </c>
      <c r="V207" s="10" t="s">
        <v>392</v>
      </c>
      <c r="X207" s="10" t="s">
        <v>393</v>
      </c>
      <c r="Y207" s="10" t="s">
        <v>394</v>
      </c>
    </row>
    <row r="208" spans="1:25" x14ac:dyDescent="0.2">
      <c r="A208" s="10" t="s">
        <v>440</v>
      </c>
      <c r="B208" s="10" t="s">
        <v>346</v>
      </c>
      <c r="C208" s="10" t="s">
        <v>962</v>
      </c>
      <c r="D208" s="10" t="s">
        <v>387</v>
      </c>
      <c r="E208" s="10">
        <v>238938</v>
      </c>
      <c r="F208" s="11">
        <v>-486753</v>
      </c>
      <c r="G208" s="10" t="s">
        <v>602</v>
      </c>
      <c r="H208" s="10" t="s">
        <v>541</v>
      </c>
      <c r="I208" s="10" t="s">
        <v>444</v>
      </c>
      <c r="J208" s="12">
        <v>43297</v>
      </c>
      <c r="K208" s="12">
        <v>43342</v>
      </c>
      <c r="L208" s="12">
        <v>43201</v>
      </c>
      <c r="M208" s="12">
        <v>43261</v>
      </c>
      <c r="N208" s="11">
        <v>446</v>
      </c>
      <c r="P208" s="10" t="s">
        <v>396</v>
      </c>
      <c r="Q208" s="10" t="s">
        <v>603</v>
      </c>
      <c r="R208" s="10" t="s">
        <v>963</v>
      </c>
      <c r="S208" s="10" t="s">
        <v>514</v>
      </c>
      <c r="T208" s="10" t="s">
        <v>964</v>
      </c>
      <c r="U208" s="12">
        <v>43707</v>
      </c>
      <c r="V208" s="10" t="s">
        <v>523</v>
      </c>
      <c r="X208" s="10" t="s">
        <v>447</v>
      </c>
      <c r="Y208" s="10" t="s">
        <v>394</v>
      </c>
    </row>
    <row r="209" spans="1:25" x14ac:dyDescent="0.2">
      <c r="A209" s="10" t="s">
        <v>440</v>
      </c>
      <c r="B209" s="10" t="s">
        <v>346</v>
      </c>
      <c r="C209" s="10" t="s">
        <v>965</v>
      </c>
      <c r="D209" s="10" t="s">
        <v>387</v>
      </c>
      <c r="E209" s="10">
        <v>239567</v>
      </c>
      <c r="F209" s="11">
        <v>-433610</v>
      </c>
      <c r="G209" s="10" t="s">
        <v>602</v>
      </c>
      <c r="H209" s="10" t="s">
        <v>541</v>
      </c>
      <c r="I209" s="10" t="s">
        <v>391</v>
      </c>
      <c r="J209" s="12">
        <v>43176</v>
      </c>
      <c r="K209" s="12">
        <v>43292</v>
      </c>
      <c r="L209" s="12">
        <v>43201</v>
      </c>
      <c r="M209" s="12">
        <v>43261</v>
      </c>
      <c r="N209" s="11">
        <v>446</v>
      </c>
      <c r="P209" s="10" t="s">
        <v>396</v>
      </c>
      <c r="Q209" s="10" t="s">
        <v>603</v>
      </c>
      <c r="R209" s="10" t="s">
        <v>966</v>
      </c>
      <c r="S209" s="10" t="s">
        <v>514</v>
      </c>
      <c r="T209" s="10" t="s">
        <v>965</v>
      </c>
      <c r="U209" s="12">
        <v>43707</v>
      </c>
      <c r="V209" s="10" t="s">
        <v>392</v>
      </c>
      <c r="X209" s="10" t="s">
        <v>393</v>
      </c>
      <c r="Y209" s="10" t="s">
        <v>394</v>
      </c>
    </row>
    <row r="210" spans="1:25" x14ac:dyDescent="0.2">
      <c r="A210" s="10" t="s">
        <v>440</v>
      </c>
      <c r="B210" s="10" t="s">
        <v>346</v>
      </c>
      <c r="C210" s="10" t="s">
        <v>967</v>
      </c>
      <c r="D210" s="10" t="s">
        <v>387</v>
      </c>
      <c r="E210" s="10">
        <v>239620</v>
      </c>
      <c r="F210" s="11">
        <v>-179882</v>
      </c>
      <c r="G210" s="10" t="s">
        <v>602</v>
      </c>
      <c r="H210" s="10" t="s">
        <v>541</v>
      </c>
      <c r="I210" s="10" t="s">
        <v>391</v>
      </c>
      <c r="J210" s="12">
        <v>43177</v>
      </c>
      <c r="K210" s="12">
        <v>43292</v>
      </c>
      <c r="L210" s="12">
        <v>43201</v>
      </c>
      <c r="M210" s="12">
        <v>43261</v>
      </c>
      <c r="N210" s="11">
        <v>446</v>
      </c>
      <c r="P210" s="10" t="s">
        <v>396</v>
      </c>
      <c r="Q210" s="10" t="s">
        <v>603</v>
      </c>
      <c r="R210" s="10" t="s">
        <v>968</v>
      </c>
      <c r="S210" s="10" t="s">
        <v>514</v>
      </c>
      <c r="T210" s="10" t="s">
        <v>967</v>
      </c>
      <c r="U210" s="12">
        <v>43707</v>
      </c>
      <c r="V210" s="10" t="s">
        <v>392</v>
      </c>
      <c r="X210" s="10" t="s">
        <v>393</v>
      </c>
      <c r="Y210" s="10" t="s">
        <v>394</v>
      </c>
    </row>
    <row r="211" spans="1:25" x14ac:dyDescent="0.2">
      <c r="A211" s="10" t="s">
        <v>440</v>
      </c>
      <c r="B211" s="10" t="s">
        <v>346</v>
      </c>
      <c r="C211" s="10" t="s">
        <v>969</v>
      </c>
      <c r="D211" s="10" t="s">
        <v>387</v>
      </c>
      <c r="E211" s="10">
        <v>239670</v>
      </c>
      <c r="F211" s="11">
        <v>-346574</v>
      </c>
      <c r="G211" s="10" t="s">
        <v>602</v>
      </c>
      <c r="H211" s="10" t="s">
        <v>541</v>
      </c>
      <c r="I211" s="10" t="s">
        <v>391</v>
      </c>
      <c r="J211" s="12">
        <v>43178</v>
      </c>
      <c r="K211" s="12">
        <v>43292</v>
      </c>
      <c r="L211" s="12">
        <v>43201</v>
      </c>
      <c r="M211" s="12">
        <v>43261</v>
      </c>
      <c r="N211" s="11">
        <v>446</v>
      </c>
      <c r="P211" s="10" t="s">
        <v>396</v>
      </c>
      <c r="Q211" s="10" t="s">
        <v>603</v>
      </c>
      <c r="R211" s="10" t="s">
        <v>970</v>
      </c>
      <c r="S211" s="10" t="s">
        <v>514</v>
      </c>
      <c r="T211" s="10" t="s">
        <v>969</v>
      </c>
      <c r="U211" s="12">
        <v>43707</v>
      </c>
      <c r="V211" s="10" t="s">
        <v>392</v>
      </c>
      <c r="X211" s="10" t="s">
        <v>393</v>
      </c>
      <c r="Y211" s="10" t="s">
        <v>394</v>
      </c>
    </row>
    <row r="212" spans="1:25" x14ac:dyDescent="0.2">
      <c r="A212" s="10" t="s">
        <v>440</v>
      </c>
      <c r="B212" s="10" t="s">
        <v>346</v>
      </c>
      <c r="C212" s="10" t="s">
        <v>971</v>
      </c>
      <c r="D212" s="10" t="s">
        <v>387</v>
      </c>
      <c r="E212" s="10">
        <v>239675</v>
      </c>
      <c r="F212" s="11">
        <v>-944718</v>
      </c>
      <c r="G212" s="10" t="s">
        <v>602</v>
      </c>
      <c r="H212" s="10" t="s">
        <v>541</v>
      </c>
      <c r="I212" s="10" t="s">
        <v>391</v>
      </c>
      <c r="J212" s="12">
        <v>43178</v>
      </c>
      <c r="K212" s="12">
        <v>43292</v>
      </c>
      <c r="L212" s="12">
        <v>43201</v>
      </c>
      <c r="M212" s="12">
        <v>43261</v>
      </c>
      <c r="N212" s="11">
        <v>446</v>
      </c>
      <c r="P212" s="10" t="s">
        <v>396</v>
      </c>
      <c r="Q212" s="10" t="s">
        <v>603</v>
      </c>
      <c r="R212" s="10" t="s">
        <v>972</v>
      </c>
      <c r="S212" s="10" t="s">
        <v>514</v>
      </c>
      <c r="T212" s="10" t="s">
        <v>971</v>
      </c>
      <c r="U212" s="12">
        <v>43707</v>
      </c>
      <c r="V212" s="10" t="s">
        <v>392</v>
      </c>
      <c r="X212" s="10" t="s">
        <v>393</v>
      </c>
      <c r="Y212" s="10" t="s">
        <v>394</v>
      </c>
    </row>
    <row r="213" spans="1:25" x14ac:dyDescent="0.2">
      <c r="A213" s="10" t="s">
        <v>440</v>
      </c>
      <c r="B213" s="10" t="s">
        <v>346</v>
      </c>
      <c r="C213" s="10" t="s">
        <v>973</v>
      </c>
      <c r="D213" s="10" t="s">
        <v>387</v>
      </c>
      <c r="E213" s="10">
        <v>239996</v>
      </c>
      <c r="F213" s="11">
        <v>-144353</v>
      </c>
      <c r="G213" s="10" t="s">
        <v>517</v>
      </c>
      <c r="H213" s="10" t="s">
        <v>518</v>
      </c>
      <c r="I213" s="10" t="s">
        <v>391</v>
      </c>
      <c r="J213" s="12">
        <v>43181</v>
      </c>
      <c r="K213" s="12">
        <v>43292</v>
      </c>
      <c r="L213" s="12">
        <v>43231</v>
      </c>
      <c r="M213" s="12">
        <v>43291</v>
      </c>
      <c r="N213" s="11">
        <v>666</v>
      </c>
      <c r="P213" s="10" t="s">
        <v>799</v>
      </c>
      <c r="Q213" s="10" t="s">
        <v>520</v>
      </c>
      <c r="R213" s="10" t="s">
        <v>974</v>
      </c>
      <c r="S213" s="10" t="s">
        <v>815</v>
      </c>
      <c r="T213" s="10" t="s">
        <v>973</v>
      </c>
      <c r="U213" s="12">
        <v>43957</v>
      </c>
      <c r="V213" s="10" t="s">
        <v>392</v>
      </c>
      <c r="X213" s="10" t="s">
        <v>393</v>
      </c>
      <c r="Y213" s="10" t="s">
        <v>394</v>
      </c>
    </row>
    <row r="214" spans="1:25" x14ac:dyDescent="0.2">
      <c r="A214" s="10" t="s">
        <v>440</v>
      </c>
      <c r="B214" s="10" t="s">
        <v>346</v>
      </c>
      <c r="C214" s="10" t="s">
        <v>975</v>
      </c>
      <c r="D214" s="10" t="s">
        <v>387</v>
      </c>
      <c r="E214" s="10">
        <v>240192</v>
      </c>
      <c r="F214" s="11">
        <v>-532350</v>
      </c>
      <c r="G214" s="10" t="s">
        <v>602</v>
      </c>
      <c r="H214" s="10" t="s">
        <v>541</v>
      </c>
      <c r="I214" s="10" t="s">
        <v>444</v>
      </c>
      <c r="J214" s="12">
        <v>43297</v>
      </c>
      <c r="K214" s="12">
        <v>43342</v>
      </c>
      <c r="L214" s="12">
        <v>43201</v>
      </c>
      <c r="M214" s="12">
        <v>43261</v>
      </c>
      <c r="N214" s="11">
        <v>446</v>
      </c>
      <c r="P214" s="10" t="s">
        <v>396</v>
      </c>
      <c r="Q214" s="10" t="s">
        <v>603</v>
      </c>
      <c r="R214" s="10" t="s">
        <v>976</v>
      </c>
      <c r="S214" s="10" t="s">
        <v>514</v>
      </c>
      <c r="T214" s="10" t="s">
        <v>977</v>
      </c>
      <c r="U214" s="12">
        <v>43707</v>
      </c>
      <c r="V214" s="10" t="s">
        <v>523</v>
      </c>
      <c r="X214" s="10" t="s">
        <v>447</v>
      </c>
      <c r="Y214" s="10" t="s">
        <v>394</v>
      </c>
    </row>
    <row r="215" spans="1:25" x14ac:dyDescent="0.2">
      <c r="A215" s="10" t="s">
        <v>440</v>
      </c>
      <c r="B215" s="10" t="s">
        <v>346</v>
      </c>
      <c r="C215" s="10" t="s">
        <v>978</v>
      </c>
      <c r="D215" s="10" t="s">
        <v>387</v>
      </c>
      <c r="E215" s="10">
        <v>240359</v>
      </c>
      <c r="F215" s="11">
        <v>-384746</v>
      </c>
      <c r="G215" s="10" t="s">
        <v>602</v>
      </c>
      <c r="H215" s="10" t="s">
        <v>541</v>
      </c>
      <c r="I215" s="10" t="s">
        <v>391</v>
      </c>
      <c r="J215" s="12">
        <v>43185</v>
      </c>
      <c r="K215" s="12">
        <v>43292</v>
      </c>
      <c r="L215" s="12">
        <v>43201</v>
      </c>
      <c r="M215" s="12">
        <v>43261</v>
      </c>
      <c r="N215" s="11">
        <v>446</v>
      </c>
      <c r="P215" s="10" t="s">
        <v>396</v>
      </c>
      <c r="Q215" s="10" t="s">
        <v>603</v>
      </c>
      <c r="R215" s="10" t="s">
        <v>979</v>
      </c>
      <c r="S215" s="10" t="s">
        <v>980</v>
      </c>
      <c r="T215" s="10" t="s">
        <v>978</v>
      </c>
      <c r="U215" s="12">
        <v>43707</v>
      </c>
      <c r="V215" s="10" t="s">
        <v>392</v>
      </c>
      <c r="X215" s="10" t="s">
        <v>393</v>
      </c>
      <c r="Y215" s="10" t="s">
        <v>394</v>
      </c>
    </row>
    <row r="216" spans="1:25" x14ac:dyDescent="0.2">
      <c r="A216" s="10" t="s">
        <v>440</v>
      </c>
      <c r="B216" s="10" t="s">
        <v>346</v>
      </c>
      <c r="C216" s="10" t="s">
        <v>981</v>
      </c>
      <c r="D216" s="10" t="s">
        <v>387</v>
      </c>
      <c r="E216" s="10">
        <v>240784</v>
      </c>
      <c r="F216" s="11">
        <v>-1279060</v>
      </c>
      <c r="G216" s="10" t="s">
        <v>602</v>
      </c>
      <c r="H216" s="10" t="s">
        <v>541</v>
      </c>
      <c r="I216" s="10" t="s">
        <v>391</v>
      </c>
      <c r="J216" s="12">
        <v>43189</v>
      </c>
      <c r="K216" s="12">
        <v>43292</v>
      </c>
      <c r="L216" s="12">
        <v>43201</v>
      </c>
      <c r="M216" s="12">
        <v>43261</v>
      </c>
      <c r="N216" s="11">
        <v>446</v>
      </c>
      <c r="P216" s="10" t="s">
        <v>396</v>
      </c>
      <c r="Q216" s="10" t="s">
        <v>603</v>
      </c>
      <c r="R216" s="10" t="s">
        <v>982</v>
      </c>
      <c r="S216" s="10" t="s">
        <v>514</v>
      </c>
      <c r="T216" s="10" t="s">
        <v>981</v>
      </c>
      <c r="U216" s="12">
        <v>43707</v>
      </c>
      <c r="V216" s="10" t="s">
        <v>392</v>
      </c>
      <c r="X216" s="10" t="s">
        <v>393</v>
      </c>
      <c r="Y216" s="10" t="s">
        <v>394</v>
      </c>
    </row>
    <row r="217" spans="1:25" x14ac:dyDescent="0.2">
      <c r="A217" s="10" t="s">
        <v>440</v>
      </c>
      <c r="B217" s="10" t="s">
        <v>346</v>
      </c>
      <c r="C217" s="10" t="s">
        <v>983</v>
      </c>
      <c r="D217" s="10" t="s">
        <v>387</v>
      </c>
      <c r="E217" s="10">
        <v>241204</v>
      </c>
      <c r="F217" s="11">
        <v>-84832</v>
      </c>
      <c r="G217" s="10" t="s">
        <v>602</v>
      </c>
      <c r="H217" s="10" t="s">
        <v>541</v>
      </c>
      <c r="I217" s="10" t="s">
        <v>391</v>
      </c>
      <c r="J217" s="12">
        <v>43192</v>
      </c>
      <c r="K217" s="12">
        <v>43292</v>
      </c>
      <c r="L217" s="12">
        <v>43231</v>
      </c>
      <c r="M217" s="12">
        <v>43291</v>
      </c>
      <c r="N217" s="11">
        <v>416</v>
      </c>
      <c r="P217" s="10" t="s">
        <v>388</v>
      </c>
      <c r="Q217" s="10" t="s">
        <v>603</v>
      </c>
      <c r="R217" s="10" t="s">
        <v>984</v>
      </c>
      <c r="S217" s="10" t="s">
        <v>514</v>
      </c>
      <c r="T217" s="10" t="s">
        <v>983</v>
      </c>
      <c r="U217" s="12">
        <v>43707</v>
      </c>
      <c r="V217" s="10" t="s">
        <v>392</v>
      </c>
      <c r="X217" s="10" t="s">
        <v>393</v>
      </c>
      <c r="Y217" s="10" t="s">
        <v>394</v>
      </c>
    </row>
    <row r="218" spans="1:25" x14ac:dyDescent="0.2">
      <c r="A218" s="10" t="s">
        <v>440</v>
      </c>
      <c r="B218" s="10" t="s">
        <v>346</v>
      </c>
      <c r="C218" s="10" t="s">
        <v>985</v>
      </c>
      <c r="D218" s="10" t="s">
        <v>387</v>
      </c>
      <c r="E218" s="10">
        <v>241256</v>
      </c>
      <c r="F218" s="11">
        <v>-314156</v>
      </c>
      <c r="G218" s="10" t="s">
        <v>602</v>
      </c>
      <c r="H218" s="10" t="s">
        <v>541</v>
      </c>
      <c r="I218" s="10" t="s">
        <v>444</v>
      </c>
      <c r="J218" s="12">
        <v>43297</v>
      </c>
      <c r="K218" s="12">
        <v>43342</v>
      </c>
      <c r="L218" s="12">
        <v>43231</v>
      </c>
      <c r="M218" s="12">
        <v>43291</v>
      </c>
      <c r="N218" s="11">
        <v>416</v>
      </c>
      <c r="P218" s="10" t="s">
        <v>396</v>
      </c>
      <c r="Q218" s="10" t="s">
        <v>603</v>
      </c>
      <c r="R218" s="10" t="s">
        <v>986</v>
      </c>
      <c r="S218" s="10" t="s">
        <v>514</v>
      </c>
      <c r="T218" s="10" t="s">
        <v>987</v>
      </c>
      <c r="U218" s="12">
        <v>43707</v>
      </c>
      <c r="V218" s="10" t="s">
        <v>523</v>
      </c>
      <c r="X218" s="10" t="s">
        <v>447</v>
      </c>
      <c r="Y218" s="10" t="s">
        <v>394</v>
      </c>
    </row>
    <row r="219" spans="1:25" x14ac:dyDescent="0.2">
      <c r="A219" s="10" t="s">
        <v>440</v>
      </c>
      <c r="B219" s="10" t="s">
        <v>346</v>
      </c>
      <c r="C219" s="10" t="s">
        <v>988</v>
      </c>
      <c r="D219" s="10" t="s">
        <v>387</v>
      </c>
      <c r="E219" s="10">
        <v>241534</v>
      </c>
      <c r="F219" s="11">
        <v>-259471</v>
      </c>
      <c r="G219" s="10" t="s">
        <v>602</v>
      </c>
      <c r="H219" s="10" t="s">
        <v>541</v>
      </c>
      <c r="I219" s="10" t="s">
        <v>391</v>
      </c>
      <c r="J219" s="12">
        <v>43196</v>
      </c>
      <c r="K219" s="12">
        <v>43292</v>
      </c>
      <c r="L219" s="12">
        <v>43231</v>
      </c>
      <c r="M219" s="12">
        <v>43291</v>
      </c>
      <c r="N219" s="11">
        <v>416</v>
      </c>
      <c r="P219" s="10" t="s">
        <v>396</v>
      </c>
      <c r="Q219" s="10" t="s">
        <v>603</v>
      </c>
      <c r="R219" s="10" t="s">
        <v>982</v>
      </c>
      <c r="S219" s="10" t="s">
        <v>514</v>
      </c>
      <c r="T219" s="10" t="s">
        <v>988</v>
      </c>
      <c r="U219" s="12">
        <v>43707</v>
      </c>
      <c r="V219" s="10" t="s">
        <v>392</v>
      </c>
      <c r="X219" s="10" t="s">
        <v>393</v>
      </c>
      <c r="Y219" s="10" t="s">
        <v>394</v>
      </c>
    </row>
    <row r="220" spans="1:25" x14ac:dyDescent="0.2">
      <c r="A220" s="10" t="s">
        <v>440</v>
      </c>
      <c r="B220" s="10" t="s">
        <v>346</v>
      </c>
      <c r="C220" s="10" t="s">
        <v>989</v>
      </c>
      <c r="D220" s="10" t="s">
        <v>387</v>
      </c>
      <c r="E220" s="10">
        <v>243042</v>
      </c>
      <c r="F220" s="11">
        <v>-265965</v>
      </c>
      <c r="G220" s="10" t="s">
        <v>602</v>
      </c>
      <c r="H220" s="10" t="s">
        <v>541</v>
      </c>
      <c r="I220" s="10" t="s">
        <v>444</v>
      </c>
      <c r="J220" s="12">
        <v>43297</v>
      </c>
      <c r="K220" s="12">
        <v>43342</v>
      </c>
      <c r="L220" s="12">
        <v>43231</v>
      </c>
      <c r="M220" s="12">
        <v>43291</v>
      </c>
      <c r="N220" s="11">
        <v>416</v>
      </c>
      <c r="P220" s="10" t="s">
        <v>388</v>
      </c>
      <c r="Q220" s="10" t="s">
        <v>603</v>
      </c>
      <c r="R220" s="10" t="s">
        <v>857</v>
      </c>
      <c r="S220" s="10" t="s">
        <v>514</v>
      </c>
      <c r="T220" s="10" t="s">
        <v>990</v>
      </c>
      <c r="U220" s="12">
        <v>43707</v>
      </c>
      <c r="V220" s="10" t="s">
        <v>523</v>
      </c>
      <c r="X220" s="10" t="s">
        <v>447</v>
      </c>
      <c r="Y220" s="10" t="s">
        <v>394</v>
      </c>
    </row>
    <row r="221" spans="1:25" x14ac:dyDescent="0.2">
      <c r="A221" s="10" t="s">
        <v>440</v>
      </c>
      <c r="B221" s="10" t="s">
        <v>346</v>
      </c>
      <c r="C221" s="10" t="s">
        <v>991</v>
      </c>
      <c r="D221" s="10" t="s">
        <v>387</v>
      </c>
      <c r="E221" s="10">
        <v>243493</v>
      </c>
      <c r="F221" s="11">
        <v>-467930</v>
      </c>
      <c r="G221" s="10" t="s">
        <v>602</v>
      </c>
      <c r="H221" s="10" t="s">
        <v>541</v>
      </c>
      <c r="I221" s="10" t="s">
        <v>444</v>
      </c>
      <c r="J221" s="12">
        <v>43297</v>
      </c>
      <c r="K221" s="12">
        <v>43342</v>
      </c>
      <c r="L221" s="12">
        <v>43231</v>
      </c>
      <c r="M221" s="12">
        <v>43291</v>
      </c>
      <c r="N221" s="11">
        <v>416</v>
      </c>
      <c r="P221" s="10" t="s">
        <v>396</v>
      </c>
      <c r="Q221" s="10" t="s">
        <v>603</v>
      </c>
      <c r="R221" s="10" t="s">
        <v>992</v>
      </c>
      <c r="S221" s="10" t="s">
        <v>514</v>
      </c>
      <c r="T221" s="10" t="s">
        <v>993</v>
      </c>
      <c r="U221" s="12">
        <v>43707</v>
      </c>
      <c r="V221" s="10" t="s">
        <v>523</v>
      </c>
      <c r="X221" s="10" t="s">
        <v>447</v>
      </c>
      <c r="Y221" s="10" t="s">
        <v>394</v>
      </c>
    </row>
    <row r="222" spans="1:25" x14ac:dyDescent="0.2">
      <c r="A222" s="10" t="s">
        <v>440</v>
      </c>
      <c r="B222" s="10" t="s">
        <v>346</v>
      </c>
      <c r="C222" s="10" t="s">
        <v>994</v>
      </c>
      <c r="D222" s="10" t="s">
        <v>387</v>
      </c>
      <c r="E222" s="10">
        <v>243738</v>
      </c>
      <c r="F222" s="11">
        <v>-280402</v>
      </c>
      <c r="G222" s="10" t="s">
        <v>602</v>
      </c>
      <c r="H222" s="10" t="s">
        <v>541</v>
      </c>
      <c r="I222" s="10" t="s">
        <v>444</v>
      </c>
      <c r="J222" s="12">
        <v>43297</v>
      </c>
      <c r="K222" s="12">
        <v>43342</v>
      </c>
      <c r="L222" s="12">
        <v>43269</v>
      </c>
      <c r="M222" s="12">
        <v>43329</v>
      </c>
      <c r="N222" s="11">
        <v>378</v>
      </c>
      <c r="P222" s="10" t="s">
        <v>396</v>
      </c>
      <c r="Q222" s="10" t="s">
        <v>603</v>
      </c>
      <c r="R222" s="10" t="s">
        <v>995</v>
      </c>
      <c r="S222" s="10" t="s">
        <v>514</v>
      </c>
      <c r="T222" s="10" t="s">
        <v>996</v>
      </c>
      <c r="U222" s="12">
        <v>43707</v>
      </c>
      <c r="V222" s="10" t="s">
        <v>523</v>
      </c>
      <c r="X222" s="10" t="s">
        <v>447</v>
      </c>
      <c r="Y222" s="10" t="s">
        <v>394</v>
      </c>
    </row>
    <row r="223" spans="1:25" x14ac:dyDescent="0.2">
      <c r="A223" s="10" t="s">
        <v>440</v>
      </c>
      <c r="B223" s="10" t="s">
        <v>346</v>
      </c>
      <c r="C223" s="10" t="s">
        <v>997</v>
      </c>
      <c r="D223" s="10" t="s">
        <v>387</v>
      </c>
      <c r="E223" s="10">
        <v>244185</v>
      </c>
      <c r="F223" s="11">
        <v>-5419047</v>
      </c>
      <c r="G223" s="10" t="s">
        <v>602</v>
      </c>
      <c r="H223" s="10" t="s">
        <v>541</v>
      </c>
      <c r="I223" s="10" t="s">
        <v>391</v>
      </c>
      <c r="J223" s="12">
        <v>43228</v>
      </c>
      <c r="K223" s="12">
        <v>43299</v>
      </c>
      <c r="L223" s="12">
        <v>43269</v>
      </c>
      <c r="M223" s="12">
        <v>43329</v>
      </c>
      <c r="N223" s="11">
        <v>378</v>
      </c>
      <c r="P223" s="10" t="s">
        <v>396</v>
      </c>
      <c r="Q223" s="10" t="s">
        <v>603</v>
      </c>
      <c r="R223" s="10" t="s">
        <v>998</v>
      </c>
      <c r="S223" s="10" t="s">
        <v>514</v>
      </c>
      <c r="T223" s="10" t="s">
        <v>997</v>
      </c>
      <c r="U223" s="12">
        <v>43707</v>
      </c>
      <c r="V223" s="10" t="s">
        <v>392</v>
      </c>
      <c r="X223" s="10" t="s">
        <v>393</v>
      </c>
      <c r="Y223" s="10" t="s">
        <v>394</v>
      </c>
    </row>
    <row r="224" spans="1:25" x14ac:dyDescent="0.2">
      <c r="A224" s="10" t="s">
        <v>440</v>
      </c>
      <c r="B224" s="10" t="s">
        <v>346</v>
      </c>
      <c r="C224" s="10" t="s">
        <v>999</v>
      </c>
      <c r="D224" s="10" t="s">
        <v>387</v>
      </c>
      <c r="E224" s="10">
        <v>244195</v>
      </c>
      <c r="F224" s="11">
        <v>-118934</v>
      </c>
      <c r="G224" s="10" t="s">
        <v>602</v>
      </c>
      <c r="H224" s="10" t="s">
        <v>541</v>
      </c>
      <c r="I224" s="10" t="s">
        <v>444</v>
      </c>
      <c r="J224" s="12">
        <v>43297</v>
      </c>
      <c r="K224" s="12">
        <v>43342</v>
      </c>
      <c r="L224" s="12">
        <v>43269</v>
      </c>
      <c r="M224" s="12">
        <v>43329</v>
      </c>
      <c r="N224" s="11">
        <v>378</v>
      </c>
      <c r="P224" s="10" t="s">
        <v>396</v>
      </c>
      <c r="Q224" s="10" t="s">
        <v>603</v>
      </c>
      <c r="R224" s="10" t="s">
        <v>1000</v>
      </c>
      <c r="S224" s="10" t="s">
        <v>514</v>
      </c>
      <c r="T224" s="10" t="s">
        <v>1001</v>
      </c>
      <c r="U224" s="12">
        <v>43707</v>
      </c>
      <c r="V224" s="10" t="s">
        <v>523</v>
      </c>
      <c r="X224" s="10" t="s">
        <v>447</v>
      </c>
      <c r="Y224" s="10" t="s">
        <v>394</v>
      </c>
    </row>
    <row r="225" spans="1:25" x14ac:dyDescent="0.2">
      <c r="A225" s="10" t="s">
        <v>440</v>
      </c>
      <c r="B225" s="10" t="s">
        <v>346</v>
      </c>
      <c r="C225" s="10" t="s">
        <v>1002</v>
      </c>
      <c r="D225" s="10" t="s">
        <v>387</v>
      </c>
      <c r="E225" s="10">
        <v>244457</v>
      </c>
      <c r="F225" s="11">
        <v>-101942</v>
      </c>
      <c r="G225" s="10" t="s">
        <v>602</v>
      </c>
      <c r="H225" s="10" t="s">
        <v>541</v>
      </c>
      <c r="I225" s="10" t="s">
        <v>444</v>
      </c>
      <c r="J225" s="12">
        <v>43297</v>
      </c>
      <c r="K225" s="12">
        <v>43342</v>
      </c>
      <c r="L225" s="12">
        <v>43269</v>
      </c>
      <c r="M225" s="12">
        <v>43329</v>
      </c>
      <c r="N225" s="11">
        <v>378</v>
      </c>
      <c r="P225" s="10" t="s">
        <v>396</v>
      </c>
      <c r="Q225" s="10" t="s">
        <v>603</v>
      </c>
      <c r="R225" s="10" t="s">
        <v>1003</v>
      </c>
      <c r="S225" s="10" t="s">
        <v>514</v>
      </c>
      <c r="T225" s="10" t="s">
        <v>1004</v>
      </c>
      <c r="U225" s="12">
        <v>43707</v>
      </c>
      <c r="V225" s="10" t="s">
        <v>523</v>
      </c>
      <c r="X225" s="10" t="s">
        <v>447</v>
      </c>
      <c r="Y225" s="10" t="s">
        <v>394</v>
      </c>
    </row>
    <row r="226" spans="1:25" x14ac:dyDescent="0.2">
      <c r="A226" s="10" t="s">
        <v>440</v>
      </c>
      <c r="B226" s="10" t="s">
        <v>346</v>
      </c>
      <c r="C226" s="10" t="s">
        <v>1005</v>
      </c>
      <c r="D226" s="10" t="s">
        <v>387</v>
      </c>
      <c r="E226" s="10">
        <v>244665</v>
      </c>
      <c r="F226" s="11">
        <v>-450822</v>
      </c>
      <c r="G226" s="10" t="s">
        <v>602</v>
      </c>
      <c r="H226" s="10" t="s">
        <v>541</v>
      </c>
      <c r="I226" s="10" t="s">
        <v>391</v>
      </c>
      <c r="J226" s="12">
        <v>43236</v>
      </c>
      <c r="K226" s="12">
        <v>43299</v>
      </c>
      <c r="L226" s="12">
        <v>43269</v>
      </c>
      <c r="M226" s="12">
        <v>43329</v>
      </c>
      <c r="N226" s="11">
        <v>378</v>
      </c>
      <c r="P226" s="10" t="s">
        <v>396</v>
      </c>
      <c r="Q226" s="10" t="s">
        <v>603</v>
      </c>
      <c r="R226" s="10" t="s">
        <v>1006</v>
      </c>
      <c r="S226" s="10" t="s">
        <v>514</v>
      </c>
      <c r="T226" s="10" t="s">
        <v>1005</v>
      </c>
      <c r="U226" s="12">
        <v>43707</v>
      </c>
      <c r="V226" s="10" t="s">
        <v>392</v>
      </c>
      <c r="X226" s="10" t="s">
        <v>393</v>
      </c>
      <c r="Y226" s="10" t="s">
        <v>394</v>
      </c>
    </row>
    <row r="227" spans="1:25" x14ac:dyDescent="0.2">
      <c r="A227" s="10" t="s">
        <v>440</v>
      </c>
      <c r="B227" s="10" t="s">
        <v>346</v>
      </c>
      <c r="C227" s="10" t="s">
        <v>1007</v>
      </c>
      <c r="D227" s="10" t="s">
        <v>387</v>
      </c>
      <c r="E227" s="10">
        <v>244713</v>
      </c>
      <c r="F227" s="11">
        <v>-105082</v>
      </c>
      <c r="G227" s="10" t="s">
        <v>602</v>
      </c>
      <c r="H227" s="10" t="s">
        <v>541</v>
      </c>
      <c r="I227" s="10" t="s">
        <v>391</v>
      </c>
      <c r="J227" s="12">
        <v>43236</v>
      </c>
      <c r="K227" s="12">
        <v>43299</v>
      </c>
      <c r="L227" s="12">
        <v>43269</v>
      </c>
      <c r="M227" s="12">
        <v>43329</v>
      </c>
      <c r="N227" s="11">
        <v>378</v>
      </c>
      <c r="P227" s="10" t="s">
        <v>421</v>
      </c>
      <c r="Q227" s="10" t="s">
        <v>603</v>
      </c>
      <c r="R227" s="10" t="s">
        <v>1008</v>
      </c>
      <c r="S227" s="10" t="s">
        <v>1009</v>
      </c>
      <c r="T227" s="10" t="s">
        <v>1007</v>
      </c>
      <c r="U227" s="12">
        <v>43707</v>
      </c>
      <c r="V227" s="10" t="s">
        <v>392</v>
      </c>
      <c r="X227" s="10" t="s">
        <v>393</v>
      </c>
      <c r="Y227" s="10" t="s">
        <v>394</v>
      </c>
    </row>
    <row r="228" spans="1:25" x14ac:dyDescent="0.2">
      <c r="A228" s="10" t="s">
        <v>440</v>
      </c>
      <c r="B228" s="10" t="s">
        <v>346</v>
      </c>
      <c r="C228" s="10" t="s">
        <v>1010</v>
      </c>
      <c r="D228" s="10" t="s">
        <v>387</v>
      </c>
      <c r="E228" s="10">
        <v>245556</v>
      </c>
      <c r="F228" s="11">
        <v>-340040</v>
      </c>
      <c r="G228" s="10" t="s">
        <v>602</v>
      </c>
      <c r="H228" s="10" t="s">
        <v>541</v>
      </c>
      <c r="I228" s="10" t="s">
        <v>391</v>
      </c>
      <c r="J228" s="12">
        <v>43249</v>
      </c>
      <c r="K228" s="12">
        <v>43299</v>
      </c>
      <c r="L228" s="12">
        <v>43269</v>
      </c>
      <c r="M228" s="12">
        <v>43329</v>
      </c>
      <c r="N228" s="11">
        <v>378</v>
      </c>
      <c r="P228" s="10" t="s">
        <v>396</v>
      </c>
      <c r="Q228" s="10" t="s">
        <v>603</v>
      </c>
      <c r="R228" s="10" t="s">
        <v>1011</v>
      </c>
      <c r="S228" s="10" t="s">
        <v>514</v>
      </c>
      <c r="T228" s="10" t="s">
        <v>1010</v>
      </c>
      <c r="U228" s="12">
        <v>43707</v>
      </c>
      <c r="V228" s="10" t="s">
        <v>392</v>
      </c>
      <c r="X228" s="10" t="s">
        <v>393</v>
      </c>
      <c r="Y228" s="10" t="s">
        <v>394</v>
      </c>
    </row>
    <row r="229" spans="1:25" x14ac:dyDescent="0.2">
      <c r="A229" s="10" t="s">
        <v>440</v>
      </c>
      <c r="B229" s="10" t="s">
        <v>346</v>
      </c>
      <c r="C229" s="10" t="s">
        <v>1012</v>
      </c>
      <c r="D229" s="10" t="s">
        <v>387</v>
      </c>
      <c r="E229" s="10">
        <v>246405</v>
      </c>
      <c r="F229" s="11">
        <v>-134182</v>
      </c>
      <c r="G229" s="10" t="s">
        <v>517</v>
      </c>
      <c r="H229" s="10" t="s">
        <v>518</v>
      </c>
      <c r="I229" s="10" t="s">
        <v>391</v>
      </c>
      <c r="J229" s="12">
        <v>43260</v>
      </c>
      <c r="K229" s="12">
        <v>43293</v>
      </c>
      <c r="L229" s="12">
        <v>43293</v>
      </c>
      <c r="M229" s="12">
        <v>43353</v>
      </c>
      <c r="N229" s="11">
        <v>604</v>
      </c>
      <c r="P229" s="10" t="s">
        <v>421</v>
      </c>
      <c r="Q229" s="10" t="s">
        <v>520</v>
      </c>
      <c r="R229" s="10" t="s">
        <v>1013</v>
      </c>
      <c r="S229" s="10" t="s">
        <v>561</v>
      </c>
      <c r="T229" s="10" t="s">
        <v>1012</v>
      </c>
      <c r="U229" s="12">
        <v>43957</v>
      </c>
      <c r="V229" s="10" t="s">
        <v>392</v>
      </c>
      <c r="X229" s="10" t="s">
        <v>393</v>
      </c>
      <c r="Y229" s="10" t="s">
        <v>394</v>
      </c>
    </row>
    <row r="230" spans="1:25" x14ac:dyDescent="0.2">
      <c r="A230" s="10" t="s">
        <v>440</v>
      </c>
      <c r="B230" s="10" t="s">
        <v>346</v>
      </c>
      <c r="C230" s="10" t="s">
        <v>1014</v>
      </c>
      <c r="D230" s="10" t="s">
        <v>387</v>
      </c>
      <c r="E230" s="10">
        <v>246406</v>
      </c>
      <c r="F230" s="11">
        <v>-322976</v>
      </c>
      <c r="G230" s="10" t="s">
        <v>517</v>
      </c>
      <c r="H230" s="10" t="s">
        <v>518</v>
      </c>
      <c r="I230" s="10" t="s">
        <v>444</v>
      </c>
      <c r="J230" s="12">
        <v>43594</v>
      </c>
      <c r="K230" s="12">
        <v>43594</v>
      </c>
      <c r="L230" s="12">
        <v>43293</v>
      </c>
      <c r="M230" s="12">
        <v>43353</v>
      </c>
      <c r="N230" s="11">
        <v>604</v>
      </c>
      <c r="P230" s="10" t="s">
        <v>421</v>
      </c>
      <c r="Q230" s="10" t="s">
        <v>520</v>
      </c>
      <c r="R230" s="10" t="s">
        <v>1015</v>
      </c>
      <c r="S230" s="10" t="s">
        <v>815</v>
      </c>
      <c r="T230" s="10" t="s">
        <v>1016</v>
      </c>
      <c r="U230" s="12">
        <v>43957</v>
      </c>
      <c r="V230" s="10" t="s">
        <v>446</v>
      </c>
      <c r="X230" s="10" t="s">
        <v>447</v>
      </c>
      <c r="Y230" s="10" t="s">
        <v>394</v>
      </c>
    </row>
    <row r="231" spans="1:25" x14ac:dyDescent="0.2">
      <c r="A231" s="10" t="s">
        <v>440</v>
      </c>
      <c r="B231" s="10" t="s">
        <v>346</v>
      </c>
      <c r="C231" s="10" t="s">
        <v>1017</v>
      </c>
      <c r="D231" s="10" t="s">
        <v>387</v>
      </c>
      <c r="E231" s="10">
        <v>246412</v>
      </c>
      <c r="F231" s="11">
        <v>-104931</v>
      </c>
      <c r="G231" s="10" t="s">
        <v>517</v>
      </c>
      <c r="H231" s="10" t="s">
        <v>518</v>
      </c>
      <c r="I231" s="10" t="s">
        <v>391</v>
      </c>
      <c r="J231" s="12">
        <v>43260</v>
      </c>
      <c r="K231" s="12">
        <v>43293</v>
      </c>
      <c r="L231" s="12">
        <v>43293</v>
      </c>
      <c r="M231" s="12">
        <v>43353</v>
      </c>
      <c r="N231" s="11">
        <v>604</v>
      </c>
      <c r="P231" s="10" t="s">
        <v>421</v>
      </c>
      <c r="Q231" s="10" t="s">
        <v>520</v>
      </c>
      <c r="R231" s="10" t="s">
        <v>1018</v>
      </c>
      <c r="S231" s="10" t="s">
        <v>1009</v>
      </c>
      <c r="T231" s="10" t="s">
        <v>1017</v>
      </c>
      <c r="U231" s="12">
        <v>43957</v>
      </c>
      <c r="V231" s="10" t="s">
        <v>392</v>
      </c>
      <c r="X231" s="10" t="s">
        <v>393</v>
      </c>
      <c r="Y231" s="10" t="s">
        <v>394</v>
      </c>
    </row>
    <row r="232" spans="1:25" x14ac:dyDescent="0.2">
      <c r="A232" s="10" t="s">
        <v>440</v>
      </c>
      <c r="B232" s="10" t="s">
        <v>346</v>
      </c>
      <c r="C232" s="10" t="s">
        <v>1019</v>
      </c>
      <c r="D232" s="10" t="s">
        <v>387</v>
      </c>
      <c r="E232" s="10">
        <v>246437</v>
      </c>
      <c r="F232" s="11">
        <v>-858619</v>
      </c>
      <c r="G232" s="10" t="s">
        <v>517</v>
      </c>
      <c r="H232" s="10" t="s">
        <v>518</v>
      </c>
      <c r="I232" s="10" t="s">
        <v>391</v>
      </c>
      <c r="J232" s="12">
        <v>43261</v>
      </c>
      <c r="K232" s="12">
        <v>43293</v>
      </c>
      <c r="L232" s="12">
        <v>43293</v>
      </c>
      <c r="M232" s="12">
        <v>43353</v>
      </c>
      <c r="N232" s="11">
        <v>604</v>
      </c>
      <c r="P232" s="10" t="s">
        <v>396</v>
      </c>
      <c r="Q232" s="10" t="s">
        <v>520</v>
      </c>
      <c r="R232" s="10" t="s">
        <v>1020</v>
      </c>
      <c r="S232" s="10" t="s">
        <v>514</v>
      </c>
      <c r="T232" s="10" t="s">
        <v>1019</v>
      </c>
      <c r="U232" s="12">
        <v>43957</v>
      </c>
      <c r="V232" s="10" t="s">
        <v>392</v>
      </c>
      <c r="X232" s="10" t="s">
        <v>393</v>
      </c>
      <c r="Y232" s="10" t="s">
        <v>394</v>
      </c>
    </row>
    <row r="233" spans="1:25" x14ac:dyDescent="0.2">
      <c r="A233" s="10" t="s">
        <v>440</v>
      </c>
      <c r="B233" s="10" t="s">
        <v>346</v>
      </c>
      <c r="C233" s="10" t="s">
        <v>1021</v>
      </c>
      <c r="D233" s="10" t="s">
        <v>387</v>
      </c>
      <c r="E233" s="10">
        <v>246832</v>
      </c>
      <c r="F233" s="11">
        <v>-264353</v>
      </c>
      <c r="G233" s="10" t="s">
        <v>517</v>
      </c>
      <c r="H233" s="10" t="s">
        <v>518</v>
      </c>
      <c r="I233" s="10" t="s">
        <v>391</v>
      </c>
      <c r="J233" s="12">
        <v>43267</v>
      </c>
      <c r="K233" s="12">
        <v>43447</v>
      </c>
      <c r="L233" s="12">
        <v>43447</v>
      </c>
      <c r="M233" s="12">
        <v>43507</v>
      </c>
      <c r="N233" s="11">
        <v>450</v>
      </c>
      <c r="P233" s="10" t="s">
        <v>396</v>
      </c>
      <c r="Q233" s="10" t="s">
        <v>520</v>
      </c>
      <c r="R233" s="10" t="s">
        <v>1022</v>
      </c>
      <c r="S233" s="10" t="s">
        <v>514</v>
      </c>
      <c r="T233" s="10" t="s">
        <v>1021</v>
      </c>
      <c r="U233" s="12">
        <v>43957</v>
      </c>
      <c r="V233" s="10" t="s">
        <v>392</v>
      </c>
      <c r="X233" s="10" t="s">
        <v>393</v>
      </c>
      <c r="Y233" s="10" t="s">
        <v>394</v>
      </c>
    </row>
    <row r="234" spans="1:25" x14ac:dyDescent="0.2">
      <c r="A234" s="10" t="s">
        <v>440</v>
      </c>
      <c r="B234" s="10" t="s">
        <v>346</v>
      </c>
      <c r="C234" s="10" t="s">
        <v>1023</v>
      </c>
      <c r="D234" s="10" t="s">
        <v>387</v>
      </c>
      <c r="E234" s="10">
        <v>246844</v>
      </c>
      <c r="F234" s="11">
        <v>-138931</v>
      </c>
      <c r="G234" s="10" t="s">
        <v>517</v>
      </c>
      <c r="H234" s="10" t="s">
        <v>518</v>
      </c>
      <c r="I234" s="10" t="s">
        <v>391</v>
      </c>
      <c r="J234" s="12">
        <v>43267</v>
      </c>
      <c r="K234" s="12">
        <v>43323</v>
      </c>
      <c r="L234" s="12">
        <v>43323</v>
      </c>
      <c r="M234" s="12">
        <v>43383</v>
      </c>
      <c r="N234" s="11">
        <v>574</v>
      </c>
      <c r="P234" s="10" t="s">
        <v>396</v>
      </c>
      <c r="Q234" s="10" t="s">
        <v>520</v>
      </c>
      <c r="R234" s="10" t="s">
        <v>1024</v>
      </c>
      <c r="S234" s="10" t="s">
        <v>514</v>
      </c>
      <c r="T234" s="10" t="s">
        <v>1023</v>
      </c>
      <c r="U234" s="12">
        <v>43957</v>
      </c>
      <c r="V234" s="10" t="s">
        <v>392</v>
      </c>
      <c r="X234" s="10" t="s">
        <v>393</v>
      </c>
      <c r="Y234" s="10" t="s">
        <v>394</v>
      </c>
    </row>
    <row r="235" spans="1:25" x14ac:dyDescent="0.2">
      <c r="A235" s="10" t="s">
        <v>440</v>
      </c>
      <c r="B235" s="10" t="s">
        <v>346</v>
      </c>
      <c r="C235" s="10" t="s">
        <v>1025</v>
      </c>
      <c r="D235" s="10" t="s">
        <v>387</v>
      </c>
      <c r="E235" s="10">
        <v>247187</v>
      </c>
      <c r="F235" s="11">
        <v>-105431</v>
      </c>
      <c r="G235" s="10" t="s">
        <v>602</v>
      </c>
      <c r="H235" s="10" t="s">
        <v>541</v>
      </c>
      <c r="I235" s="10" t="s">
        <v>391</v>
      </c>
      <c r="J235" s="12">
        <v>43272</v>
      </c>
      <c r="K235" s="12">
        <v>43336</v>
      </c>
      <c r="L235" s="12">
        <v>43293</v>
      </c>
      <c r="M235" s="12">
        <v>43353</v>
      </c>
      <c r="N235" s="11">
        <v>354</v>
      </c>
      <c r="P235" s="10" t="s">
        <v>396</v>
      </c>
      <c r="Q235" s="10" t="s">
        <v>603</v>
      </c>
      <c r="R235" s="10" t="s">
        <v>1026</v>
      </c>
      <c r="S235" s="10" t="s">
        <v>514</v>
      </c>
      <c r="T235" s="10" t="s">
        <v>1025</v>
      </c>
      <c r="U235" s="12">
        <v>43707</v>
      </c>
      <c r="V235" s="10" t="s">
        <v>392</v>
      </c>
      <c r="X235" s="10" t="s">
        <v>393</v>
      </c>
      <c r="Y235" s="10" t="s">
        <v>394</v>
      </c>
    </row>
    <row r="236" spans="1:25" x14ac:dyDescent="0.2">
      <c r="A236" s="10" t="s">
        <v>440</v>
      </c>
      <c r="B236" s="10" t="s">
        <v>346</v>
      </c>
      <c r="C236" s="10" t="s">
        <v>1027</v>
      </c>
      <c r="D236" s="10" t="s">
        <v>387</v>
      </c>
      <c r="E236" s="10">
        <v>247400</v>
      </c>
      <c r="F236" s="11">
        <v>-251361</v>
      </c>
      <c r="G236" s="10" t="s">
        <v>517</v>
      </c>
      <c r="H236" s="10" t="s">
        <v>518</v>
      </c>
      <c r="I236" s="10" t="s">
        <v>444</v>
      </c>
      <c r="J236" s="12">
        <v>43594</v>
      </c>
      <c r="K236" s="12">
        <v>43594</v>
      </c>
      <c r="L236" s="12">
        <v>43293</v>
      </c>
      <c r="M236" s="12">
        <v>43353</v>
      </c>
      <c r="N236" s="11">
        <v>604</v>
      </c>
      <c r="P236" s="10" t="s">
        <v>396</v>
      </c>
      <c r="Q236" s="10" t="s">
        <v>520</v>
      </c>
      <c r="R236" s="10" t="s">
        <v>1028</v>
      </c>
      <c r="S236" s="10" t="s">
        <v>514</v>
      </c>
      <c r="T236" s="10" t="s">
        <v>1029</v>
      </c>
      <c r="U236" s="12">
        <v>43957</v>
      </c>
      <c r="V236" s="10" t="s">
        <v>446</v>
      </c>
      <c r="X236" s="10" t="s">
        <v>447</v>
      </c>
      <c r="Y236" s="10" t="s">
        <v>394</v>
      </c>
    </row>
    <row r="237" spans="1:25" x14ac:dyDescent="0.2">
      <c r="A237" s="10" t="s">
        <v>440</v>
      </c>
      <c r="B237" s="10" t="s">
        <v>346</v>
      </c>
      <c r="C237" s="10" t="s">
        <v>1030</v>
      </c>
      <c r="D237" s="10" t="s">
        <v>387</v>
      </c>
      <c r="E237" s="10">
        <v>247475</v>
      </c>
      <c r="F237" s="11">
        <v>-1477864</v>
      </c>
      <c r="G237" s="10" t="s">
        <v>517</v>
      </c>
      <c r="H237" s="10" t="s">
        <v>518</v>
      </c>
      <c r="I237" s="10" t="s">
        <v>444</v>
      </c>
      <c r="J237" s="12">
        <v>43594</v>
      </c>
      <c r="K237" s="12">
        <v>43594</v>
      </c>
      <c r="L237" s="12">
        <v>43293</v>
      </c>
      <c r="M237" s="12">
        <v>43353</v>
      </c>
      <c r="N237" s="11">
        <v>604</v>
      </c>
      <c r="P237" s="10" t="s">
        <v>396</v>
      </c>
      <c r="Q237" s="10" t="s">
        <v>520</v>
      </c>
      <c r="R237" s="10" t="s">
        <v>1031</v>
      </c>
      <c r="S237" s="10" t="s">
        <v>514</v>
      </c>
      <c r="T237" s="10" t="s">
        <v>1032</v>
      </c>
      <c r="U237" s="12">
        <v>43957</v>
      </c>
      <c r="V237" s="10" t="s">
        <v>446</v>
      </c>
      <c r="X237" s="10" t="s">
        <v>447</v>
      </c>
      <c r="Y237" s="10" t="s">
        <v>394</v>
      </c>
    </row>
    <row r="238" spans="1:25" x14ac:dyDescent="0.2">
      <c r="A238" s="10" t="s">
        <v>440</v>
      </c>
      <c r="B238" s="10" t="s">
        <v>346</v>
      </c>
      <c r="C238" s="10" t="s">
        <v>1033</v>
      </c>
      <c r="D238" s="10" t="s">
        <v>387</v>
      </c>
      <c r="E238" s="10">
        <v>248625</v>
      </c>
      <c r="F238" s="11">
        <v>-236560</v>
      </c>
      <c r="G238" s="10" t="s">
        <v>517</v>
      </c>
      <c r="H238" s="10" t="s">
        <v>518</v>
      </c>
      <c r="I238" s="10" t="s">
        <v>391</v>
      </c>
      <c r="J238" s="12">
        <v>43299</v>
      </c>
      <c r="K238" s="12">
        <v>43323</v>
      </c>
      <c r="L238" s="12">
        <v>43323</v>
      </c>
      <c r="M238" s="12">
        <v>43383</v>
      </c>
      <c r="N238" s="11">
        <v>574</v>
      </c>
      <c r="P238" s="10" t="s">
        <v>396</v>
      </c>
      <c r="Q238" s="10" t="s">
        <v>520</v>
      </c>
      <c r="R238" s="10" t="s">
        <v>1034</v>
      </c>
      <c r="S238" s="10" t="s">
        <v>514</v>
      </c>
      <c r="T238" s="10" t="s">
        <v>1033</v>
      </c>
      <c r="U238" s="12">
        <v>43957</v>
      </c>
      <c r="V238" s="10" t="s">
        <v>392</v>
      </c>
      <c r="X238" s="10" t="s">
        <v>393</v>
      </c>
      <c r="Y238" s="10" t="s">
        <v>394</v>
      </c>
    </row>
    <row r="239" spans="1:25" x14ac:dyDescent="0.2">
      <c r="A239" s="10" t="s">
        <v>440</v>
      </c>
      <c r="B239" s="10" t="s">
        <v>346</v>
      </c>
      <c r="C239" s="10" t="s">
        <v>1035</v>
      </c>
      <c r="D239" s="10" t="s">
        <v>387</v>
      </c>
      <c r="E239" s="10">
        <v>248864</v>
      </c>
      <c r="F239" s="11">
        <v>-510326</v>
      </c>
      <c r="G239" s="10" t="s">
        <v>517</v>
      </c>
      <c r="H239" s="10" t="s">
        <v>518</v>
      </c>
      <c r="I239" s="10" t="s">
        <v>391</v>
      </c>
      <c r="J239" s="12">
        <v>43304</v>
      </c>
      <c r="K239" s="12">
        <v>43323</v>
      </c>
      <c r="L239" s="12">
        <v>43323</v>
      </c>
      <c r="M239" s="12">
        <v>43383</v>
      </c>
      <c r="N239" s="11">
        <v>574</v>
      </c>
      <c r="P239" s="10" t="s">
        <v>421</v>
      </c>
      <c r="Q239" s="10" t="s">
        <v>520</v>
      </c>
      <c r="R239" s="10" t="s">
        <v>1036</v>
      </c>
      <c r="S239" s="10" t="s">
        <v>532</v>
      </c>
      <c r="T239" s="10" t="s">
        <v>1035</v>
      </c>
      <c r="U239" s="12">
        <v>43957</v>
      </c>
      <c r="V239" s="10" t="s">
        <v>392</v>
      </c>
      <c r="X239" s="10" t="s">
        <v>393</v>
      </c>
      <c r="Y239" s="10" t="s">
        <v>394</v>
      </c>
    </row>
    <row r="240" spans="1:25" x14ac:dyDescent="0.2">
      <c r="A240" s="10" t="s">
        <v>440</v>
      </c>
      <c r="B240" s="10" t="s">
        <v>346</v>
      </c>
      <c r="C240" s="10" t="s">
        <v>1037</v>
      </c>
      <c r="D240" s="10" t="s">
        <v>387</v>
      </c>
      <c r="E240" s="10">
        <v>248881</v>
      </c>
      <c r="F240" s="11">
        <v>-507357</v>
      </c>
      <c r="G240" s="10" t="s">
        <v>517</v>
      </c>
      <c r="H240" s="10" t="s">
        <v>518</v>
      </c>
      <c r="I240" s="10" t="s">
        <v>391</v>
      </c>
      <c r="J240" s="12">
        <v>43304</v>
      </c>
      <c r="K240" s="12">
        <v>43323</v>
      </c>
      <c r="L240" s="12">
        <v>43323</v>
      </c>
      <c r="M240" s="12">
        <v>43383</v>
      </c>
      <c r="N240" s="11">
        <v>574</v>
      </c>
      <c r="P240" s="10" t="s">
        <v>396</v>
      </c>
      <c r="Q240" s="10" t="s">
        <v>520</v>
      </c>
      <c r="R240" s="10" t="s">
        <v>1038</v>
      </c>
      <c r="S240" s="10" t="s">
        <v>514</v>
      </c>
      <c r="T240" s="10" t="s">
        <v>1037</v>
      </c>
      <c r="U240" s="12">
        <v>43957</v>
      </c>
      <c r="V240" s="10" t="s">
        <v>392</v>
      </c>
      <c r="X240" s="10" t="s">
        <v>393</v>
      </c>
      <c r="Y240" s="10" t="s">
        <v>394</v>
      </c>
    </row>
    <row r="241" spans="1:25" x14ac:dyDescent="0.2">
      <c r="A241" s="10" t="s">
        <v>440</v>
      </c>
      <c r="B241" s="10" t="s">
        <v>346</v>
      </c>
      <c r="C241" s="10" t="s">
        <v>1039</v>
      </c>
      <c r="D241" s="10" t="s">
        <v>387</v>
      </c>
      <c r="E241" s="10">
        <v>249151</v>
      </c>
      <c r="F241" s="11">
        <v>-211810</v>
      </c>
      <c r="G241" s="10" t="s">
        <v>517</v>
      </c>
      <c r="H241" s="10" t="s">
        <v>518</v>
      </c>
      <c r="I241" s="10" t="s">
        <v>391</v>
      </c>
      <c r="J241" s="12">
        <v>43307</v>
      </c>
      <c r="K241" s="12">
        <v>43323</v>
      </c>
      <c r="L241" s="12">
        <v>43323</v>
      </c>
      <c r="M241" s="12">
        <v>43383</v>
      </c>
      <c r="N241" s="11">
        <v>574</v>
      </c>
      <c r="P241" s="10" t="s">
        <v>396</v>
      </c>
      <c r="Q241" s="10" t="s">
        <v>520</v>
      </c>
      <c r="R241" s="10" t="s">
        <v>1040</v>
      </c>
      <c r="S241" s="10" t="s">
        <v>514</v>
      </c>
      <c r="T241" s="10" t="s">
        <v>1039</v>
      </c>
      <c r="U241" s="12">
        <v>43957</v>
      </c>
      <c r="V241" s="10" t="s">
        <v>392</v>
      </c>
      <c r="X241" s="10" t="s">
        <v>393</v>
      </c>
      <c r="Y241" s="10" t="s">
        <v>394</v>
      </c>
    </row>
    <row r="242" spans="1:25" x14ac:dyDescent="0.2">
      <c r="A242" s="10" t="s">
        <v>440</v>
      </c>
      <c r="B242" s="10" t="s">
        <v>346</v>
      </c>
      <c r="C242" s="10" t="s">
        <v>1041</v>
      </c>
      <c r="D242" s="10" t="s">
        <v>387</v>
      </c>
      <c r="E242" s="10">
        <v>249227</v>
      </c>
      <c r="F242" s="11">
        <v>-226116</v>
      </c>
      <c r="G242" s="10" t="s">
        <v>517</v>
      </c>
      <c r="H242" s="10" t="s">
        <v>518</v>
      </c>
      <c r="I242" s="10" t="s">
        <v>391</v>
      </c>
      <c r="J242" s="12">
        <v>43308</v>
      </c>
      <c r="K242" s="12">
        <v>43323</v>
      </c>
      <c r="L242" s="12">
        <v>43323</v>
      </c>
      <c r="M242" s="12">
        <v>43383</v>
      </c>
      <c r="N242" s="11">
        <v>574</v>
      </c>
      <c r="P242" s="10" t="s">
        <v>396</v>
      </c>
      <c r="Q242" s="10" t="s">
        <v>520</v>
      </c>
      <c r="R242" s="10" t="s">
        <v>1042</v>
      </c>
      <c r="S242" s="10" t="s">
        <v>514</v>
      </c>
      <c r="T242" s="10" t="s">
        <v>1041</v>
      </c>
      <c r="U242" s="12">
        <v>43957</v>
      </c>
      <c r="V242" s="10" t="s">
        <v>392</v>
      </c>
      <c r="X242" s="10" t="s">
        <v>393</v>
      </c>
      <c r="Y242" s="10" t="s">
        <v>394</v>
      </c>
    </row>
    <row r="243" spans="1:25" x14ac:dyDescent="0.2">
      <c r="A243" s="10" t="s">
        <v>440</v>
      </c>
      <c r="B243" s="10" t="s">
        <v>346</v>
      </c>
      <c r="C243" s="10" t="s">
        <v>1043</v>
      </c>
      <c r="D243" s="10" t="s">
        <v>387</v>
      </c>
      <c r="E243" s="10">
        <v>249510</v>
      </c>
      <c r="F243" s="11">
        <v>-252531</v>
      </c>
      <c r="G243" s="10" t="s">
        <v>602</v>
      </c>
      <c r="H243" s="10" t="s">
        <v>541</v>
      </c>
      <c r="I243" s="10" t="s">
        <v>391</v>
      </c>
      <c r="J243" s="12">
        <v>43323</v>
      </c>
      <c r="K243" s="12">
        <v>43707</v>
      </c>
      <c r="L243" s="12">
        <v>43323</v>
      </c>
      <c r="M243" s="12">
        <v>43323</v>
      </c>
      <c r="N243" s="11">
        <v>384</v>
      </c>
      <c r="P243" s="10" t="s">
        <v>396</v>
      </c>
      <c r="Q243" s="10" t="s">
        <v>603</v>
      </c>
      <c r="R243" s="10" t="s">
        <v>545</v>
      </c>
      <c r="S243" s="10" t="s">
        <v>514</v>
      </c>
      <c r="T243" s="10" t="s">
        <v>1043</v>
      </c>
      <c r="U243" s="12">
        <v>43707</v>
      </c>
      <c r="V243" s="10" t="s">
        <v>446</v>
      </c>
      <c r="X243" s="10" t="s">
        <v>484</v>
      </c>
      <c r="Y243" s="10" t="s">
        <v>394</v>
      </c>
    </row>
    <row r="244" spans="1:25" x14ac:dyDescent="0.2">
      <c r="A244" s="10" t="s">
        <v>440</v>
      </c>
      <c r="B244" s="10" t="s">
        <v>346</v>
      </c>
      <c r="C244" s="10" t="s">
        <v>1043</v>
      </c>
      <c r="D244" s="10" t="s">
        <v>387</v>
      </c>
      <c r="E244" s="10">
        <v>249510</v>
      </c>
      <c r="F244" s="11">
        <v>-5806</v>
      </c>
      <c r="G244" s="10" t="s">
        <v>517</v>
      </c>
      <c r="H244" s="10" t="s">
        <v>518</v>
      </c>
      <c r="I244" s="10" t="s">
        <v>391</v>
      </c>
      <c r="J244" s="12">
        <v>43323</v>
      </c>
      <c r="K244" s="12">
        <v>43707</v>
      </c>
      <c r="L244" s="12">
        <v>43323</v>
      </c>
      <c r="M244" s="12">
        <v>43383</v>
      </c>
      <c r="N244" s="11">
        <v>574</v>
      </c>
      <c r="P244" s="10" t="s">
        <v>396</v>
      </c>
      <c r="Q244" s="10" t="s">
        <v>520</v>
      </c>
      <c r="R244" s="10" t="s">
        <v>1044</v>
      </c>
      <c r="S244" s="10" t="s">
        <v>514</v>
      </c>
      <c r="T244" s="10" t="s">
        <v>1045</v>
      </c>
      <c r="U244" s="12">
        <v>43957</v>
      </c>
      <c r="V244" s="10" t="s">
        <v>446</v>
      </c>
      <c r="X244" s="10" t="s">
        <v>484</v>
      </c>
      <c r="Y244" s="10" t="s">
        <v>394</v>
      </c>
    </row>
    <row r="245" spans="1:25" x14ac:dyDescent="0.2">
      <c r="A245" s="10" t="s">
        <v>440</v>
      </c>
      <c r="B245" s="10" t="s">
        <v>346</v>
      </c>
      <c r="C245" s="10" t="s">
        <v>1046</v>
      </c>
      <c r="D245" s="10" t="s">
        <v>387</v>
      </c>
      <c r="E245" s="10">
        <v>249942</v>
      </c>
      <c r="F245" s="11">
        <v>-149831</v>
      </c>
      <c r="G245" s="10" t="s">
        <v>517</v>
      </c>
      <c r="H245" s="10" t="s">
        <v>518</v>
      </c>
      <c r="I245" s="10" t="s">
        <v>391</v>
      </c>
      <c r="J245" s="12">
        <v>43601</v>
      </c>
      <c r="K245" s="12">
        <v>43933</v>
      </c>
      <c r="L245" s="12">
        <v>43627</v>
      </c>
      <c r="M245" s="12">
        <v>43687</v>
      </c>
      <c r="N245" s="11">
        <v>270</v>
      </c>
      <c r="P245" s="10" t="s">
        <v>421</v>
      </c>
      <c r="Q245" s="10" t="s">
        <v>520</v>
      </c>
      <c r="R245" s="10" t="s">
        <v>1047</v>
      </c>
      <c r="S245" s="10" t="s">
        <v>815</v>
      </c>
      <c r="T245" s="10" t="s">
        <v>1046</v>
      </c>
      <c r="U245" s="12">
        <v>43957</v>
      </c>
      <c r="V245" s="10" t="s">
        <v>446</v>
      </c>
      <c r="X245" s="10" t="s">
        <v>393</v>
      </c>
      <c r="Y245" s="10" t="s">
        <v>394</v>
      </c>
    </row>
    <row r="246" spans="1:25" x14ac:dyDescent="0.2">
      <c r="A246" s="10" t="s">
        <v>440</v>
      </c>
      <c r="B246" s="10" t="s">
        <v>346</v>
      </c>
      <c r="C246" s="10" t="s">
        <v>1048</v>
      </c>
      <c r="D246" s="10" t="s">
        <v>387</v>
      </c>
      <c r="E246" s="10">
        <v>250013</v>
      </c>
      <c r="F246" s="11">
        <v>-290619</v>
      </c>
      <c r="G246" s="10" t="s">
        <v>517</v>
      </c>
      <c r="H246" s="10" t="s">
        <v>518</v>
      </c>
      <c r="I246" s="10" t="s">
        <v>391</v>
      </c>
      <c r="J246" s="12">
        <v>43601</v>
      </c>
      <c r="K246" s="12">
        <v>43933</v>
      </c>
      <c r="L246" s="12">
        <v>43627</v>
      </c>
      <c r="M246" s="12">
        <v>43687</v>
      </c>
      <c r="N246" s="11">
        <v>270</v>
      </c>
      <c r="P246" s="10" t="s">
        <v>799</v>
      </c>
      <c r="Q246" s="10" t="s">
        <v>520</v>
      </c>
      <c r="R246" s="10" t="s">
        <v>1049</v>
      </c>
      <c r="S246" s="10" t="s">
        <v>1050</v>
      </c>
      <c r="T246" s="10" t="s">
        <v>1048</v>
      </c>
      <c r="U246" s="12">
        <v>43957</v>
      </c>
      <c r="V246" s="10" t="s">
        <v>446</v>
      </c>
      <c r="X246" s="10" t="s">
        <v>393</v>
      </c>
      <c r="Y246" s="10" t="s">
        <v>394</v>
      </c>
    </row>
    <row r="247" spans="1:25" x14ac:dyDescent="0.2">
      <c r="A247" s="10" t="s">
        <v>440</v>
      </c>
      <c r="B247" s="10" t="s">
        <v>346</v>
      </c>
      <c r="C247" s="10" t="s">
        <v>1051</v>
      </c>
      <c r="D247" s="10" t="s">
        <v>387</v>
      </c>
      <c r="E247" s="10">
        <v>250092</v>
      </c>
      <c r="F247" s="11">
        <v>-94486</v>
      </c>
      <c r="G247" s="10" t="s">
        <v>517</v>
      </c>
      <c r="H247" s="10" t="s">
        <v>518</v>
      </c>
      <c r="I247" s="10" t="s">
        <v>391</v>
      </c>
      <c r="J247" s="12">
        <v>43601</v>
      </c>
      <c r="K247" s="12">
        <v>43933</v>
      </c>
      <c r="L247" s="12">
        <v>43627</v>
      </c>
      <c r="M247" s="12">
        <v>43687</v>
      </c>
      <c r="N247" s="11">
        <v>270</v>
      </c>
      <c r="P247" s="10" t="s">
        <v>388</v>
      </c>
      <c r="Q247" s="10" t="s">
        <v>520</v>
      </c>
      <c r="R247" s="10" t="s">
        <v>857</v>
      </c>
      <c r="S247" s="10" t="s">
        <v>514</v>
      </c>
      <c r="T247" s="10" t="s">
        <v>1051</v>
      </c>
      <c r="U247" s="12">
        <v>43957</v>
      </c>
      <c r="V247" s="10" t="s">
        <v>446</v>
      </c>
      <c r="X247" s="10" t="s">
        <v>393</v>
      </c>
      <c r="Y247" s="10" t="s">
        <v>394</v>
      </c>
    </row>
    <row r="248" spans="1:25" x14ac:dyDescent="0.2">
      <c r="A248" s="10" t="s">
        <v>440</v>
      </c>
      <c r="B248" s="10" t="s">
        <v>346</v>
      </c>
      <c r="C248" s="10" t="s">
        <v>1052</v>
      </c>
      <c r="D248" s="10" t="s">
        <v>387</v>
      </c>
      <c r="E248" s="10">
        <v>250964</v>
      </c>
      <c r="F248" s="11">
        <v>-143060</v>
      </c>
      <c r="G248" s="10" t="s">
        <v>517</v>
      </c>
      <c r="H248" s="10" t="s">
        <v>518</v>
      </c>
      <c r="I248" s="10" t="s">
        <v>391</v>
      </c>
      <c r="J248" s="12">
        <v>43351</v>
      </c>
      <c r="K248" s="12">
        <v>43460</v>
      </c>
      <c r="L248" s="12">
        <v>43386</v>
      </c>
      <c r="M248" s="12">
        <v>43446</v>
      </c>
      <c r="N248" s="11">
        <v>511</v>
      </c>
      <c r="P248" s="10" t="s">
        <v>396</v>
      </c>
      <c r="Q248" s="10" t="s">
        <v>520</v>
      </c>
      <c r="R248" s="10" t="s">
        <v>1053</v>
      </c>
      <c r="S248" s="10" t="s">
        <v>514</v>
      </c>
      <c r="T248" s="10" t="s">
        <v>1052</v>
      </c>
      <c r="U248" s="12">
        <v>43957</v>
      </c>
      <c r="V248" s="10" t="s">
        <v>392</v>
      </c>
      <c r="X248" s="10" t="s">
        <v>393</v>
      </c>
      <c r="Y248" s="10" t="s">
        <v>394</v>
      </c>
    </row>
    <row r="249" spans="1:25" x14ac:dyDescent="0.2">
      <c r="A249" s="10" t="s">
        <v>440</v>
      </c>
      <c r="B249" s="10" t="s">
        <v>346</v>
      </c>
      <c r="C249" s="10" t="s">
        <v>1054</v>
      </c>
      <c r="D249" s="10" t="s">
        <v>387</v>
      </c>
      <c r="E249" s="10">
        <v>250976</v>
      </c>
      <c r="F249" s="11">
        <v>-197254</v>
      </c>
      <c r="G249" s="10" t="s">
        <v>517</v>
      </c>
      <c r="H249" s="10" t="s">
        <v>518</v>
      </c>
      <c r="I249" s="10" t="s">
        <v>391</v>
      </c>
      <c r="J249" s="12">
        <v>43352</v>
      </c>
      <c r="K249" s="12">
        <v>43460</v>
      </c>
      <c r="L249" s="12">
        <v>43386</v>
      </c>
      <c r="M249" s="12">
        <v>43446</v>
      </c>
      <c r="N249" s="11">
        <v>511</v>
      </c>
      <c r="P249" s="10" t="s">
        <v>799</v>
      </c>
      <c r="Q249" s="10" t="s">
        <v>520</v>
      </c>
      <c r="R249" s="10" t="s">
        <v>1047</v>
      </c>
      <c r="S249" s="10" t="s">
        <v>815</v>
      </c>
      <c r="T249" s="10" t="s">
        <v>1054</v>
      </c>
      <c r="U249" s="12">
        <v>43957</v>
      </c>
      <c r="V249" s="10" t="s">
        <v>392</v>
      </c>
      <c r="X249" s="10" t="s">
        <v>393</v>
      </c>
      <c r="Y249" s="10" t="s">
        <v>394</v>
      </c>
    </row>
    <row r="250" spans="1:25" x14ac:dyDescent="0.2">
      <c r="A250" s="10" t="s">
        <v>440</v>
      </c>
      <c r="B250" s="10" t="s">
        <v>346</v>
      </c>
      <c r="C250" s="10" t="s">
        <v>1055</v>
      </c>
      <c r="D250" s="10" t="s">
        <v>387</v>
      </c>
      <c r="E250" s="10">
        <v>251234</v>
      </c>
      <c r="F250" s="11">
        <v>-109400</v>
      </c>
      <c r="G250" s="10" t="s">
        <v>517</v>
      </c>
      <c r="H250" s="10" t="s">
        <v>518</v>
      </c>
      <c r="I250" s="10" t="s">
        <v>391</v>
      </c>
      <c r="J250" s="12">
        <v>43361</v>
      </c>
      <c r="K250" s="12">
        <v>43460</v>
      </c>
      <c r="L250" s="12">
        <v>43386</v>
      </c>
      <c r="M250" s="12">
        <v>43446</v>
      </c>
      <c r="N250" s="11">
        <v>511</v>
      </c>
      <c r="P250" s="10" t="s">
        <v>396</v>
      </c>
      <c r="Q250" s="10" t="s">
        <v>520</v>
      </c>
      <c r="R250" s="10" t="s">
        <v>1056</v>
      </c>
      <c r="S250" s="10" t="s">
        <v>514</v>
      </c>
      <c r="T250" s="10" t="s">
        <v>1055</v>
      </c>
      <c r="U250" s="12">
        <v>43957</v>
      </c>
      <c r="V250" s="10" t="s">
        <v>392</v>
      </c>
      <c r="X250" s="10" t="s">
        <v>393</v>
      </c>
      <c r="Y250" s="10" t="s">
        <v>394</v>
      </c>
    </row>
    <row r="251" spans="1:25" x14ac:dyDescent="0.2">
      <c r="A251" s="10" t="s">
        <v>440</v>
      </c>
      <c r="B251" s="10" t="s">
        <v>346</v>
      </c>
      <c r="C251" s="10" t="s">
        <v>1057</v>
      </c>
      <c r="D251" s="10" t="s">
        <v>387</v>
      </c>
      <c r="E251" s="10">
        <v>251296</v>
      </c>
      <c r="F251" s="11">
        <v>-594221</v>
      </c>
      <c r="G251" s="10" t="s">
        <v>517</v>
      </c>
      <c r="H251" s="10" t="s">
        <v>518</v>
      </c>
      <c r="I251" s="10" t="s">
        <v>391</v>
      </c>
      <c r="J251" s="12">
        <v>43363</v>
      </c>
      <c r="K251" s="12">
        <v>43460</v>
      </c>
      <c r="L251" s="12">
        <v>43386</v>
      </c>
      <c r="M251" s="12">
        <v>43446</v>
      </c>
      <c r="N251" s="11">
        <v>511</v>
      </c>
      <c r="P251" s="10" t="s">
        <v>421</v>
      </c>
      <c r="Q251" s="10" t="s">
        <v>520</v>
      </c>
      <c r="R251" s="10" t="s">
        <v>974</v>
      </c>
      <c r="S251" s="10" t="s">
        <v>815</v>
      </c>
      <c r="T251" s="10" t="s">
        <v>1057</v>
      </c>
      <c r="U251" s="12">
        <v>43957</v>
      </c>
      <c r="V251" s="10" t="s">
        <v>392</v>
      </c>
      <c r="X251" s="10" t="s">
        <v>393</v>
      </c>
      <c r="Y251" s="10" t="s">
        <v>394</v>
      </c>
    </row>
    <row r="252" spans="1:25" x14ac:dyDescent="0.2">
      <c r="A252" s="10" t="s">
        <v>440</v>
      </c>
      <c r="B252" s="10" t="s">
        <v>346</v>
      </c>
      <c r="C252" s="10" t="s">
        <v>1058</v>
      </c>
      <c r="D252" s="10" t="s">
        <v>387</v>
      </c>
      <c r="E252" s="10">
        <v>251446</v>
      </c>
      <c r="F252" s="11">
        <v>-1496207</v>
      </c>
      <c r="G252" s="10" t="s">
        <v>517</v>
      </c>
      <c r="H252" s="10" t="s">
        <v>518</v>
      </c>
      <c r="I252" s="10" t="s">
        <v>391</v>
      </c>
      <c r="J252" s="12">
        <v>43368</v>
      </c>
      <c r="K252" s="12">
        <v>43447</v>
      </c>
      <c r="L252" s="12">
        <v>43447</v>
      </c>
      <c r="M252" s="12">
        <v>43507</v>
      </c>
      <c r="N252" s="11">
        <v>450</v>
      </c>
      <c r="P252" s="10" t="s">
        <v>396</v>
      </c>
      <c r="Q252" s="10" t="s">
        <v>520</v>
      </c>
      <c r="R252" s="10" t="s">
        <v>547</v>
      </c>
      <c r="S252" s="10" t="s">
        <v>514</v>
      </c>
      <c r="T252" s="10" t="s">
        <v>1058</v>
      </c>
      <c r="U252" s="12">
        <v>43957</v>
      </c>
      <c r="V252" s="10" t="s">
        <v>392</v>
      </c>
      <c r="X252" s="10" t="s">
        <v>393</v>
      </c>
      <c r="Y252" s="10" t="s">
        <v>394</v>
      </c>
    </row>
    <row r="253" spans="1:25" x14ac:dyDescent="0.2">
      <c r="A253" s="10" t="s">
        <v>440</v>
      </c>
      <c r="B253" s="10" t="s">
        <v>346</v>
      </c>
      <c r="C253" s="10" t="s">
        <v>1059</v>
      </c>
      <c r="D253" s="10" t="s">
        <v>387</v>
      </c>
      <c r="E253" s="10">
        <v>251584</v>
      </c>
      <c r="F253" s="11">
        <v>-550419</v>
      </c>
      <c r="G253" s="10" t="s">
        <v>517</v>
      </c>
      <c r="H253" s="10" t="s">
        <v>518</v>
      </c>
      <c r="I253" s="10" t="s">
        <v>391</v>
      </c>
      <c r="J253" s="12">
        <v>43372</v>
      </c>
      <c r="K253" s="12">
        <v>43460</v>
      </c>
      <c r="L253" s="12">
        <v>43386</v>
      </c>
      <c r="M253" s="12">
        <v>43446</v>
      </c>
      <c r="N253" s="11">
        <v>511</v>
      </c>
      <c r="P253" s="10" t="s">
        <v>396</v>
      </c>
      <c r="Q253" s="10" t="s">
        <v>520</v>
      </c>
      <c r="R253" s="10" t="s">
        <v>1060</v>
      </c>
      <c r="S253" s="10" t="s">
        <v>514</v>
      </c>
      <c r="T253" s="10" t="s">
        <v>1059</v>
      </c>
      <c r="U253" s="12">
        <v>43957</v>
      </c>
      <c r="V253" s="10" t="s">
        <v>392</v>
      </c>
      <c r="X253" s="10" t="s">
        <v>393</v>
      </c>
      <c r="Y253" s="10" t="s">
        <v>394</v>
      </c>
    </row>
    <row r="254" spans="1:25" x14ac:dyDescent="0.2">
      <c r="A254" s="10" t="s">
        <v>440</v>
      </c>
      <c r="B254" s="10" t="s">
        <v>346</v>
      </c>
      <c r="C254" s="10" t="s">
        <v>1061</v>
      </c>
      <c r="D254" s="10" t="s">
        <v>387</v>
      </c>
      <c r="E254" s="10">
        <v>251720</v>
      </c>
      <c r="F254" s="11">
        <v>-119903</v>
      </c>
      <c r="G254" s="10" t="s">
        <v>517</v>
      </c>
      <c r="H254" s="10" t="s">
        <v>518</v>
      </c>
      <c r="I254" s="10" t="s">
        <v>391</v>
      </c>
      <c r="J254" s="12">
        <v>43373</v>
      </c>
      <c r="K254" s="12">
        <v>43460</v>
      </c>
      <c r="L254" s="12">
        <v>43386</v>
      </c>
      <c r="M254" s="12">
        <v>43446</v>
      </c>
      <c r="N254" s="11">
        <v>511</v>
      </c>
      <c r="P254" s="10" t="s">
        <v>396</v>
      </c>
      <c r="Q254" s="10" t="s">
        <v>520</v>
      </c>
      <c r="R254" s="10" t="s">
        <v>1062</v>
      </c>
      <c r="S254" s="10" t="s">
        <v>514</v>
      </c>
      <c r="T254" s="10" t="s">
        <v>1061</v>
      </c>
      <c r="U254" s="12">
        <v>43957</v>
      </c>
      <c r="V254" s="10" t="s">
        <v>392</v>
      </c>
      <c r="X254" s="10" t="s">
        <v>393</v>
      </c>
      <c r="Y254" s="10" t="s">
        <v>394</v>
      </c>
    </row>
    <row r="255" spans="1:25" x14ac:dyDescent="0.2">
      <c r="A255" s="10" t="s">
        <v>440</v>
      </c>
      <c r="B255" s="10" t="s">
        <v>346</v>
      </c>
      <c r="C255" s="10" t="s">
        <v>1063</v>
      </c>
      <c r="D255" s="10" t="s">
        <v>387</v>
      </c>
      <c r="E255" s="10">
        <v>251982</v>
      </c>
      <c r="F255" s="11">
        <v>-89282</v>
      </c>
      <c r="G255" s="10" t="s">
        <v>517</v>
      </c>
      <c r="H255" s="10" t="s">
        <v>518</v>
      </c>
      <c r="I255" s="10" t="s">
        <v>391</v>
      </c>
      <c r="J255" s="12">
        <v>43382</v>
      </c>
      <c r="K255" s="12">
        <v>43933</v>
      </c>
      <c r="L255" s="12">
        <v>43507</v>
      </c>
      <c r="M255" s="12">
        <v>43567</v>
      </c>
      <c r="N255" s="11">
        <v>390</v>
      </c>
      <c r="P255" s="10" t="s">
        <v>421</v>
      </c>
      <c r="Q255" s="10" t="s">
        <v>520</v>
      </c>
      <c r="R255" s="10" t="s">
        <v>1064</v>
      </c>
      <c r="S255" s="10" t="s">
        <v>815</v>
      </c>
      <c r="T255" s="10" t="s">
        <v>1063</v>
      </c>
      <c r="U255" s="12">
        <v>43957</v>
      </c>
      <c r="V255" s="10" t="s">
        <v>446</v>
      </c>
      <c r="X255" s="10" t="s">
        <v>393</v>
      </c>
      <c r="Y255" s="10" t="s">
        <v>394</v>
      </c>
    </row>
    <row r="256" spans="1:25" x14ac:dyDescent="0.2">
      <c r="A256" s="10" t="s">
        <v>440</v>
      </c>
      <c r="B256" s="10" t="s">
        <v>346</v>
      </c>
      <c r="C256" s="10" t="s">
        <v>1065</v>
      </c>
      <c r="D256" s="10" t="s">
        <v>387</v>
      </c>
      <c r="E256" s="10">
        <v>10992</v>
      </c>
      <c r="F256" s="11">
        <v>-84453</v>
      </c>
      <c r="G256" s="10" t="s">
        <v>715</v>
      </c>
      <c r="H256" s="10" t="s">
        <v>518</v>
      </c>
      <c r="I256" s="10" t="s">
        <v>391</v>
      </c>
      <c r="J256" s="12">
        <v>43886</v>
      </c>
      <c r="K256" s="12">
        <v>44064</v>
      </c>
      <c r="L256" s="12">
        <v>43985</v>
      </c>
      <c r="M256" s="12">
        <v>44045</v>
      </c>
      <c r="N256" s="11">
        <v>40</v>
      </c>
      <c r="P256" s="10" t="s">
        <v>396</v>
      </c>
      <c r="Q256" s="10" t="s">
        <v>1066</v>
      </c>
      <c r="R256" s="10" t="s">
        <v>1067</v>
      </c>
      <c r="S256" s="10" t="s">
        <v>445</v>
      </c>
      <c r="T256" s="10" t="s">
        <v>1065</v>
      </c>
      <c r="U256" s="12">
        <v>44085</v>
      </c>
      <c r="V256" s="10" t="s">
        <v>392</v>
      </c>
      <c r="X256" s="10" t="s">
        <v>393</v>
      </c>
      <c r="Y256" s="10" t="s">
        <v>394</v>
      </c>
    </row>
    <row r="257" spans="1:25" x14ac:dyDescent="0.2">
      <c r="A257" s="10" t="s">
        <v>440</v>
      </c>
      <c r="B257" s="10" t="s">
        <v>346</v>
      </c>
      <c r="C257" s="10" t="s">
        <v>1068</v>
      </c>
      <c r="D257" s="10" t="s">
        <v>387</v>
      </c>
      <c r="E257" s="10">
        <v>12650</v>
      </c>
      <c r="F257" s="11">
        <v>-72431</v>
      </c>
      <c r="G257" s="10" t="s">
        <v>594</v>
      </c>
      <c r="H257" s="10" t="s">
        <v>518</v>
      </c>
      <c r="I257" s="10" t="s">
        <v>391</v>
      </c>
      <c r="J257" s="12">
        <v>43895</v>
      </c>
      <c r="K257" s="12">
        <v>44064</v>
      </c>
      <c r="L257" s="12">
        <v>43985</v>
      </c>
      <c r="M257" s="12">
        <v>44045</v>
      </c>
      <c r="N257" s="11">
        <v>21</v>
      </c>
      <c r="P257" s="10" t="s">
        <v>388</v>
      </c>
      <c r="Q257" s="10" t="s">
        <v>1069</v>
      </c>
      <c r="R257" s="10" t="s">
        <v>443</v>
      </c>
      <c r="S257" s="10" t="s">
        <v>445</v>
      </c>
      <c r="T257" s="10" t="s">
        <v>1068</v>
      </c>
      <c r="U257" s="12">
        <v>44066</v>
      </c>
      <c r="V257" s="10" t="s">
        <v>446</v>
      </c>
      <c r="X257" s="10" t="s">
        <v>393</v>
      </c>
      <c r="Y257" s="10" t="s">
        <v>394</v>
      </c>
    </row>
    <row r="258" spans="1:25" x14ac:dyDescent="0.2">
      <c r="A258" s="10" t="s">
        <v>440</v>
      </c>
      <c r="B258" s="10" t="s">
        <v>346</v>
      </c>
      <c r="C258" s="10" t="s">
        <v>1070</v>
      </c>
      <c r="D258" s="10" t="s">
        <v>387</v>
      </c>
      <c r="E258" s="10">
        <v>14553</v>
      </c>
      <c r="F258" s="11">
        <v>-57600</v>
      </c>
      <c r="G258" s="10" t="s">
        <v>715</v>
      </c>
      <c r="H258" s="10" t="s">
        <v>518</v>
      </c>
      <c r="I258" s="10" t="s">
        <v>391</v>
      </c>
      <c r="J258" s="12">
        <v>43910</v>
      </c>
      <c r="K258" s="12">
        <v>44073</v>
      </c>
      <c r="L258" s="12">
        <v>43985</v>
      </c>
      <c r="M258" s="12">
        <v>44045</v>
      </c>
      <c r="N258" s="11">
        <v>40</v>
      </c>
      <c r="P258" s="10" t="s">
        <v>396</v>
      </c>
      <c r="Q258" s="10" t="s">
        <v>507</v>
      </c>
      <c r="R258" s="10" t="s">
        <v>1071</v>
      </c>
      <c r="S258" s="10" t="s">
        <v>445</v>
      </c>
      <c r="T258" s="10" t="s">
        <v>1070</v>
      </c>
      <c r="U258" s="12">
        <v>44085</v>
      </c>
      <c r="V258" s="10" t="s">
        <v>392</v>
      </c>
      <c r="X258" s="10" t="s">
        <v>393</v>
      </c>
      <c r="Y258" s="10" t="s">
        <v>394</v>
      </c>
    </row>
    <row r="259" spans="1:25" x14ac:dyDescent="0.2">
      <c r="A259" s="10" t="s">
        <v>440</v>
      </c>
      <c r="B259" s="10" t="s">
        <v>346</v>
      </c>
      <c r="C259" s="10" t="s">
        <v>1072</v>
      </c>
      <c r="D259" s="10" t="s">
        <v>387</v>
      </c>
      <c r="E259" s="10">
        <v>16055</v>
      </c>
      <c r="F259" s="11">
        <v>-34405</v>
      </c>
      <c r="G259" s="10" t="s">
        <v>594</v>
      </c>
      <c r="H259" s="10" t="s">
        <v>518</v>
      </c>
      <c r="I259" s="10" t="s">
        <v>391</v>
      </c>
      <c r="J259" s="12">
        <v>43941</v>
      </c>
      <c r="K259" s="12">
        <v>44066</v>
      </c>
      <c r="L259" s="12">
        <v>44000</v>
      </c>
      <c r="M259" s="12">
        <v>44060</v>
      </c>
      <c r="N259" s="11">
        <v>6</v>
      </c>
      <c r="P259" s="10" t="s">
        <v>388</v>
      </c>
      <c r="Q259" s="10" t="s">
        <v>1073</v>
      </c>
      <c r="R259" s="10" t="s">
        <v>1074</v>
      </c>
      <c r="S259" s="10" t="s">
        <v>445</v>
      </c>
      <c r="T259" s="10" t="s">
        <v>1072</v>
      </c>
      <c r="U259" s="12">
        <v>44066</v>
      </c>
      <c r="V259" s="10" t="s">
        <v>446</v>
      </c>
      <c r="X259" s="10" t="s">
        <v>393</v>
      </c>
      <c r="Y259" s="10" t="s">
        <v>394</v>
      </c>
    </row>
    <row r="260" spans="1:25" x14ac:dyDescent="0.2">
      <c r="A260" s="10" t="s">
        <v>440</v>
      </c>
      <c r="B260" s="10" t="s">
        <v>346</v>
      </c>
      <c r="C260" s="10" t="s">
        <v>1072</v>
      </c>
      <c r="D260" s="10" t="s">
        <v>387</v>
      </c>
      <c r="E260" s="10">
        <v>16055</v>
      </c>
      <c r="F260" s="11">
        <v>-695</v>
      </c>
      <c r="G260" s="10" t="s">
        <v>715</v>
      </c>
      <c r="H260" s="10" t="s">
        <v>518</v>
      </c>
      <c r="I260" s="10" t="s">
        <v>391</v>
      </c>
      <c r="J260" s="12">
        <v>43941</v>
      </c>
      <c r="K260" s="12">
        <v>44066</v>
      </c>
      <c r="L260" s="12">
        <v>44000</v>
      </c>
      <c r="M260" s="12">
        <v>44060</v>
      </c>
      <c r="N260" s="11">
        <v>25</v>
      </c>
      <c r="P260" s="10" t="s">
        <v>396</v>
      </c>
      <c r="Q260" s="10" t="s">
        <v>481</v>
      </c>
      <c r="R260" s="10" t="s">
        <v>481</v>
      </c>
      <c r="S260" s="10" t="s">
        <v>445</v>
      </c>
      <c r="T260" s="10" t="s">
        <v>1072</v>
      </c>
      <c r="U260" s="12">
        <v>44085</v>
      </c>
      <c r="V260" s="10" t="s">
        <v>446</v>
      </c>
      <c r="X260" s="10" t="s">
        <v>393</v>
      </c>
      <c r="Y260" s="10" t="s">
        <v>394</v>
      </c>
    </row>
    <row r="261" spans="1:25" x14ac:dyDescent="0.2">
      <c r="A261" s="10" t="s">
        <v>440</v>
      </c>
      <c r="B261" s="10" t="s">
        <v>346</v>
      </c>
      <c r="C261" s="10" t="s">
        <v>1075</v>
      </c>
      <c r="D261" s="10" t="s">
        <v>387</v>
      </c>
      <c r="E261" s="10">
        <v>5467</v>
      </c>
      <c r="F261" s="11">
        <v>-160771</v>
      </c>
      <c r="G261" s="10" t="s">
        <v>715</v>
      </c>
      <c r="H261" s="10" t="s">
        <v>518</v>
      </c>
      <c r="I261" s="10" t="s">
        <v>391</v>
      </c>
      <c r="J261" s="12">
        <v>43834</v>
      </c>
      <c r="K261" s="12">
        <v>44073</v>
      </c>
      <c r="L261" s="12">
        <v>43985</v>
      </c>
      <c r="M261" s="12">
        <v>44045</v>
      </c>
      <c r="N261" s="11">
        <v>40</v>
      </c>
      <c r="P261" s="10" t="s">
        <v>396</v>
      </c>
      <c r="Q261" s="10" t="s">
        <v>1076</v>
      </c>
      <c r="R261" s="10" t="s">
        <v>1077</v>
      </c>
      <c r="S261" s="10" t="s">
        <v>445</v>
      </c>
      <c r="T261" s="10" t="s">
        <v>1075</v>
      </c>
      <c r="U261" s="12">
        <v>44085</v>
      </c>
      <c r="V261" s="10" t="s">
        <v>392</v>
      </c>
      <c r="X261" s="10" t="s">
        <v>393</v>
      </c>
      <c r="Y261" s="10" t="s">
        <v>394</v>
      </c>
    </row>
    <row r="262" spans="1:25" x14ac:dyDescent="0.2">
      <c r="A262" s="10" t="s">
        <v>440</v>
      </c>
      <c r="B262" s="10" t="s">
        <v>346</v>
      </c>
      <c r="C262" s="10" t="s">
        <v>1078</v>
      </c>
      <c r="D262" s="10" t="s">
        <v>387</v>
      </c>
      <c r="E262" s="10">
        <v>7493</v>
      </c>
      <c r="F262" s="11">
        <v>-166000</v>
      </c>
      <c r="G262" s="10" t="s">
        <v>715</v>
      </c>
      <c r="H262" s="10" t="s">
        <v>518</v>
      </c>
      <c r="I262" s="10" t="s">
        <v>391</v>
      </c>
      <c r="J262" s="12">
        <v>43853</v>
      </c>
      <c r="K262" s="12">
        <v>44073</v>
      </c>
      <c r="L262" s="12">
        <v>43985</v>
      </c>
      <c r="M262" s="12">
        <v>44045</v>
      </c>
      <c r="N262" s="11">
        <v>40</v>
      </c>
      <c r="P262" s="10" t="s">
        <v>396</v>
      </c>
      <c r="Q262" s="10" t="s">
        <v>1076</v>
      </c>
      <c r="R262" s="10" t="s">
        <v>450</v>
      </c>
      <c r="S262" s="10" t="s">
        <v>445</v>
      </c>
      <c r="T262" s="10" t="s">
        <v>1078</v>
      </c>
      <c r="U262" s="12">
        <v>44085</v>
      </c>
      <c r="V262" s="10" t="s">
        <v>392</v>
      </c>
      <c r="X262" s="10" t="s">
        <v>393</v>
      </c>
      <c r="Y262" s="10" t="s">
        <v>394</v>
      </c>
    </row>
    <row r="263" spans="1:25" x14ac:dyDescent="0.2">
      <c r="A263" s="10" t="s">
        <v>440</v>
      </c>
      <c r="B263" s="10" t="s">
        <v>346</v>
      </c>
      <c r="C263" s="10" t="s">
        <v>1079</v>
      </c>
      <c r="D263" s="10" t="s">
        <v>387</v>
      </c>
      <c r="E263" s="10">
        <v>3716</v>
      </c>
      <c r="F263" s="11">
        <v>-146163</v>
      </c>
      <c r="G263" s="10" t="s">
        <v>715</v>
      </c>
      <c r="H263" s="10" t="s">
        <v>518</v>
      </c>
      <c r="I263" s="10" t="s">
        <v>444</v>
      </c>
      <c r="J263" s="12">
        <v>43999</v>
      </c>
      <c r="K263" s="12">
        <v>44028</v>
      </c>
      <c r="L263" s="12">
        <v>43999</v>
      </c>
      <c r="M263" s="12">
        <v>43999</v>
      </c>
      <c r="N263" s="11">
        <v>86</v>
      </c>
      <c r="P263" s="10" t="s">
        <v>396</v>
      </c>
      <c r="Q263" s="10" t="s">
        <v>442</v>
      </c>
      <c r="R263" s="10" t="s">
        <v>1080</v>
      </c>
      <c r="S263" s="10" t="s">
        <v>445</v>
      </c>
      <c r="T263" s="10" t="s">
        <v>1079</v>
      </c>
      <c r="U263" s="12">
        <v>44085</v>
      </c>
      <c r="V263" s="10" t="s">
        <v>446</v>
      </c>
      <c r="X263" s="10" t="s">
        <v>447</v>
      </c>
      <c r="Y263" s="10" t="s">
        <v>394</v>
      </c>
    </row>
    <row r="264" spans="1:25" x14ac:dyDescent="0.2">
      <c r="A264" s="10" t="s">
        <v>440</v>
      </c>
      <c r="B264" s="10" t="s">
        <v>346</v>
      </c>
      <c r="C264" s="10" t="s">
        <v>1081</v>
      </c>
      <c r="D264" s="10" t="s">
        <v>387</v>
      </c>
      <c r="E264" s="10">
        <v>3716</v>
      </c>
      <c r="F264" s="11">
        <v>-443817</v>
      </c>
      <c r="G264" s="10" t="s">
        <v>715</v>
      </c>
      <c r="H264" s="10" t="s">
        <v>518</v>
      </c>
      <c r="I264" s="10" t="s">
        <v>391</v>
      </c>
      <c r="J264" s="12">
        <v>43868</v>
      </c>
      <c r="K264" s="12">
        <v>43936</v>
      </c>
      <c r="L264" s="12">
        <v>43903</v>
      </c>
      <c r="M264" s="12">
        <v>43963</v>
      </c>
      <c r="N264" s="11">
        <v>122</v>
      </c>
      <c r="P264" s="10" t="s">
        <v>396</v>
      </c>
      <c r="Q264" s="10" t="s">
        <v>1082</v>
      </c>
      <c r="R264" s="10" t="s">
        <v>1080</v>
      </c>
      <c r="S264" s="10" t="s">
        <v>445</v>
      </c>
      <c r="T264" s="10" t="s">
        <v>1081</v>
      </c>
      <c r="U264" s="12">
        <v>44085</v>
      </c>
      <c r="V264" s="10" t="s">
        <v>446</v>
      </c>
      <c r="X264" s="10" t="s">
        <v>393</v>
      </c>
      <c r="Y264" s="10" t="s">
        <v>394</v>
      </c>
    </row>
    <row r="265" spans="1:25" x14ac:dyDescent="0.2">
      <c r="A265" s="10" t="s">
        <v>440</v>
      </c>
      <c r="B265" s="10" t="s">
        <v>346</v>
      </c>
      <c r="C265" s="10" t="s">
        <v>1083</v>
      </c>
      <c r="D265" s="10" t="s">
        <v>387</v>
      </c>
      <c r="E265" s="10">
        <v>4078</v>
      </c>
      <c r="F265" s="11">
        <v>-80895</v>
      </c>
      <c r="G265" s="10" t="s">
        <v>715</v>
      </c>
      <c r="H265" s="10" t="s">
        <v>518</v>
      </c>
      <c r="I265" s="10" t="s">
        <v>444</v>
      </c>
      <c r="J265" s="12">
        <v>43999</v>
      </c>
      <c r="K265" s="12">
        <v>44028</v>
      </c>
      <c r="L265" s="12">
        <v>43999</v>
      </c>
      <c r="M265" s="12">
        <v>43999</v>
      </c>
      <c r="N265" s="11">
        <v>86</v>
      </c>
      <c r="P265" s="10" t="s">
        <v>396</v>
      </c>
      <c r="Q265" s="10" t="s">
        <v>442</v>
      </c>
      <c r="R265" s="10" t="s">
        <v>1084</v>
      </c>
      <c r="S265" s="10" t="s">
        <v>445</v>
      </c>
      <c r="T265" s="10" t="s">
        <v>1083</v>
      </c>
      <c r="U265" s="12">
        <v>44085</v>
      </c>
      <c r="V265" s="10" t="s">
        <v>446</v>
      </c>
      <c r="X265" s="10" t="s">
        <v>447</v>
      </c>
      <c r="Y265" s="10" t="s">
        <v>394</v>
      </c>
    </row>
    <row r="266" spans="1:25" x14ac:dyDescent="0.2">
      <c r="A266" s="10" t="s">
        <v>440</v>
      </c>
      <c r="B266" s="10" t="s">
        <v>346</v>
      </c>
      <c r="C266" s="10" t="s">
        <v>1085</v>
      </c>
      <c r="D266" s="10" t="s">
        <v>387</v>
      </c>
      <c r="E266" s="10">
        <v>4078</v>
      </c>
      <c r="F266" s="11">
        <v>-436372</v>
      </c>
      <c r="G266" s="10" t="s">
        <v>594</v>
      </c>
      <c r="H266" s="10" t="s">
        <v>518</v>
      </c>
      <c r="I266" s="10" t="s">
        <v>391</v>
      </c>
      <c r="J266" s="12">
        <v>43878</v>
      </c>
      <c r="K266" s="12">
        <v>43936</v>
      </c>
      <c r="L266" s="12">
        <v>43903</v>
      </c>
      <c r="M266" s="12">
        <v>43963</v>
      </c>
      <c r="N266" s="11">
        <v>103</v>
      </c>
      <c r="P266" s="10" t="s">
        <v>396</v>
      </c>
      <c r="Q266" s="10" t="s">
        <v>1082</v>
      </c>
      <c r="R266" s="10" t="s">
        <v>1084</v>
      </c>
      <c r="S266" s="10" t="s">
        <v>445</v>
      </c>
      <c r="T266" s="10" t="s">
        <v>1085</v>
      </c>
      <c r="U266" s="12">
        <v>44066</v>
      </c>
      <c r="V266" s="10" t="s">
        <v>446</v>
      </c>
      <c r="X266" s="10" t="s">
        <v>393</v>
      </c>
      <c r="Y266" s="10" t="s">
        <v>394</v>
      </c>
    </row>
    <row r="267" spans="1:25" x14ac:dyDescent="0.2">
      <c r="A267" s="10" t="s">
        <v>440</v>
      </c>
      <c r="B267" s="10" t="s">
        <v>346</v>
      </c>
      <c r="C267" s="10" t="s">
        <v>1086</v>
      </c>
      <c r="D267" s="10" t="s">
        <v>387</v>
      </c>
      <c r="E267" s="10">
        <v>4632</v>
      </c>
      <c r="F267" s="11">
        <v>-228624</v>
      </c>
      <c r="G267" s="10" t="s">
        <v>715</v>
      </c>
      <c r="H267" s="10" t="s">
        <v>518</v>
      </c>
      <c r="I267" s="10" t="s">
        <v>444</v>
      </c>
      <c r="J267" s="12">
        <v>43999</v>
      </c>
      <c r="K267" s="12">
        <v>44026</v>
      </c>
      <c r="L267" s="12">
        <v>43999</v>
      </c>
      <c r="M267" s="12">
        <v>43999</v>
      </c>
      <c r="N267" s="11">
        <v>86</v>
      </c>
      <c r="P267" s="10" t="s">
        <v>396</v>
      </c>
      <c r="Q267" s="10" t="s">
        <v>442</v>
      </c>
      <c r="R267" s="10" t="s">
        <v>1087</v>
      </c>
      <c r="S267" s="10" t="s">
        <v>445</v>
      </c>
      <c r="T267" s="10" t="s">
        <v>1086</v>
      </c>
      <c r="U267" s="12">
        <v>44085</v>
      </c>
      <c r="V267" s="10" t="s">
        <v>446</v>
      </c>
      <c r="X267" s="10" t="s">
        <v>447</v>
      </c>
      <c r="Y267" s="10" t="s">
        <v>394</v>
      </c>
    </row>
    <row r="268" spans="1:25" x14ac:dyDescent="0.2">
      <c r="A268" s="10" t="s">
        <v>440</v>
      </c>
      <c r="B268" s="10" t="s">
        <v>346</v>
      </c>
      <c r="C268" s="10" t="s">
        <v>1088</v>
      </c>
      <c r="D268" s="10" t="s">
        <v>387</v>
      </c>
      <c r="E268" s="10">
        <v>4632</v>
      </c>
      <c r="F268" s="11">
        <v>-1711971</v>
      </c>
      <c r="G268" s="10" t="s">
        <v>715</v>
      </c>
      <c r="H268" s="10" t="s">
        <v>518</v>
      </c>
      <c r="I268" s="10" t="s">
        <v>391</v>
      </c>
      <c r="J268" s="12">
        <v>43887</v>
      </c>
      <c r="K268" s="12">
        <v>43936</v>
      </c>
      <c r="L268" s="12">
        <v>43903</v>
      </c>
      <c r="M268" s="12">
        <v>43963</v>
      </c>
      <c r="N268" s="11">
        <v>122</v>
      </c>
      <c r="P268" s="10" t="s">
        <v>396</v>
      </c>
      <c r="Q268" s="10" t="s">
        <v>1082</v>
      </c>
      <c r="R268" s="10" t="s">
        <v>1087</v>
      </c>
      <c r="S268" s="10" t="s">
        <v>445</v>
      </c>
      <c r="T268" s="10" t="s">
        <v>1088</v>
      </c>
      <c r="U268" s="12">
        <v>44085</v>
      </c>
      <c r="V268" s="10" t="s">
        <v>446</v>
      </c>
      <c r="X268" s="10" t="s">
        <v>393</v>
      </c>
      <c r="Y268" s="10" t="s">
        <v>394</v>
      </c>
    </row>
    <row r="269" spans="1:25" x14ac:dyDescent="0.2">
      <c r="A269" s="10" t="s">
        <v>440</v>
      </c>
      <c r="B269" s="10" t="s">
        <v>346</v>
      </c>
      <c r="C269" s="10" t="s">
        <v>1089</v>
      </c>
      <c r="D269" s="10" t="s">
        <v>387</v>
      </c>
      <c r="E269" s="10">
        <v>5681</v>
      </c>
      <c r="F269" s="11">
        <v>-90968</v>
      </c>
      <c r="G269" s="10" t="s">
        <v>715</v>
      </c>
      <c r="H269" s="10" t="s">
        <v>518</v>
      </c>
      <c r="I269" s="10" t="s">
        <v>391</v>
      </c>
      <c r="J269" s="12">
        <v>43904</v>
      </c>
      <c r="K269" s="12">
        <v>44073</v>
      </c>
      <c r="L269" s="12">
        <v>43985</v>
      </c>
      <c r="M269" s="12">
        <v>44045</v>
      </c>
      <c r="N269" s="11">
        <v>40</v>
      </c>
      <c r="P269" s="10" t="s">
        <v>396</v>
      </c>
      <c r="Q269" s="10" t="s">
        <v>1090</v>
      </c>
      <c r="R269" s="10" t="s">
        <v>454</v>
      </c>
      <c r="S269" s="10" t="s">
        <v>445</v>
      </c>
      <c r="T269" s="10" t="s">
        <v>1089</v>
      </c>
      <c r="U269" s="12">
        <v>44085</v>
      </c>
      <c r="V269" s="10" t="s">
        <v>392</v>
      </c>
      <c r="X269" s="10" t="s">
        <v>393</v>
      </c>
      <c r="Y269" s="10" t="s">
        <v>394</v>
      </c>
    </row>
    <row r="270" spans="1:25" x14ac:dyDescent="0.2">
      <c r="A270" s="10" t="s">
        <v>440</v>
      </c>
      <c r="B270" s="10" t="s">
        <v>346</v>
      </c>
      <c r="C270" s="10" t="s">
        <v>1091</v>
      </c>
      <c r="D270" s="10" t="s">
        <v>387</v>
      </c>
      <c r="E270" s="10">
        <v>6671</v>
      </c>
      <c r="F270" s="11">
        <v>-306171</v>
      </c>
      <c r="G270" s="10" t="s">
        <v>715</v>
      </c>
      <c r="H270" s="10" t="s">
        <v>518</v>
      </c>
      <c r="I270" s="10" t="s">
        <v>391</v>
      </c>
      <c r="J270" s="12">
        <v>43929</v>
      </c>
      <c r="K270" s="12">
        <v>44073</v>
      </c>
      <c r="L270" s="12">
        <v>43985</v>
      </c>
      <c r="M270" s="12">
        <v>44045</v>
      </c>
      <c r="N270" s="11">
        <v>40</v>
      </c>
      <c r="P270" s="10" t="s">
        <v>396</v>
      </c>
      <c r="Q270" s="10" t="s">
        <v>1092</v>
      </c>
      <c r="R270" s="10" t="s">
        <v>1093</v>
      </c>
      <c r="S270" s="10" t="s">
        <v>445</v>
      </c>
      <c r="T270" s="10" t="s">
        <v>1091</v>
      </c>
      <c r="U270" s="12">
        <v>44085</v>
      </c>
      <c r="V270" s="10" t="s">
        <v>392</v>
      </c>
      <c r="X270" s="10" t="s">
        <v>393</v>
      </c>
      <c r="Y270" s="10" t="s">
        <v>394</v>
      </c>
    </row>
    <row r="271" spans="1:25" x14ac:dyDescent="0.2">
      <c r="A271" s="10" t="s">
        <v>440</v>
      </c>
      <c r="B271" s="10" t="s">
        <v>346</v>
      </c>
      <c r="C271" s="10" t="s">
        <v>1094</v>
      </c>
      <c r="D271" s="10" t="s">
        <v>387</v>
      </c>
      <c r="E271" s="10">
        <v>6753</v>
      </c>
      <c r="F271" s="11">
        <v>-211405</v>
      </c>
      <c r="G271" s="10" t="s">
        <v>715</v>
      </c>
      <c r="H271" s="10" t="s">
        <v>518</v>
      </c>
      <c r="I271" s="10" t="s">
        <v>391</v>
      </c>
      <c r="J271" s="12">
        <v>43935</v>
      </c>
      <c r="K271" s="12">
        <v>44073</v>
      </c>
      <c r="L271" s="12">
        <v>43985</v>
      </c>
      <c r="M271" s="12">
        <v>44045</v>
      </c>
      <c r="N271" s="11">
        <v>40</v>
      </c>
      <c r="P271" s="10" t="s">
        <v>396</v>
      </c>
      <c r="Q271" s="10" t="s">
        <v>1092</v>
      </c>
      <c r="R271" s="10" t="s">
        <v>452</v>
      </c>
      <c r="S271" s="10" t="s">
        <v>445</v>
      </c>
      <c r="T271" s="10" t="s">
        <v>1094</v>
      </c>
      <c r="U271" s="12">
        <v>44085</v>
      </c>
      <c r="V271" s="10" t="s">
        <v>392</v>
      </c>
      <c r="X271" s="10" t="s">
        <v>393</v>
      </c>
      <c r="Y271" s="10" t="s">
        <v>394</v>
      </c>
    </row>
    <row r="272" spans="1:25" x14ac:dyDescent="0.2">
      <c r="A272" s="10" t="s">
        <v>440</v>
      </c>
      <c r="B272" s="10" t="s">
        <v>346</v>
      </c>
      <c r="C272" s="10" t="s">
        <v>479</v>
      </c>
      <c r="D272" s="10" t="s">
        <v>387</v>
      </c>
      <c r="E272" s="10">
        <v>7840</v>
      </c>
      <c r="F272" s="11">
        <v>-96716</v>
      </c>
      <c r="G272" s="10" t="s">
        <v>715</v>
      </c>
      <c r="H272" s="10" t="s">
        <v>518</v>
      </c>
      <c r="I272" s="10" t="s">
        <v>391</v>
      </c>
      <c r="J272" s="12">
        <v>43992</v>
      </c>
      <c r="K272" s="12">
        <v>44083</v>
      </c>
      <c r="L272" s="12">
        <v>43992</v>
      </c>
      <c r="M272" s="12">
        <v>43992</v>
      </c>
      <c r="N272" s="11">
        <v>93</v>
      </c>
      <c r="P272" s="10" t="s">
        <v>396</v>
      </c>
      <c r="Q272" s="10" t="s">
        <v>484</v>
      </c>
      <c r="R272" s="10" t="s">
        <v>484</v>
      </c>
      <c r="S272" s="10" t="s">
        <v>482</v>
      </c>
      <c r="T272" s="10" t="s">
        <v>479</v>
      </c>
      <c r="U272" s="12">
        <v>44085</v>
      </c>
      <c r="V272" s="10" t="s">
        <v>446</v>
      </c>
      <c r="X272" s="10" t="s">
        <v>484</v>
      </c>
      <c r="Y272" s="10" t="s">
        <v>394</v>
      </c>
    </row>
    <row r="273" spans="1:25" x14ac:dyDescent="0.2">
      <c r="A273" s="10" t="s">
        <v>440</v>
      </c>
      <c r="B273" s="10" t="s">
        <v>346</v>
      </c>
      <c r="C273" s="10" t="s">
        <v>1095</v>
      </c>
      <c r="D273" s="10" t="s">
        <v>387</v>
      </c>
      <c r="E273" s="10">
        <v>1026</v>
      </c>
      <c r="F273" s="11">
        <v>-273125</v>
      </c>
      <c r="G273" s="10" t="s">
        <v>517</v>
      </c>
      <c r="H273" s="10" t="s">
        <v>518</v>
      </c>
      <c r="I273" s="10" t="s">
        <v>391</v>
      </c>
      <c r="J273" s="12">
        <v>43410</v>
      </c>
      <c r="K273" s="12">
        <v>43933</v>
      </c>
      <c r="L273" s="12">
        <v>43507</v>
      </c>
      <c r="M273" s="12">
        <v>43567</v>
      </c>
      <c r="N273" s="11">
        <v>390</v>
      </c>
      <c r="P273" s="10" t="s">
        <v>396</v>
      </c>
      <c r="Q273" s="10" t="s">
        <v>520</v>
      </c>
      <c r="R273" s="10" t="s">
        <v>1096</v>
      </c>
      <c r="S273" s="10" t="s">
        <v>514</v>
      </c>
      <c r="T273" s="10" t="s">
        <v>1095</v>
      </c>
      <c r="U273" s="12">
        <v>43957</v>
      </c>
      <c r="V273" s="10" t="s">
        <v>446</v>
      </c>
      <c r="X273" s="10" t="s">
        <v>393</v>
      </c>
      <c r="Y273" s="10" t="s">
        <v>394</v>
      </c>
    </row>
    <row r="274" spans="1:25" x14ac:dyDescent="0.2">
      <c r="A274" s="10" t="s">
        <v>440</v>
      </c>
      <c r="B274" s="10" t="s">
        <v>346</v>
      </c>
      <c r="C274" s="10" t="s">
        <v>1097</v>
      </c>
      <c r="D274" s="10" t="s">
        <v>387</v>
      </c>
      <c r="E274" s="10">
        <v>10873</v>
      </c>
      <c r="F274" s="11">
        <v>-118038</v>
      </c>
      <c r="G274" s="10" t="s">
        <v>517</v>
      </c>
      <c r="H274" s="10" t="s">
        <v>518</v>
      </c>
      <c r="I274" s="10" t="s">
        <v>391</v>
      </c>
      <c r="J274" s="12">
        <v>43645</v>
      </c>
      <c r="K274" s="12">
        <v>43930</v>
      </c>
      <c r="L274" s="12">
        <v>43655</v>
      </c>
      <c r="M274" s="12">
        <v>43715</v>
      </c>
      <c r="N274" s="11">
        <v>242</v>
      </c>
      <c r="P274" s="10" t="s">
        <v>396</v>
      </c>
      <c r="Q274" s="10" t="s">
        <v>520</v>
      </c>
      <c r="R274" s="10" t="s">
        <v>1098</v>
      </c>
      <c r="S274" s="10" t="s">
        <v>514</v>
      </c>
      <c r="T274" s="10" t="s">
        <v>1097</v>
      </c>
      <c r="U274" s="12">
        <v>43957</v>
      </c>
      <c r="V274" s="10" t="s">
        <v>446</v>
      </c>
      <c r="X274" s="10" t="s">
        <v>393</v>
      </c>
      <c r="Y274" s="10" t="s">
        <v>394</v>
      </c>
    </row>
    <row r="275" spans="1:25" x14ac:dyDescent="0.2">
      <c r="A275" s="10" t="s">
        <v>440</v>
      </c>
      <c r="B275" s="10" t="s">
        <v>346</v>
      </c>
      <c r="C275" s="10" t="s">
        <v>1099</v>
      </c>
      <c r="D275" s="10" t="s">
        <v>387</v>
      </c>
      <c r="E275" s="10">
        <v>142</v>
      </c>
      <c r="F275" s="11">
        <v>-2842745</v>
      </c>
      <c r="G275" s="10" t="s">
        <v>517</v>
      </c>
      <c r="H275" s="10" t="s">
        <v>518</v>
      </c>
      <c r="I275" s="10" t="s">
        <v>444</v>
      </c>
      <c r="J275" s="12">
        <v>43544</v>
      </c>
      <c r="K275" s="12">
        <v>43617</v>
      </c>
      <c r="L275" s="12">
        <v>43507</v>
      </c>
      <c r="M275" s="12">
        <v>43567</v>
      </c>
      <c r="N275" s="11">
        <v>390</v>
      </c>
      <c r="P275" s="10" t="s">
        <v>396</v>
      </c>
      <c r="Q275" s="10" t="s">
        <v>520</v>
      </c>
      <c r="R275" s="10" t="s">
        <v>1100</v>
      </c>
      <c r="S275" s="10" t="s">
        <v>514</v>
      </c>
      <c r="T275" s="10" t="s">
        <v>1101</v>
      </c>
      <c r="U275" s="12">
        <v>43957</v>
      </c>
      <c r="V275" s="10" t="s">
        <v>446</v>
      </c>
      <c r="X275" s="10" t="s">
        <v>442</v>
      </c>
      <c r="Y275" s="10" t="s">
        <v>394</v>
      </c>
    </row>
    <row r="276" spans="1:25" x14ac:dyDescent="0.2">
      <c r="A276" s="10" t="s">
        <v>440</v>
      </c>
      <c r="B276" s="10" t="s">
        <v>346</v>
      </c>
      <c r="C276" s="10" t="s">
        <v>1102</v>
      </c>
      <c r="D276" s="10" t="s">
        <v>387</v>
      </c>
      <c r="E276" s="10">
        <v>1427</v>
      </c>
      <c r="F276" s="11">
        <v>-44000</v>
      </c>
      <c r="G276" s="10" t="s">
        <v>517</v>
      </c>
      <c r="H276" s="10" t="s">
        <v>518</v>
      </c>
      <c r="I276" s="10" t="s">
        <v>444</v>
      </c>
      <c r="J276" s="12">
        <v>43557</v>
      </c>
      <c r="K276" s="12">
        <v>43647</v>
      </c>
      <c r="L276" s="12">
        <v>43557</v>
      </c>
      <c r="M276" s="12">
        <v>43557</v>
      </c>
      <c r="N276" s="11">
        <v>400</v>
      </c>
      <c r="P276" s="10" t="s">
        <v>396</v>
      </c>
      <c r="Q276" s="10" t="s">
        <v>520</v>
      </c>
      <c r="R276" s="10" t="s">
        <v>1103</v>
      </c>
      <c r="S276" s="10" t="s">
        <v>514</v>
      </c>
      <c r="T276" s="10" t="s">
        <v>1102</v>
      </c>
      <c r="U276" s="12">
        <v>43957</v>
      </c>
      <c r="V276" s="10" t="s">
        <v>446</v>
      </c>
      <c r="X276" s="10" t="s">
        <v>447</v>
      </c>
      <c r="Y276" s="10" t="s">
        <v>394</v>
      </c>
    </row>
    <row r="277" spans="1:25" x14ac:dyDescent="0.2">
      <c r="A277" s="10" t="s">
        <v>440</v>
      </c>
      <c r="B277" s="10" t="s">
        <v>346</v>
      </c>
      <c r="C277" s="10" t="s">
        <v>1104</v>
      </c>
      <c r="D277" s="10" t="s">
        <v>387</v>
      </c>
      <c r="E277" s="10">
        <v>1427</v>
      </c>
      <c r="F277" s="11">
        <v>-125833</v>
      </c>
      <c r="G277" s="10" t="s">
        <v>517</v>
      </c>
      <c r="H277" s="10" t="s">
        <v>518</v>
      </c>
      <c r="I277" s="10" t="s">
        <v>391</v>
      </c>
      <c r="J277" s="12">
        <v>43420</v>
      </c>
      <c r="K277" s="12">
        <v>43566</v>
      </c>
      <c r="L277" s="12">
        <v>43507</v>
      </c>
      <c r="M277" s="12">
        <v>43567</v>
      </c>
      <c r="N277" s="11">
        <v>390</v>
      </c>
      <c r="P277" s="10" t="s">
        <v>396</v>
      </c>
      <c r="Q277" s="10" t="s">
        <v>520</v>
      </c>
      <c r="R277" s="10" t="s">
        <v>1103</v>
      </c>
      <c r="S277" s="10" t="s">
        <v>514</v>
      </c>
      <c r="T277" s="10" t="s">
        <v>1104</v>
      </c>
      <c r="U277" s="12">
        <v>43957</v>
      </c>
      <c r="V277" s="10" t="s">
        <v>392</v>
      </c>
      <c r="X277" s="10" t="s">
        <v>393</v>
      </c>
      <c r="Y277" s="10" t="s">
        <v>394</v>
      </c>
    </row>
    <row r="278" spans="1:25" x14ac:dyDescent="0.2">
      <c r="A278" s="10" t="s">
        <v>440</v>
      </c>
      <c r="B278" s="10" t="s">
        <v>346</v>
      </c>
      <c r="C278" s="10" t="s">
        <v>1105</v>
      </c>
      <c r="D278" s="10" t="s">
        <v>387</v>
      </c>
      <c r="E278" s="10">
        <v>1645</v>
      </c>
      <c r="F278" s="11">
        <v>-183001</v>
      </c>
      <c r="G278" s="10" t="s">
        <v>517</v>
      </c>
      <c r="H278" s="10" t="s">
        <v>518</v>
      </c>
      <c r="I278" s="10" t="s">
        <v>391</v>
      </c>
      <c r="J278" s="12">
        <v>43425</v>
      </c>
      <c r="K278" s="12">
        <v>43933</v>
      </c>
      <c r="L278" s="12">
        <v>43507</v>
      </c>
      <c r="M278" s="12">
        <v>43567</v>
      </c>
      <c r="N278" s="11">
        <v>390</v>
      </c>
      <c r="P278" s="10" t="s">
        <v>421</v>
      </c>
      <c r="Q278" s="10" t="s">
        <v>520</v>
      </c>
      <c r="R278" s="10" t="s">
        <v>1106</v>
      </c>
      <c r="S278" s="10" t="s">
        <v>815</v>
      </c>
      <c r="T278" s="10" t="s">
        <v>1105</v>
      </c>
      <c r="U278" s="12">
        <v>43957</v>
      </c>
      <c r="V278" s="10" t="s">
        <v>446</v>
      </c>
      <c r="X278" s="10" t="s">
        <v>393</v>
      </c>
      <c r="Y278" s="10" t="s">
        <v>394</v>
      </c>
    </row>
    <row r="279" spans="1:25" x14ac:dyDescent="0.2">
      <c r="A279" s="10" t="s">
        <v>440</v>
      </c>
      <c r="B279" s="10" t="s">
        <v>346</v>
      </c>
      <c r="C279" s="10" t="s">
        <v>1107</v>
      </c>
      <c r="D279" s="10" t="s">
        <v>387</v>
      </c>
      <c r="E279" s="10">
        <v>1693</v>
      </c>
      <c r="F279" s="11">
        <v>-1859083</v>
      </c>
      <c r="G279" s="10" t="s">
        <v>517</v>
      </c>
      <c r="H279" s="10" t="s">
        <v>518</v>
      </c>
      <c r="I279" s="10" t="s">
        <v>391</v>
      </c>
      <c r="J279" s="12">
        <v>43468</v>
      </c>
      <c r="K279" s="12">
        <v>43926</v>
      </c>
      <c r="L279" s="12">
        <v>43651</v>
      </c>
      <c r="M279" s="12">
        <v>43711</v>
      </c>
      <c r="N279" s="11">
        <v>246</v>
      </c>
      <c r="P279" s="10" t="s">
        <v>396</v>
      </c>
      <c r="Q279" s="10" t="s">
        <v>520</v>
      </c>
      <c r="R279" s="10" t="s">
        <v>1108</v>
      </c>
      <c r="S279" s="10" t="s">
        <v>514</v>
      </c>
      <c r="T279" s="10" t="s">
        <v>1107</v>
      </c>
      <c r="U279" s="12">
        <v>43957</v>
      </c>
      <c r="V279" s="10" t="s">
        <v>446</v>
      </c>
      <c r="X279" s="10" t="s">
        <v>393</v>
      </c>
      <c r="Y279" s="10" t="s">
        <v>394</v>
      </c>
    </row>
    <row r="280" spans="1:25" x14ac:dyDescent="0.2">
      <c r="A280" s="10" t="s">
        <v>440</v>
      </c>
      <c r="B280" s="10" t="s">
        <v>346</v>
      </c>
      <c r="C280" s="10" t="s">
        <v>1109</v>
      </c>
      <c r="D280" s="10" t="s">
        <v>387</v>
      </c>
      <c r="E280" s="10">
        <v>170</v>
      </c>
      <c r="F280" s="11">
        <v>-263960</v>
      </c>
      <c r="G280" s="10" t="s">
        <v>517</v>
      </c>
      <c r="H280" s="10" t="s">
        <v>518</v>
      </c>
      <c r="I280" s="10" t="s">
        <v>391</v>
      </c>
      <c r="J280" s="12">
        <v>43392</v>
      </c>
      <c r="K280" s="12">
        <v>43933</v>
      </c>
      <c r="L280" s="12">
        <v>43507</v>
      </c>
      <c r="M280" s="12">
        <v>43567</v>
      </c>
      <c r="N280" s="11">
        <v>390</v>
      </c>
      <c r="P280" s="10" t="s">
        <v>388</v>
      </c>
      <c r="Q280" s="10" t="s">
        <v>520</v>
      </c>
      <c r="R280" s="10" t="s">
        <v>857</v>
      </c>
      <c r="S280" s="10" t="s">
        <v>514</v>
      </c>
      <c r="T280" s="10" t="s">
        <v>1109</v>
      </c>
      <c r="U280" s="12">
        <v>43957</v>
      </c>
      <c r="V280" s="10" t="s">
        <v>446</v>
      </c>
      <c r="X280" s="10" t="s">
        <v>393</v>
      </c>
      <c r="Y280" s="10" t="s">
        <v>394</v>
      </c>
    </row>
    <row r="281" spans="1:25" x14ac:dyDescent="0.2">
      <c r="A281" s="10" t="s">
        <v>440</v>
      </c>
      <c r="B281" s="10" t="s">
        <v>346</v>
      </c>
      <c r="C281" s="10" t="s">
        <v>1110</v>
      </c>
      <c r="D281" s="10" t="s">
        <v>387</v>
      </c>
      <c r="E281" s="10">
        <v>1736</v>
      </c>
      <c r="F281" s="11">
        <v>-63460</v>
      </c>
      <c r="G281" s="10" t="s">
        <v>517</v>
      </c>
      <c r="H281" s="10" t="s">
        <v>518</v>
      </c>
      <c r="I281" s="10" t="s">
        <v>391</v>
      </c>
      <c r="J281" s="12">
        <v>43427</v>
      </c>
      <c r="K281" s="12">
        <v>43933</v>
      </c>
      <c r="L281" s="12">
        <v>43507</v>
      </c>
      <c r="M281" s="12">
        <v>43567</v>
      </c>
      <c r="N281" s="11">
        <v>390</v>
      </c>
      <c r="P281" s="10" t="s">
        <v>396</v>
      </c>
      <c r="Q281" s="10" t="s">
        <v>520</v>
      </c>
      <c r="R281" s="10" t="s">
        <v>1111</v>
      </c>
      <c r="S281" s="10" t="s">
        <v>514</v>
      </c>
      <c r="T281" s="10" t="s">
        <v>1110</v>
      </c>
      <c r="U281" s="12">
        <v>43957</v>
      </c>
      <c r="V281" s="10" t="s">
        <v>446</v>
      </c>
      <c r="X281" s="10" t="s">
        <v>393</v>
      </c>
      <c r="Y281" s="10" t="s">
        <v>394</v>
      </c>
    </row>
    <row r="282" spans="1:25" x14ac:dyDescent="0.2">
      <c r="A282" s="10" t="s">
        <v>440</v>
      </c>
      <c r="B282" s="10" t="s">
        <v>346</v>
      </c>
      <c r="C282" s="10" t="s">
        <v>1112</v>
      </c>
      <c r="D282" s="10" t="s">
        <v>387</v>
      </c>
      <c r="E282" s="10">
        <v>1822</v>
      </c>
      <c r="F282" s="11">
        <v>-154421</v>
      </c>
      <c r="G282" s="10" t="s">
        <v>517</v>
      </c>
      <c r="H282" s="10" t="s">
        <v>518</v>
      </c>
      <c r="I282" s="10" t="s">
        <v>391</v>
      </c>
      <c r="J282" s="12">
        <v>43429</v>
      </c>
      <c r="K282" s="12">
        <v>43933</v>
      </c>
      <c r="L282" s="12">
        <v>43507</v>
      </c>
      <c r="M282" s="12">
        <v>43567</v>
      </c>
      <c r="N282" s="11">
        <v>390</v>
      </c>
      <c r="P282" s="10" t="s">
        <v>396</v>
      </c>
      <c r="Q282" s="10" t="s">
        <v>520</v>
      </c>
      <c r="R282" s="10" t="s">
        <v>1113</v>
      </c>
      <c r="S282" s="10" t="s">
        <v>514</v>
      </c>
      <c r="T282" s="10" t="s">
        <v>1112</v>
      </c>
      <c r="U282" s="12">
        <v>43957</v>
      </c>
      <c r="V282" s="10" t="s">
        <v>446</v>
      </c>
      <c r="X282" s="10" t="s">
        <v>393</v>
      </c>
      <c r="Y282" s="10" t="s">
        <v>394</v>
      </c>
    </row>
    <row r="283" spans="1:25" x14ac:dyDescent="0.2">
      <c r="A283" s="10" t="s">
        <v>440</v>
      </c>
      <c r="B283" s="10" t="s">
        <v>346</v>
      </c>
      <c r="C283" s="10" t="s">
        <v>1114</v>
      </c>
      <c r="D283" s="10" t="s">
        <v>387</v>
      </c>
      <c r="E283" s="10">
        <v>198</v>
      </c>
      <c r="F283" s="11">
        <v>-3308492</v>
      </c>
      <c r="G283" s="10" t="s">
        <v>517</v>
      </c>
      <c r="H283" s="10" t="s">
        <v>518</v>
      </c>
      <c r="I283" s="10" t="s">
        <v>391</v>
      </c>
      <c r="J283" s="12">
        <v>43393</v>
      </c>
      <c r="K283" s="12">
        <v>43933</v>
      </c>
      <c r="L283" s="12">
        <v>43507</v>
      </c>
      <c r="M283" s="12">
        <v>43567</v>
      </c>
      <c r="N283" s="11">
        <v>390</v>
      </c>
      <c r="P283" s="10" t="s">
        <v>396</v>
      </c>
      <c r="Q283" s="10" t="s">
        <v>520</v>
      </c>
      <c r="R283" s="10" t="s">
        <v>1115</v>
      </c>
      <c r="S283" s="10" t="s">
        <v>514</v>
      </c>
      <c r="T283" s="10" t="s">
        <v>1114</v>
      </c>
      <c r="U283" s="12">
        <v>43957</v>
      </c>
      <c r="V283" s="10" t="s">
        <v>446</v>
      </c>
      <c r="X283" s="10" t="s">
        <v>393</v>
      </c>
      <c r="Y283" s="10" t="s">
        <v>394</v>
      </c>
    </row>
    <row r="284" spans="1:25" x14ac:dyDescent="0.2">
      <c r="A284" s="10" t="s">
        <v>440</v>
      </c>
      <c r="B284" s="10" t="s">
        <v>346</v>
      </c>
      <c r="C284" s="10" t="s">
        <v>1116</v>
      </c>
      <c r="D284" s="10" t="s">
        <v>387</v>
      </c>
      <c r="E284" s="10">
        <v>2207</v>
      </c>
      <c r="F284" s="11">
        <v>-150811</v>
      </c>
      <c r="G284" s="10" t="s">
        <v>517</v>
      </c>
      <c r="H284" s="10" t="s">
        <v>518</v>
      </c>
      <c r="I284" s="10" t="s">
        <v>391</v>
      </c>
      <c r="J284" s="12">
        <v>43468</v>
      </c>
      <c r="K284" s="12">
        <v>43929</v>
      </c>
      <c r="L284" s="12">
        <v>43504</v>
      </c>
      <c r="M284" s="12">
        <v>43564</v>
      </c>
      <c r="N284" s="11">
        <v>393</v>
      </c>
      <c r="P284" s="10" t="s">
        <v>396</v>
      </c>
      <c r="Q284" s="10" t="s">
        <v>520</v>
      </c>
      <c r="R284" s="10" t="s">
        <v>1117</v>
      </c>
      <c r="S284" s="10" t="s">
        <v>514</v>
      </c>
      <c r="T284" s="10" t="s">
        <v>1116</v>
      </c>
      <c r="U284" s="12">
        <v>43957</v>
      </c>
      <c r="V284" s="10" t="s">
        <v>446</v>
      </c>
      <c r="X284" s="10" t="s">
        <v>393</v>
      </c>
      <c r="Y284" s="10" t="s">
        <v>394</v>
      </c>
    </row>
    <row r="285" spans="1:25" x14ac:dyDescent="0.2">
      <c r="A285" s="10" t="s">
        <v>440</v>
      </c>
      <c r="B285" s="10" t="s">
        <v>346</v>
      </c>
      <c r="C285" s="10" t="s">
        <v>1118</v>
      </c>
      <c r="D285" s="10" t="s">
        <v>387</v>
      </c>
      <c r="E285" s="10">
        <v>2403</v>
      </c>
      <c r="F285" s="11">
        <v>-268033</v>
      </c>
      <c r="G285" s="10" t="s">
        <v>517</v>
      </c>
      <c r="H285" s="10" t="s">
        <v>518</v>
      </c>
      <c r="I285" s="10" t="s">
        <v>391</v>
      </c>
      <c r="J285" s="12">
        <v>43441</v>
      </c>
      <c r="K285" s="12">
        <v>43933</v>
      </c>
      <c r="L285" s="12">
        <v>43507</v>
      </c>
      <c r="M285" s="12">
        <v>43567</v>
      </c>
      <c r="N285" s="11">
        <v>390</v>
      </c>
      <c r="P285" s="10" t="s">
        <v>396</v>
      </c>
      <c r="Q285" s="10" t="s">
        <v>520</v>
      </c>
      <c r="R285" s="10" t="s">
        <v>1119</v>
      </c>
      <c r="S285" s="10" t="s">
        <v>514</v>
      </c>
      <c r="T285" s="10" t="s">
        <v>1118</v>
      </c>
      <c r="U285" s="12">
        <v>43957</v>
      </c>
      <c r="V285" s="10" t="s">
        <v>446</v>
      </c>
      <c r="X285" s="10" t="s">
        <v>393</v>
      </c>
      <c r="Y285" s="10" t="s">
        <v>394</v>
      </c>
    </row>
    <row r="286" spans="1:25" x14ac:dyDescent="0.2">
      <c r="A286" s="10" t="s">
        <v>440</v>
      </c>
      <c r="B286" s="10" t="s">
        <v>346</v>
      </c>
      <c r="C286" s="10" t="s">
        <v>1120</v>
      </c>
      <c r="D286" s="10" t="s">
        <v>387</v>
      </c>
      <c r="E286" s="10">
        <v>2574</v>
      </c>
      <c r="F286" s="11">
        <v>-344768</v>
      </c>
      <c r="G286" s="10" t="s">
        <v>517</v>
      </c>
      <c r="H286" s="10" t="s">
        <v>518</v>
      </c>
      <c r="I286" s="10" t="s">
        <v>391</v>
      </c>
      <c r="J286" s="12">
        <v>43445</v>
      </c>
      <c r="K286" s="12">
        <v>43933</v>
      </c>
      <c r="L286" s="12">
        <v>43507</v>
      </c>
      <c r="M286" s="12">
        <v>43567</v>
      </c>
      <c r="N286" s="11">
        <v>390</v>
      </c>
      <c r="P286" s="10" t="s">
        <v>396</v>
      </c>
      <c r="Q286" s="10" t="s">
        <v>520</v>
      </c>
      <c r="R286" s="10" t="s">
        <v>946</v>
      </c>
      <c r="S286" s="10" t="s">
        <v>514</v>
      </c>
      <c r="T286" s="10" t="s">
        <v>1120</v>
      </c>
      <c r="U286" s="12">
        <v>43957</v>
      </c>
      <c r="V286" s="10" t="s">
        <v>446</v>
      </c>
      <c r="X286" s="10" t="s">
        <v>393</v>
      </c>
      <c r="Y286" s="10" t="s">
        <v>394</v>
      </c>
    </row>
    <row r="287" spans="1:25" x14ac:dyDescent="0.2">
      <c r="A287" s="10" t="s">
        <v>440</v>
      </c>
      <c r="B287" s="10" t="s">
        <v>346</v>
      </c>
      <c r="C287" s="10" t="s">
        <v>1121</v>
      </c>
      <c r="D287" s="10" t="s">
        <v>387</v>
      </c>
      <c r="E287" s="10">
        <v>2710</v>
      </c>
      <c r="F287" s="11">
        <v>-117103</v>
      </c>
      <c r="G287" s="10" t="s">
        <v>517</v>
      </c>
      <c r="H287" s="10" t="s">
        <v>518</v>
      </c>
      <c r="I287" s="10" t="s">
        <v>391</v>
      </c>
      <c r="J287" s="12">
        <v>43449</v>
      </c>
      <c r="K287" s="12">
        <v>43933</v>
      </c>
      <c r="L287" s="12">
        <v>43507</v>
      </c>
      <c r="M287" s="12">
        <v>43567</v>
      </c>
      <c r="N287" s="11">
        <v>390</v>
      </c>
      <c r="P287" s="10" t="s">
        <v>388</v>
      </c>
      <c r="Q287" s="10" t="s">
        <v>520</v>
      </c>
      <c r="R287" s="10" t="s">
        <v>1042</v>
      </c>
      <c r="S287" s="10" t="s">
        <v>514</v>
      </c>
      <c r="T287" s="10" t="s">
        <v>1121</v>
      </c>
      <c r="U287" s="12">
        <v>43957</v>
      </c>
      <c r="V287" s="10" t="s">
        <v>446</v>
      </c>
      <c r="X287" s="10" t="s">
        <v>393</v>
      </c>
      <c r="Y287" s="10" t="s">
        <v>394</v>
      </c>
    </row>
    <row r="288" spans="1:25" x14ac:dyDescent="0.2">
      <c r="A288" s="10" t="s">
        <v>440</v>
      </c>
      <c r="B288" s="10" t="s">
        <v>346</v>
      </c>
      <c r="C288" s="10" t="s">
        <v>1122</v>
      </c>
      <c r="D288" s="10" t="s">
        <v>387</v>
      </c>
      <c r="E288" s="10">
        <v>2725</v>
      </c>
      <c r="F288" s="11">
        <v>-295291</v>
      </c>
      <c r="G288" s="10" t="s">
        <v>517</v>
      </c>
      <c r="H288" s="10" t="s">
        <v>518</v>
      </c>
      <c r="I288" s="10" t="s">
        <v>391</v>
      </c>
      <c r="J288" s="12">
        <v>43451</v>
      </c>
      <c r="K288" s="12">
        <v>43933</v>
      </c>
      <c r="L288" s="12">
        <v>43507</v>
      </c>
      <c r="M288" s="12">
        <v>43567</v>
      </c>
      <c r="N288" s="11">
        <v>390</v>
      </c>
      <c r="P288" s="10" t="s">
        <v>388</v>
      </c>
      <c r="Q288" s="10" t="s">
        <v>520</v>
      </c>
      <c r="R288" s="10" t="s">
        <v>857</v>
      </c>
      <c r="S288" s="10" t="s">
        <v>514</v>
      </c>
      <c r="T288" s="10" t="s">
        <v>1122</v>
      </c>
      <c r="U288" s="12">
        <v>43957</v>
      </c>
      <c r="V288" s="10" t="s">
        <v>446</v>
      </c>
      <c r="X288" s="10" t="s">
        <v>393</v>
      </c>
      <c r="Y288" s="10" t="s">
        <v>394</v>
      </c>
    </row>
    <row r="289" spans="1:25" x14ac:dyDescent="0.2">
      <c r="A289" s="10" t="s">
        <v>440</v>
      </c>
      <c r="B289" s="10" t="s">
        <v>346</v>
      </c>
      <c r="C289" s="10" t="s">
        <v>1123</v>
      </c>
      <c r="D289" s="10" t="s">
        <v>387</v>
      </c>
      <c r="E289" s="10">
        <v>3264</v>
      </c>
      <c r="F289" s="11">
        <v>-487200</v>
      </c>
      <c r="G289" s="10" t="s">
        <v>517</v>
      </c>
      <c r="H289" s="10" t="s">
        <v>518</v>
      </c>
      <c r="I289" s="10" t="s">
        <v>391</v>
      </c>
      <c r="J289" s="12">
        <v>43465</v>
      </c>
      <c r="K289" s="12">
        <v>43933</v>
      </c>
      <c r="L289" s="12">
        <v>43507</v>
      </c>
      <c r="M289" s="12">
        <v>43567</v>
      </c>
      <c r="N289" s="11">
        <v>390</v>
      </c>
      <c r="P289" s="10" t="s">
        <v>396</v>
      </c>
      <c r="Q289" s="10" t="s">
        <v>520</v>
      </c>
      <c r="R289" s="10" t="s">
        <v>1124</v>
      </c>
      <c r="S289" s="10" t="s">
        <v>514</v>
      </c>
      <c r="T289" s="10" t="s">
        <v>1123</v>
      </c>
      <c r="U289" s="12">
        <v>43957</v>
      </c>
      <c r="V289" s="10" t="s">
        <v>446</v>
      </c>
      <c r="X289" s="10" t="s">
        <v>393</v>
      </c>
      <c r="Y289" s="10" t="s">
        <v>394</v>
      </c>
    </row>
    <row r="290" spans="1:25" x14ac:dyDescent="0.2">
      <c r="A290" s="10" t="s">
        <v>440</v>
      </c>
      <c r="B290" s="10" t="s">
        <v>346</v>
      </c>
      <c r="C290" s="10" t="s">
        <v>1125</v>
      </c>
      <c r="D290" s="10" t="s">
        <v>387</v>
      </c>
      <c r="E290" s="10">
        <v>3285</v>
      </c>
      <c r="F290" s="11">
        <v>-105660</v>
      </c>
      <c r="G290" s="10" t="s">
        <v>517</v>
      </c>
      <c r="H290" s="10" t="s">
        <v>518</v>
      </c>
      <c r="I290" s="10" t="s">
        <v>391</v>
      </c>
      <c r="J290" s="12">
        <v>43467</v>
      </c>
      <c r="K290" s="12">
        <v>43933</v>
      </c>
      <c r="L290" s="12">
        <v>43507</v>
      </c>
      <c r="M290" s="12">
        <v>43567</v>
      </c>
      <c r="N290" s="11">
        <v>390</v>
      </c>
      <c r="P290" s="10" t="s">
        <v>388</v>
      </c>
      <c r="Q290" s="10" t="s">
        <v>520</v>
      </c>
      <c r="R290" s="10" t="s">
        <v>1042</v>
      </c>
      <c r="S290" s="10" t="s">
        <v>514</v>
      </c>
      <c r="T290" s="10" t="s">
        <v>1125</v>
      </c>
      <c r="U290" s="12">
        <v>43957</v>
      </c>
      <c r="V290" s="10" t="s">
        <v>446</v>
      </c>
      <c r="X290" s="10" t="s">
        <v>393</v>
      </c>
      <c r="Y290" s="10" t="s">
        <v>394</v>
      </c>
    </row>
    <row r="291" spans="1:25" x14ac:dyDescent="0.2">
      <c r="A291" s="10" t="s">
        <v>440</v>
      </c>
      <c r="B291" s="10" t="s">
        <v>346</v>
      </c>
      <c r="C291" s="10" t="s">
        <v>1126</v>
      </c>
      <c r="D291" s="10" t="s">
        <v>387</v>
      </c>
      <c r="E291" s="10">
        <v>3301</v>
      </c>
      <c r="F291" s="11">
        <v>-1525558</v>
      </c>
      <c r="G291" s="10" t="s">
        <v>517</v>
      </c>
      <c r="H291" s="10" t="s">
        <v>518</v>
      </c>
      <c r="I291" s="10" t="s">
        <v>391</v>
      </c>
      <c r="J291" s="12">
        <v>43467</v>
      </c>
      <c r="K291" s="12">
        <v>43933</v>
      </c>
      <c r="L291" s="12">
        <v>43507</v>
      </c>
      <c r="M291" s="12">
        <v>43567</v>
      </c>
      <c r="N291" s="11">
        <v>390</v>
      </c>
      <c r="P291" s="10" t="s">
        <v>396</v>
      </c>
      <c r="Q291" s="10" t="s">
        <v>520</v>
      </c>
      <c r="R291" s="10" t="s">
        <v>1127</v>
      </c>
      <c r="S291" s="10" t="s">
        <v>514</v>
      </c>
      <c r="T291" s="10" t="s">
        <v>1126</v>
      </c>
      <c r="U291" s="12">
        <v>43957</v>
      </c>
      <c r="V291" s="10" t="s">
        <v>446</v>
      </c>
      <c r="X291" s="10" t="s">
        <v>393</v>
      </c>
      <c r="Y291" s="10" t="s">
        <v>394</v>
      </c>
    </row>
    <row r="292" spans="1:25" x14ac:dyDescent="0.2">
      <c r="A292" s="10" t="s">
        <v>440</v>
      </c>
      <c r="B292" s="10" t="s">
        <v>346</v>
      </c>
      <c r="C292" s="10" t="s">
        <v>1128</v>
      </c>
      <c r="D292" s="10" t="s">
        <v>387</v>
      </c>
      <c r="E292" s="10">
        <v>3330</v>
      </c>
      <c r="F292" s="11">
        <v>-335097</v>
      </c>
      <c r="G292" s="10" t="s">
        <v>517</v>
      </c>
      <c r="H292" s="10" t="s">
        <v>518</v>
      </c>
      <c r="I292" s="10" t="s">
        <v>444</v>
      </c>
      <c r="J292" s="12">
        <v>43557</v>
      </c>
      <c r="K292" s="12">
        <v>43647</v>
      </c>
      <c r="L292" s="12">
        <v>43557</v>
      </c>
      <c r="M292" s="12">
        <v>43557</v>
      </c>
      <c r="N292" s="11">
        <v>400</v>
      </c>
      <c r="P292" s="10" t="s">
        <v>396</v>
      </c>
      <c r="Q292" s="10" t="s">
        <v>520</v>
      </c>
      <c r="R292" s="10" t="s">
        <v>1129</v>
      </c>
      <c r="S292" s="10" t="s">
        <v>514</v>
      </c>
      <c r="T292" s="10" t="s">
        <v>1128</v>
      </c>
      <c r="U292" s="12">
        <v>43957</v>
      </c>
      <c r="V292" s="10" t="s">
        <v>446</v>
      </c>
      <c r="X292" s="10" t="s">
        <v>447</v>
      </c>
      <c r="Y292" s="10" t="s">
        <v>394</v>
      </c>
    </row>
    <row r="293" spans="1:25" x14ac:dyDescent="0.2">
      <c r="A293" s="10" t="s">
        <v>440</v>
      </c>
      <c r="B293" s="10" t="s">
        <v>346</v>
      </c>
      <c r="C293" s="10" t="s">
        <v>1130</v>
      </c>
      <c r="D293" s="10" t="s">
        <v>387</v>
      </c>
      <c r="E293" s="10">
        <v>3330</v>
      </c>
      <c r="F293" s="11">
        <v>-1146513</v>
      </c>
      <c r="G293" s="10" t="s">
        <v>517</v>
      </c>
      <c r="H293" s="10" t="s">
        <v>518</v>
      </c>
      <c r="I293" s="10" t="s">
        <v>391</v>
      </c>
      <c r="J293" s="12">
        <v>43468</v>
      </c>
      <c r="K293" s="12">
        <v>43566</v>
      </c>
      <c r="L293" s="12">
        <v>43507</v>
      </c>
      <c r="M293" s="12">
        <v>43567</v>
      </c>
      <c r="N293" s="11">
        <v>390</v>
      </c>
      <c r="P293" s="10" t="s">
        <v>396</v>
      </c>
      <c r="Q293" s="10" t="s">
        <v>520</v>
      </c>
      <c r="R293" s="10" t="s">
        <v>1129</v>
      </c>
      <c r="S293" s="10" t="s">
        <v>514</v>
      </c>
      <c r="T293" s="10" t="s">
        <v>1130</v>
      </c>
      <c r="U293" s="12">
        <v>43957</v>
      </c>
      <c r="V293" s="10" t="s">
        <v>392</v>
      </c>
      <c r="X293" s="10" t="s">
        <v>393</v>
      </c>
      <c r="Y293" s="10" t="s">
        <v>394</v>
      </c>
    </row>
    <row r="294" spans="1:25" x14ac:dyDescent="0.2">
      <c r="A294" s="10" t="s">
        <v>440</v>
      </c>
      <c r="B294" s="10" t="s">
        <v>346</v>
      </c>
      <c r="C294" s="10" t="s">
        <v>1131</v>
      </c>
      <c r="D294" s="10" t="s">
        <v>387</v>
      </c>
      <c r="E294" s="10">
        <v>3422</v>
      </c>
      <c r="F294" s="11">
        <v>-386090</v>
      </c>
      <c r="G294" s="10" t="s">
        <v>517</v>
      </c>
      <c r="H294" s="10" t="s">
        <v>518</v>
      </c>
      <c r="I294" s="10" t="s">
        <v>391</v>
      </c>
      <c r="J294" s="12">
        <v>43473</v>
      </c>
      <c r="K294" s="12">
        <v>43933</v>
      </c>
      <c r="L294" s="12">
        <v>43507</v>
      </c>
      <c r="M294" s="12">
        <v>43567</v>
      </c>
      <c r="N294" s="11">
        <v>390</v>
      </c>
      <c r="P294" s="10" t="s">
        <v>396</v>
      </c>
      <c r="Q294" s="10" t="s">
        <v>520</v>
      </c>
      <c r="R294" s="10" t="s">
        <v>1053</v>
      </c>
      <c r="S294" s="10" t="s">
        <v>514</v>
      </c>
      <c r="T294" s="10" t="s">
        <v>1131</v>
      </c>
      <c r="U294" s="12">
        <v>43957</v>
      </c>
      <c r="V294" s="10" t="s">
        <v>446</v>
      </c>
      <c r="X294" s="10" t="s">
        <v>393</v>
      </c>
      <c r="Y294" s="10" t="s">
        <v>394</v>
      </c>
    </row>
    <row r="295" spans="1:25" x14ac:dyDescent="0.2">
      <c r="A295" s="10" t="s">
        <v>440</v>
      </c>
      <c r="B295" s="10" t="s">
        <v>346</v>
      </c>
      <c r="C295" s="10" t="s">
        <v>1132</v>
      </c>
      <c r="D295" s="10" t="s">
        <v>387</v>
      </c>
      <c r="E295" s="10">
        <v>3526</v>
      </c>
      <c r="F295" s="11">
        <v>-277876</v>
      </c>
      <c r="G295" s="10" t="s">
        <v>517</v>
      </c>
      <c r="H295" s="10" t="s">
        <v>518</v>
      </c>
      <c r="I295" s="10" t="s">
        <v>391</v>
      </c>
      <c r="J295" s="12">
        <v>43475</v>
      </c>
      <c r="K295" s="12">
        <v>43929</v>
      </c>
      <c r="L295" s="12">
        <v>43504</v>
      </c>
      <c r="M295" s="12">
        <v>43564</v>
      </c>
      <c r="N295" s="11">
        <v>393</v>
      </c>
      <c r="P295" s="10" t="s">
        <v>396</v>
      </c>
      <c r="Q295" s="10" t="s">
        <v>520</v>
      </c>
      <c r="R295" s="10" t="s">
        <v>1133</v>
      </c>
      <c r="S295" s="10" t="s">
        <v>514</v>
      </c>
      <c r="T295" s="10" t="s">
        <v>1132</v>
      </c>
      <c r="U295" s="12">
        <v>43957</v>
      </c>
      <c r="V295" s="10" t="s">
        <v>446</v>
      </c>
      <c r="X295" s="10" t="s">
        <v>393</v>
      </c>
      <c r="Y295" s="10" t="s">
        <v>394</v>
      </c>
    </row>
    <row r="296" spans="1:25" x14ac:dyDescent="0.2">
      <c r="A296" s="10" t="s">
        <v>440</v>
      </c>
      <c r="B296" s="10" t="s">
        <v>346</v>
      </c>
      <c r="C296" s="10" t="s">
        <v>1134</v>
      </c>
      <c r="D296" s="10" t="s">
        <v>387</v>
      </c>
      <c r="E296" s="10">
        <v>3657</v>
      </c>
      <c r="F296" s="11">
        <v>-586480</v>
      </c>
      <c r="G296" s="10" t="s">
        <v>517</v>
      </c>
      <c r="H296" s="10" t="s">
        <v>518</v>
      </c>
      <c r="I296" s="10" t="s">
        <v>391</v>
      </c>
      <c r="J296" s="12">
        <v>43480</v>
      </c>
      <c r="K296" s="12">
        <v>43929</v>
      </c>
      <c r="L296" s="12">
        <v>43504</v>
      </c>
      <c r="M296" s="12">
        <v>43564</v>
      </c>
      <c r="N296" s="11">
        <v>393</v>
      </c>
      <c r="P296" s="10" t="s">
        <v>396</v>
      </c>
      <c r="Q296" s="10" t="s">
        <v>520</v>
      </c>
      <c r="R296" s="10" t="s">
        <v>1135</v>
      </c>
      <c r="S296" s="10" t="s">
        <v>514</v>
      </c>
      <c r="T296" s="10" t="s">
        <v>1134</v>
      </c>
      <c r="U296" s="12">
        <v>43957</v>
      </c>
      <c r="V296" s="10" t="s">
        <v>446</v>
      </c>
      <c r="X296" s="10" t="s">
        <v>393</v>
      </c>
      <c r="Y296" s="10" t="s">
        <v>394</v>
      </c>
    </row>
    <row r="297" spans="1:25" x14ac:dyDescent="0.2">
      <c r="A297" s="10" t="s">
        <v>440</v>
      </c>
      <c r="B297" s="10" t="s">
        <v>346</v>
      </c>
      <c r="C297" s="10" t="s">
        <v>1136</v>
      </c>
      <c r="D297" s="10" t="s">
        <v>387</v>
      </c>
      <c r="E297" s="10">
        <v>4144</v>
      </c>
      <c r="F297" s="11">
        <v>-300365</v>
      </c>
      <c r="G297" s="10" t="s">
        <v>517</v>
      </c>
      <c r="H297" s="10" t="s">
        <v>518</v>
      </c>
      <c r="I297" s="10" t="s">
        <v>444</v>
      </c>
      <c r="J297" s="12">
        <v>43557</v>
      </c>
      <c r="K297" s="12">
        <v>43647</v>
      </c>
      <c r="L297" s="12">
        <v>43557</v>
      </c>
      <c r="M297" s="12">
        <v>43557</v>
      </c>
      <c r="N297" s="11">
        <v>400</v>
      </c>
      <c r="P297" s="10" t="s">
        <v>396</v>
      </c>
      <c r="Q297" s="10" t="s">
        <v>520</v>
      </c>
      <c r="R297" s="10" t="s">
        <v>1137</v>
      </c>
      <c r="S297" s="10" t="s">
        <v>514</v>
      </c>
      <c r="T297" s="10" t="s">
        <v>1136</v>
      </c>
      <c r="U297" s="12">
        <v>43957</v>
      </c>
      <c r="V297" s="10" t="s">
        <v>446</v>
      </c>
      <c r="X297" s="10" t="s">
        <v>447</v>
      </c>
      <c r="Y297" s="10" t="s">
        <v>394</v>
      </c>
    </row>
    <row r="298" spans="1:25" x14ac:dyDescent="0.2">
      <c r="A298" s="10" t="s">
        <v>440</v>
      </c>
      <c r="B298" s="10" t="s">
        <v>346</v>
      </c>
      <c r="C298" s="10" t="s">
        <v>1138</v>
      </c>
      <c r="D298" s="10" t="s">
        <v>387</v>
      </c>
      <c r="E298" s="10">
        <v>4144</v>
      </c>
      <c r="F298" s="11">
        <v>-97838</v>
      </c>
      <c r="G298" s="10" t="s">
        <v>517</v>
      </c>
      <c r="H298" s="10" t="s">
        <v>518</v>
      </c>
      <c r="I298" s="10" t="s">
        <v>391</v>
      </c>
      <c r="J298" s="12">
        <v>43492</v>
      </c>
      <c r="K298" s="12">
        <v>43563</v>
      </c>
      <c r="L298" s="12">
        <v>43504</v>
      </c>
      <c r="M298" s="12">
        <v>43564</v>
      </c>
      <c r="N298" s="11">
        <v>393</v>
      </c>
      <c r="P298" s="10" t="s">
        <v>396</v>
      </c>
      <c r="Q298" s="10" t="s">
        <v>520</v>
      </c>
      <c r="R298" s="10" t="s">
        <v>1137</v>
      </c>
      <c r="S298" s="10" t="s">
        <v>514</v>
      </c>
      <c r="T298" s="10" t="s">
        <v>1138</v>
      </c>
      <c r="U298" s="12">
        <v>43957</v>
      </c>
      <c r="V298" s="10" t="s">
        <v>392</v>
      </c>
      <c r="X298" s="10" t="s">
        <v>393</v>
      </c>
      <c r="Y298" s="10" t="s">
        <v>394</v>
      </c>
    </row>
    <row r="299" spans="1:25" x14ac:dyDescent="0.2">
      <c r="A299" s="10" t="s">
        <v>440</v>
      </c>
      <c r="B299" s="10" t="s">
        <v>346</v>
      </c>
      <c r="C299" s="10" t="s">
        <v>1139</v>
      </c>
      <c r="D299" s="10" t="s">
        <v>387</v>
      </c>
      <c r="E299" s="10">
        <v>4176</v>
      </c>
      <c r="F299" s="11">
        <v>-222765</v>
      </c>
      <c r="G299" s="10" t="s">
        <v>517</v>
      </c>
      <c r="H299" s="10" t="s">
        <v>518</v>
      </c>
      <c r="I299" s="10" t="s">
        <v>391</v>
      </c>
      <c r="J299" s="12">
        <v>43493</v>
      </c>
      <c r="K299" s="12">
        <v>43929</v>
      </c>
      <c r="L299" s="12">
        <v>43504</v>
      </c>
      <c r="M299" s="12">
        <v>43564</v>
      </c>
      <c r="N299" s="11">
        <v>393</v>
      </c>
      <c r="P299" s="10" t="s">
        <v>396</v>
      </c>
      <c r="Q299" s="10" t="s">
        <v>520</v>
      </c>
      <c r="R299" s="10" t="s">
        <v>946</v>
      </c>
      <c r="S299" s="10" t="s">
        <v>514</v>
      </c>
      <c r="T299" s="10" t="s">
        <v>1139</v>
      </c>
      <c r="U299" s="12">
        <v>43957</v>
      </c>
      <c r="V299" s="10" t="s">
        <v>446</v>
      </c>
      <c r="X299" s="10" t="s">
        <v>393</v>
      </c>
      <c r="Y299" s="10" t="s">
        <v>394</v>
      </c>
    </row>
    <row r="300" spans="1:25" x14ac:dyDescent="0.2">
      <c r="A300" s="10" t="s">
        <v>440</v>
      </c>
      <c r="B300" s="10" t="s">
        <v>346</v>
      </c>
      <c r="C300" s="10" t="s">
        <v>1140</v>
      </c>
      <c r="D300" s="10" t="s">
        <v>387</v>
      </c>
      <c r="E300" s="10">
        <v>4915</v>
      </c>
      <c r="F300" s="11">
        <v>-81253</v>
      </c>
      <c r="G300" s="10" t="s">
        <v>517</v>
      </c>
      <c r="H300" s="10" t="s">
        <v>518</v>
      </c>
      <c r="I300" s="10" t="s">
        <v>391</v>
      </c>
      <c r="J300" s="12">
        <v>43512</v>
      </c>
      <c r="K300" s="12">
        <v>43933</v>
      </c>
      <c r="L300" s="12">
        <v>43566</v>
      </c>
      <c r="M300" s="12">
        <v>43626</v>
      </c>
      <c r="N300" s="11">
        <v>331</v>
      </c>
      <c r="P300" s="10" t="s">
        <v>799</v>
      </c>
      <c r="Q300" s="10" t="s">
        <v>520</v>
      </c>
      <c r="R300" s="10" t="s">
        <v>1141</v>
      </c>
      <c r="S300" s="10" t="s">
        <v>815</v>
      </c>
      <c r="T300" s="10" t="s">
        <v>1140</v>
      </c>
      <c r="U300" s="12">
        <v>43957</v>
      </c>
      <c r="V300" s="10" t="s">
        <v>446</v>
      </c>
      <c r="X300" s="10" t="s">
        <v>393</v>
      </c>
      <c r="Y300" s="10" t="s">
        <v>394</v>
      </c>
    </row>
    <row r="301" spans="1:25" x14ac:dyDescent="0.2">
      <c r="A301" s="10" t="s">
        <v>440</v>
      </c>
      <c r="B301" s="10" t="s">
        <v>346</v>
      </c>
      <c r="C301" s="10" t="s">
        <v>1142</v>
      </c>
      <c r="D301" s="10" t="s">
        <v>387</v>
      </c>
      <c r="E301" s="10">
        <v>5795</v>
      </c>
      <c r="F301" s="11">
        <v>-77610</v>
      </c>
      <c r="G301" s="10" t="s">
        <v>517</v>
      </c>
      <c r="H301" s="10" t="s">
        <v>518</v>
      </c>
      <c r="I301" s="10" t="s">
        <v>391</v>
      </c>
      <c r="J301" s="12">
        <v>43532</v>
      </c>
      <c r="K301" s="12">
        <v>43933</v>
      </c>
      <c r="L301" s="12">
        <v>43566</v>
      </c>
      <c r="M301" s="12">
        <v>43626</v>
      </c>
      <c r="N301" s="11">
        <v>331</v>
      </c>
      <c r="P301" s="10" t="s">
        <v>396</v>
      </c>
      <c r="Q301" s="10" t="s">
        <v>520</v>
      </c>
      <c r="R301" s="10" t="s">
        <v>1143</v>
      </c>
      <c r="S301" s="10" t="s">
        <v>514</v>
      </c>
      <c r="T301" s="10" t="s">
        <v>1142</v>
      </c>
      <c r="U301" s="12">
        <v>43957</v>
      </c>
      <c r="V301" s="10" t="s">
        <v>446</v>
      </c>
      <c r="X301" s="10" t="s">
        <v>393</v>
      </c>
      <c r="Y301" s="10" t="s">
        <v>394</v>
      </c>
    </row>
    <row r="302" spans="1:25" x14ac:dyDescent="0.2">
      <c r="A302" s="10" t="s">
        <v>440</v>
      </c>
      <c r="B302" s="10" t="s">
        <v>346</v>
      </c>
      <c r="C302" s="10" t="s">
        <v>1144</v>
      </c>
      <c r="D302" s="10" t="s">
        <v>387</v>
      </c>
      <c r="E302" s="10">
        <v>584</v>
      </c>
      <c r="F302" s="11">
        <v>-177360</v>
      </c>
      <c r="G302" s="10" t="s">
        <v>517</v>
      </c>
      <c r="H302" s="10" t="s">
        <v>518</v>
      </c>
      <c r="I302" s="10" t="s">
        <v>391</v>
      </c>
      <c r="J302" s="12">
        <v>43400</v>
      </c>
      <c r="K302" s="12">
        <v>43566</v>
      </c>
      <c r="L302" s="12">
        <v>43507</v>
      </c>
      <c r="M302" s="12">
        <v>43567</v>
      </c>
      <c r="N302" s="11">
        <v>390</v>
      </c>
      <c r="P302" s="10" t="s">
        <v>396</v>
      </c>
      <c r="Q302" s="10" t="s">
        <v>520</v>
      </c>
      <c r="R302" s="10" t="s">
        <v>1145</v>
      </c>
      <c r="S302" s="10" t="s">
        <v>514</v>
      </c>
      <c r="T302" s="10" t="s">
        <v>1144</v>
      </c>
      <c r="U302" s="12">
        <v>43957</v>
      </c>
      <c r="V302" s="10" t="s">
        <v>392</v>
      </c>
      <c r="X302" s="10" t="s">
        <v>393</v>
      </c>
      <c r="Y302" s="10" t="s">
        <v>394</v>
      </c>
    </row>
    <row r="303" spans="1:25" x14ac:dyDescent="0.2">
      <c r="A303" s="10" t="s">
        <v>440</v>
      </c>
      <c r="B303" s="10" t="s">
        <v>346</v>
      </c>
      <c r="C303" s="10" t="s">
        <v>1146</v>
      </c>
      <c r="D303" s="10" t="s">
        <v>387</v>
      </c>
      <c r="E303" s="10">
        <v>6009</v>
      </c>
      <c r="F303" s="11">
        <v>-122254</v>
      </c>
      <c r="G303" s="10" t="s">
        <v>517</v>
      </c>
      <c r="H303" s="10" t="s">
        <v>518</v>
      </c>
      <c r="I303" s="10" t="s">
        <v>391</v>
      </c>
      <c r="J303" s="12">
        <v>43537</v>
      </c>
      <c r="K303" s="12">
        <v>43933</v>
      </c>
      <c r="L303" s="12">
        <v>43566</v>
      </c>
      <c r="M303" s="12">
        <v>43626</v>
      </c>
      <c r="N303" s="11">
        <v>331</v>
      </c>
      <c r="P303" s="10" t="s">
        <v>396</v>
      </c>
      <c r="Q303" s="10" t="s">
        <v>520</v>
      </c>
      <c r="R303" s="10" t="s">
        <v>1147</v>
      </c>
      <c r="S303" s="10" t="s">
        <v>514</v>
      </c>
      <c r="T303" s="10" t="s">
        <v>1146</v>
      </c>
      <c r="U303" s="12">
        <v>43957</v>
      </c>
      <c r="V303" s="10" t="s">
        <v>446</v>
      </c>
      <c r="X303" s="10" t="s">
        <v>393</v>
      </c>
      <c r="Y303" s="10" t="s">
        <v>394</v>
      </c>
    </row>
    <row r="304" spans="1:25" x14ac:dyDescent="0.2">
      <c r="A304" s="10" t="s">
        <v>440</v>
      </c>
      <c r="B304" s="10" t="s">
        <v>346</v>
      </c>
      <c r="C304" s="10" t="s">
        <v>1148</v>
      </c>
      <c r="D304" s="10" t="s">
        <v>387</v>
      </c>
      <c r="E304" s="10">
        <v>6051</v>
      </c>
      <c r="F304" s="11">
        <v>-126010</v>
      </c>
      <c r="G304" s="10" t="s">
        <v>517</v>
      </c>
      <c r="H304" s="10" t="s">
        <v>518</v>
      </c>
      <c r="I304" s="10" t="s">
        <v>391</v>
      </c>
      <c r="J304" s="12">
        <v>43538</v>
      </c>
      <c r="K304" s="12">
        <v>43933</v>
      </c>
      <c r="L304" s="12">
        <v>43566</v>
      </c>
      <c r="M304" s="12">
        <v>43626</v>
      </c>
      <c r="N304" s="11">
        <v>331</v>
      </c>
      <c r="P304" s="10" t="s">
        <v>396</v>
      </c>
      <c r="Q304" s="10" t="s">
        <v>520</v>
      </c>
      <c r="R304" s="10" t="s">
        <v>1149</v>
      </c>
      <c r="S304" s="10" t="s">
        <v>514</v>
      </c>
      <c r="T304" s="10" t="s">
        <v>1148</v>
      </c>
      <c r="U304" s="12">
        <v>43957</v>
      </c>
      <c r="V304" s="10" t="s">
        <v>446</v>
      </c>
      <c r="X304" s="10" t="s">
        <v>393</v>
      </c>
      <c r="Y304" s="10" t="s">
        <v>394</v>
      </c>
    </row>
    <row r="305" spans="1:25" x14ac:dyDescent="0.2">
      <c r="A305" s="10" t="s">
        <v>440</v>
      </c>
      <c r="B305" s="10" t="s">
        <v>346</v>
      </c>
      <c r="C305" s="10" t="s">
        <v>1150</v>
      </c>
      <c r="D305" s="10" t="s">
        <v>387</v>
      </c>
      <c r="E305" s="10">
        <v>6405</v>
      </c>
      <c r="F305" s="11">
        <v>-174144</v>
      </c>
      <c r="G305" s="10" t="s">
        <v>517</v>
      </c>
      <c r="H305" s="10" t="s">
        <v>518</v>
      </c>
      <c r="I305" s="10" t="s">
        <v>391</v>
      </c>
      <c r="J305" s="12">
        <v>43547</v>
      </c>
      <c r="K305" s="12">
        <v>43933</v>
      </c>
      <c r="L305" s="12">
        <v>43566</v>
      </c>
      <c r="M305" s="12">
        <v>43626</v>
      </c>
      <c r="N305" s="11">
        <v>331</v>
      </c>
      <c r="P305" s="10" t="s">
        <v>388</v>
      </c>
      <c r="Q305" s="10" t="s">
        <v>520</v>
      </c>
      <c r="R305" s="10" t="s">
        <v>857</v>
      </c>
      <c r="S305" s="10" t="s">
        <v>514</v>
      </c>
      <c r="T305" s="10" t="s">
        <v>1150</v>
      </c>
      <c r="U305" s="12">
        <v>43957</v>
      </c>
      <c r="V305" s="10" t="s">
        <v>446</v>
      </c>
      <c r="X305" s="10" t="s">
        <v>393</v>
      </c>
      <c r="Y305" s="10" t="s">
        <v>394</v>
      </c>
    </row>
    <row r="306" spans="1:25" x14ac:dyDescent="0.2">
      <c r="A306" s="10" t="s">
        <v>440</v>
      </c>
      <c r="B306" s="10" t="s">
        <v>346</v>
      </c>
      <c r="C306" s="10" t="s">
        <v>1151</v>
      </c>
      <c r="D306" s="10" t="s">
        <v>387</v>
      </c>
      <c r="E306" s="10">
        <v>6594</v>
      </c>
      <c r="F306" s="11">
        <v>-551539</v>
      </c>
      <c r="G306" s="10" t="s">
        <v>517</v>
      </c>
      <c r="H306" s="10" t="s">
        <v>518</v>
      </c>
      <c r="I306" s="10" t="s">
        <v>444</v>
      </c>
      <c r="J306" s="12">
        <v>43601</v>
      </c>
      <c r="K306" s="12">
        <v>43617</v>
      </c>
      <c r="L306" s="12">
        <v>43566</v>
      </c>
      <c r="M306" s="12">
        <v>43626</v>
      </c>
      <c r="N306" s="11">
        <v>331</v>
      </c>
      <c r="P306" s="10" t="s">
        <v>396</v>
      </c>
      <c r="Q306" s="10" t="s">
        <v>520</v>
      </c>
      <c r="R306" s="10" t="s">
        <v>1152</v>
      </c>
      <c r="S306" s="10" t="s">
        <v>514</v>
      </c>
      <c r="T306" s="10" t="s">
        <v>1153</v>
      </c>
      <c r="U306" s="12">
        <v>43957</v>
      </c>
      <c r="V306" s="10" t="s">
        <v>446</v>
      </c>
      <c r="X306" s="10" t="s">
        <v>447</v>
      </c>
      <c r="Y306" s="10" t="s">
        <v>394</v>
      </c>
    </row>
    <row r="307" spans="1:25" x14ac:dyDescent="0.2">
      <c r="A307" s="10" t="s">
        <v>440</v>
      </c>
      <c r="B307" s="10" t="s">
        <v>346</v>
      </c>
      <c r="C307" s="10" t="s">
        <v>1154</v>
      </c>
      <c r="D307" s="10" t="s">
        <v>387</v>
      </c>
      <c r="E307" s="10">
        <v>773</v>
      </c>
      <c r="F307" s="11">
        <v>-513837</v>
      </c>
      <c r="G307" s="10" t="s">
        <v>517</v>
      </c>
      <c r="H307" s="10" t="s">
        <v>518</v>
      </c>
      <c r="I307" s="10" t="s">
        <v>391</v>
      </c>
      <c r="J307" s="12">
        <v>43403</v>
      </c>
      <c r="K307" s="12">
        <v>43933</v>
      </c>
      <c r="L307" s="12">
        <v>43507</v>
      </c>
      <c r="M307" s="12">
        <v>43567</v>
      </c>
      <c r="N307" s="11">
        <v>390</v>
      </c>
      <c r="P307" s="10" t="s">
        <v>396</v>
      </c>
      <c r="Q307" s="10" t="s">
        <v>520</v>
      </c>
      <c r="R307" s="10" t="s">
        <v>1155</v>
      </c>
      <c r="S307" s="10" t="s">
        <v>514</v>
      </c>
      <c r="T307" s="10" t="s">
        <v>1154</v>
      </c>
      <c r="U307" s="12">
        <v>43957</v>
      </c>
      <c r="V307" s="10" t="s">
        <v>446</v>
      </c>
      <c r="X307" s="10" t="s">
        <v>393</v>
      </c>
      <c r="Y307" s="10" t="s">
        <v>394</v>
      </c>
    </row>
    <row r="308" spans="1:25" x14ac:dyDescent="0.2">
      <c r="A308" s="10" t="s">
        <v>440</v>
      </c>
      <c r="B308" s="10" t="s">
        <v>346</v>
      </c>
      <c r="C308" s="10" t="s">
        <v>1156</v>
      </c>
      <c r="D308" s="10" t="s">
        <v>387</v>
      </c>
      <c r="E308" s="10">
        <v>7888</v>
      </c>
      <c r="F308" s="11">
        <v>-110054</v>
      </c>
      <c r="G308" s="10" t="s">
        <v>517</v>
      </c>
      <c r="H308" s="10" t="s">
        <v>518</v>
      </c>
      <c r="I308" s="10" t="s">
        <v>391</v>
      </c>
      <c r="J308" s="12">
        <v>43585</v>
      </c>
      <c r="K308" s="12">
        <v>43930</v>
      </c>
      <c r="L308" s="12">
        <v>43594</v>
      </c>
      <c r="M308" s="12">
        <v>43654</v>
      </c>
      <c r="N308" s="11">
        <v>303</v>
      </c>
      <c r="P308" s="10" t="s">
        <v>396</v>
      </c>
      <c r="Q308" s="10" t="s">
        <v>520</v>
      </c>
      <c r="R308" s="10" t="s">
        <v>1157</v>
      </c>
      <c r="S308" s="10" t="s">
        <v>514</v>
      </c>
      <c r="T308" s="10" t="s">
        <v>1156</v>
      </c>
      <c r="U308" s="12">
        <v>43957</v>
      </c>
      <c r="V308" s="10" t="s">
        <v>446</v>
      </c>
      <c r="X308" s="10" t="s">
        <v>393</v>
      </c>
      <c r="Y308" s="10" t="s">
        <v>394</v>
      </c>
    </row>
    <row r="309" spans="1:25" x14ac:dyDescent="0.2">
      <c r="A309" s="10" t="s">
        <v>440</v>
      </c>
      <c r="B309" s="10" t="s">
        <v>346</v>
      </c>
      <c r="C309" s="10" t="s">
        <v>1158</v>
      </c>
      <c r="D309" s="10" t="s">
        <v>387</v>
      </c>
      <c r="E309" s="10">
        <v>8085</v>
      </c>
      <c r="F309" s="11">
        <v>-250532</v>
      </c>
      <c r="G309" s="10" t="s">
        <v>517</v>
      </c>
      <c r="H309" s="10" t="s">
        <v>518</v>
      </c>
      <c r="I309" s="10" t="s">
        <v>391</v>
      </c>
      <c r="J309" s="12">
        <v>43592</v>
      </c>
      <c r="K309" s="12">
        <v>43931</v>
      </c>
      <c r="L309" s="12">
        <v>43626</v>
      </c>
      <c r="M309" s="12">
        <v>43686</v>
      </c>
      <c r="N309" s="11">
        <v>271</v>
      </c>
      <c r="P309" s="10" t="s">
        <v>396</v>
      </c>
      <c r="Q309" s="10" t="s">
        <v>520</v>
      </c>
      <c r="R309" s="10" t="s">
        <v>1159</v>
      </c>
      <c r="S309" s="10" t="s">
        <v>514</v>
      </c>
      <c r="T309" s="10" t="s">
        <v>1158</v>
      </c>
      <c r="U309" s="12">
        <v>43957</v>
      </c>
      <c r="V309" s="10" t="s">
        <v>446</v>
      </c>
      <c r="X309" s="10" t="s">
        <v>393</v>
      </c>
      <c r="Y309" s="10" t="s">
        <v>394</v>
      </c>
    </row>
    <row r="310" spans="1:25" x14ac:dyDescent="0.2">
      <c r="A310" s="10" t="s">
        <v>440</v>
      </c>
      <c r="B310" s="10" t="s">
        <v>346</v>
      </c>
      <c r="C310" s="10" t="s">
        <v>1160</v>
      </c>
      <c r="D310" s="10" t="s">
        <v>387</v>
      </c>
      <c r="E310" s="10">
        <v>8194</v>
      </c>
      <c r="F310" s="11">
        <v>-780874</v>
      </c>
      <c r="G310" s="10" t="s">
        <v>517</v>
      </c>
      <c r="H310" s="10" t="s">
        <v>518</v>
      </c>
      <c r="I310" s="10" t="s">
        <v>391</v>
      </c>
      <c r="J310" s="12">
        <v>43595</v>
      </c>
      <c r="K310" s="12">
        <v>43931</v>
      </c>
      <c r="L310" s="12">
        <v>43626</v>
      </c>
      <c r="M310" s="12">
        <v>43686</v>
      </c>
      <c r="N310" s="11">
        <v>271</v>
      </c>
      <c r="P310" s="10" t="s">
        <v>396</v>
      </c>
      <c r="Q310" s="10" t="s">
        <v>520</v>
      </c>
      <c r="R310" s="10" t="s">
        <v>1161</v>
      </c>
      <c r="S310" s="10" t="s">
        <v>514</v>
      </c>
      <c r="T310" s="10" t="s">
        <v>1160</v>
      </c>
      <c r="U310" s="12">
        <v>43957</v>
      </c>
      <c r="V310" s="10" t="s">
        <v>446</v>
      </c>
      <c r="X310" s="10" t="s">
        <v>393</v>
      </c>
      <c r="Y310" s="10" t="s">
        <v>394</v>
      </c>
    </row>
    <row r="311" spans="1:25" x14ac:dyDescent="0.2">
      <c r="A311" s="10" t="s">
        <v>440</v>
      </c>
      <c r="B311" s="10" t="s">
        <v>346</v>
      </c>
      <c r="C311" s="10" t="s">
        <v>1162</v>
      </c>
      <c r="D311" s="10" t="s">
        <v>387</v>
      </c>
      <c r="E311" s="10">
        <v>8624</v>
      </c>
      <c r="F311" s="11">
        <v>-515082</v>
      </c>
      <c r="G311" s="10" t="s">
        <v>517</v>
      </c>
      <c r="H311" s="10" t="s">
        <v>518</v>
      </c>
      <c r="I311" s="10" t="s">
        <v>391</v>
      </c>
      <c r="J311" s="12">
        <v>43605</v>
      </c>
      <c r="K311" s="12">
        <v>43931</v>
      </c>
      <c r="L311" s="12">
        <v>43626</v>
      </c>
      <c r="M311" s="12">
        <v>43686</v>
      </c>
      <c r="N311" s="11">
        <v>271</v>
      </c>
      <c r="P311" s="10" t="s">
        <v>396</v>
      </c>
      <c r="Q311" s="10" t="s">
        <v>520</v>
      </c>
      <c r="R311" s="10" t="s">
        <v>1163</v>
      </c>
      <c r="S311" s="10" t="s">
        <v>514</v>
      </c>
      <c r="T311" s="10" t="s">
        <v>1162</v>
      </c>
      <c r="U311" s="12">
        <v>43957</v>
      </c>
      <c r="V311" s="10" t="s">
        <v>446</v>
      </c>
      <c r="X311" s="10" t="s">
        <v>393</v>
      </c>
      <c r="Y311" s="10" t="s">
        <v>394</v>
      </c>
    </row>
    <row r="312" spans="1:25" x14ac:dyDescent="0.2">
      <c r="A312" s="13"/>
      <c r="B312" s="13"/>
      <c r="C312" s="13"/>
      <c r="D312" s="13"/>
      <c r="E312" s="13"/>
      <c r="F312" s="14">
        <f>SUM(F2:F311)</f>
        <v>-374331501</v>
      </c>
      <c r="G312" s="13"/>
      <c r="H312" s="13"/>
      <c r="I312" s="13"/>
      <c r="J312" s="15"/>
      <c r="K312" s="15"/>
      <c r="L312" s="15"/>
      <c r="M312" s="15"/>
      <c r="N312" s="14"/>
      <c r="O312" s="13"/>
      <c r="P312" s="13"/>
      <c r="Q312" s="13"/>
      <c r="R312" s="13"/>
      <c r="S312" s="13"/>
      <c r="T312" s="13"/>
      <c r="U312" s="15"/>
      <c r="V312" s="13"/>
      <c r="W312" s="13"/>
      <c r="X312" s="13"/>
      <c r="Y312" s="13"/>
    </row>
  </sheetData>
  <autoFilter ref="A1:AD3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CONCILIACION</vt:lpstr>
      <vt:lpstr>CXP</vt:lpstr>
      <vt:lpstr>GL</vt:lpstr>
      <vt:lpstr>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Yuranis Lopez Ramirez</dc:creator>
  <cp:lastModifiedBy>Lilibeth Hinojosa Nieves</cp:lastModifiedBy>
  <dcterms:created xsi:type="dcterms:W3CDTF">2020-11-05T12:31:53Z</dcterms:created>
  <dcterms:modified xsi:type="dcterms:W3CDTF">2020-11-27T22:35:02Z</dcterms:modified>
</cp:coreProperties>
</file>