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5.42\grupoelite\PAGOS\MARIA JOSE MARQUEZ\AIFT010- ENTREGABLES\"/>
    </mc:Choice>
  </mc:AlternateContent>
  <xr:revisionPtr revIDLastSave="0" documentId="8_{13CBFD95-C11D-45E5-AD5F-D74344DAB453}" xr6:coauthVersionLast="47" xr6:coauthVersionMax="47" xr10:uidLastSave="{00000000-0000-0000-0000-000000000000}"/>
  <bookViews>
    <workbookView xWindow="-120" yWindow="-120" windowWidth="20730" windowHeight="11160" xr2:uid="{D29967EC-227D-4AD1-90BB-4F7CF528870C}"/>
  </bookViews>
  <sheets>
    <sheet name="AIFT010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AIFT010!$A$8:$AK$31</definedName>
    <definedName name="ANDREA">#REF!</definedName>
    <definedName name="avance">#REF!</definedName>
    <definedName name="Benjamin">#REF!</definedName>
    <definedName name="CC">#REF!</definedName>
    <definedName name="Conciliacion">#REF!</definedName>
    <definedName name="Conciliar">#REF!</definedName>
    <definedName name="DANY">INDIRECT(Resultado)</definedName>
    <definedName name="DEV">#REF!</definedName>
    <definedName name="DIC">#REF!</definedName>
    <definedName name="DSA">INDIRECT(AIFT010!Resultado)</definedName>
    <definedName name="FGH">INDIRECT(AIFT010!Resultado)</definedName>
    <definedName name="GLO">[2]CRUCE!#REF!</definedName>
    <definedName name="ImagenElegida" localSheetId="0">INDIRECT(AIFT010!Resultado)</definedName>
    <definedName name="ImagenElegida">INDIRECT(Resultado)</definedName>
    <definedName name="PAY">#REF!</definedName>
    <definedName name="PAYI">#REF!</definedName>
    <definedName name="recobros" localSheetId="0">#REF!</definedName>
    <definedName name="recobros">#REF!</definedName>
    <definedName name="Resultado" localSheetId="0">'[3]Acta Nacional'!$C$216</definedName>
    <definedName name="Resultado">#REF!</definedName>
    <definedName name="REV">#REF!</definedName>
    <definedName name="RR">#REF!</definedName>
    <definedName name="RudolfCorp">#REF!</definedName>
    <definedName name="SAP">[2]CRUCE!#REF!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N9" i="1" s="1"/>
  <c r="O9" i="1" s="1"/>
  <c r="AG9" i="1" s="1"/>
  <c r="K10" i="1"/>
  <c r="N10" i="1" s="1"/>
  <c r="O10" i="1" s="1"/>
  <c r="AG10" i="1" s="1"/>
  <c r="K11" i="1"/>
  <c r="N11" i="1" s="1"/>
  <c r="O11" i="1" s="1"/>
  <c r="AG11" i="1" s="1"/>
  <c r="K12" i="1"/>
  <c r="N12" i="1" s="1"/>
  <c r="O12" i="1" s="1"/>
  <c r="AG12" i="1" s="1"/>
  <c r="K13" i="1"/>
  <c r="N13" i="1" s="1"/>
  <c r="O13" i="1" s="1"/>
  <c r="AG13" i="1" s="1"/>
  <c r="K14" i="1"/>
  <c r="N14" i="1" s="1"/>
  <c r="O14" i="1" s="1"/>
  <c r="AG14" i="1" s="1"/>
  <c r="K15" i="1"/>
  <c r="N15" i="1" s="1"/>
  <c r="O15" i="1" s="1"/>
  <c r="AG15" i="1" s="1"/>
  <c r="K16" i="1"/>
  <c r="N16" i="1" s="1"/>
  <c r="O16" i="1" s="1"/>
  <c r="AG16" i="1" s="1"/>
  <c r="K17" i="1"/>
  <c r="N17" i="1" s="1"/>
  <c r="O17" i="1" s="1"/>
  <c r="AG17" i="1" s="1"/>
  <c r="K18" i="1"/>
  <c r="N18" i="1" s="1"/>
  <c r="O18" i="1" s="1"/>
  <c r="AG18" i="1" s="1"/>
  <c r="K19" i="1"/>
  <c r="N19" i="1" s="1"/>
  <c r="O19" i="1" s="1"/>
  <c r="AG19" i="1" s="1"/>
  <c r="K20" i="1"/>
  <c r="N20" i="1" s="1"/>
  <c r="O20" i="1" s="1"/>
  <c r="AG20" i="1" s="1"/>
  <c r="K21" i="1"/>
  <c r="N21" i="1" s="1"/>
  <c r="O21" i="1" s="1"/>
  <c r="AG21" i="1" s="1"/>
  <c r="K22" i="1"/>
  <c r="N22" i="1" s="1"/>
  <c r="O22" i="1" s="1"/>
  <c r="AG22" i="1" s="1"/>
  <c r="K23" i="1"/>
  <c r="N23" i="1" s="1"/>
  <c r="O23" i="1" s="1"/>
  <c r="AG23" i="1" s="1"/>
  <c r="K24" i="1"/>
  <c r="N24" i="1" s="1"/>
  <c r="O24" i="1" s="1"/>
  <c r="AG24" i="1" s="1"/>
  <c r="K25" i="1"/>
  <c r="N25" i="1" s="1"/>
  <c r="O25" i="1" s="1"/>
  <c r="AG25" i="1" s="1"/>
  <c r="K26" i="1"/>
  <c r="N26" i="1" s="1"/>
  <c r="O26" i="1" s="1"/>
  <c r="AG26" i="1" s="1"/>
  <c r="K27" i="1"/>
  <c r="N27" i="1" s="1"/>
  <c r="O27" i="1" s="1"/>
  <c r="AG27" i="1" s="1"/>
  <c r="K28" i="1"/>
  <c r="N28" i="1" s="1"/>
  <c r="O28" i="1" s="1"/>
  <c r="AG28" i="1" s="1"/>
  <c r="K29" i="1"/>
  <c r="N29" i="1" s="1"/>
  <c r="O29" i="1" s="1"/>
  <c r="AG29" i="1" s="1"/>
  <c r="K30" i="1"/>
  <c r="N30" i="1" s="1"/>
  <c r="O30" i="1" s="1"/>
  <c r="AG30" i="1" s="1"/>
  <c r="K31" i="1"/>
  <c r="N31" i="1" s="1"/>
  <c r="O31" i="1" s="1"/>
  <c r="AG31" i="1" s="1"/>
</calcChain>
</file>

<file path=xl/sharedStrings.xml><?xml version="1.0" encoding="utf-8"?>
<sst xmlns="http://schemas.openxmlformats.org/spreadsheetml/2006/main" count="137" uniqueCount="86">
  <si>
    <t>FE5609</t>
  </si>
  <si>
    <t>2022-09-27</t>
  </si>
  <si>
    <t>EVENTO</t>
  </si>
  <si>
    <t>FE5608</t>
  </si>
  <si>
    <t>FE5607</t>
  </si>
  <si>
    <t>FE5236</t>
  </si>
  <si>
    <t>FE4459</t>
  </si>
  <si>
    <t>2022-04-22</t>
  </si>
  <si>
    <t>FE4150</t>
  </si>
  <si>
    <t>2022-02-24</t>
  </si>
  <si>
    <t>FE5663</t>
  </si>
  <si>
    <t>2022-09-30</t>
  </si>
  <si>
    <t>FE5649</t>
  </si>
  <si>
    <t>2022-09-29</t>
  </si>
  <si>
    <t>FE5648</t>
  </si>
  <si>
    <t>FE5645</t>
  </si>
  <si>
    <t>2022-09-28</t>
  </si>
  <si>
    <t>FE5643</t>
  </si>
  <si>
    <t>FE5488</t>
  </si>
  <si>
    <t>2022-08-31</t>
  </si>
  <si>
    <t>FE5436</t>
  </si>
  <si>
    <t>2022-08-30</t>
  </si>
  <si>
    <t>FE5434</t>
  </si>
  <si>
    <t>FE5235</t>
  </si>
  <si>
    <t>2022-07-26</t>
  </si>
  <si>
    <t>FE5229</t>
  </si>
  <si>
    <t>FE5124</t>
  </si>
  <si>
    <t>2022-07-14</t>
  </si>
  <si>
    <t>FE5105</t>
  </si>
  <si>
    <t>2022-06-30</t>
  </si>
  <si>
    <t>FE4994</t>
  </si>
  <si>
    <t>2022-06-28</t>
  </si>
  <si>
    <t>FE4985</t>
  </si>
  <si>
    <t>2022-06-23</t>
  </si>
  <si>
    <t>FE3855</t>
  </si>
  <si>
    <t>2022-01-25</t>
  </si>
  <si>
    <t>FE3715</t>
  </si>
  <si>
    <t>2022-01-17</t>
  </si>
  <si>
    <t>FE3706</t>
  </si>
  <si>
    <t>2022-01-11</t>
  </si>
  <si>
    <t>dif</t>
  </si>
  <si>
    <t>Evento</t>
  </si>
  <si>
    <t>OBSERVACIONES</t>
  </si>
  <si>
    <t>ACTUALMENTE PROCESO LEGAL</t>
  </si>
  <si>
    <t>SALDO LIBRE PARA PAGO A FECHA DE CORTE</t>
  </si>
  <si>
    <t xml:space="preserve"> GLOSA REITERADA POR CONCILIAR </t>
  </si>
  <si>
    <t>GLOSA</t>
  </si>
  <si>
    <t>NÚMERO DE ACTA DE CONCILIACIÓN</t>
  </si>
  <si>
    <t>GLOSA ACEPTADA POR IPS</t>
  </si>
  <si>
    <t>GLOSA CONCILIADA ACEPTADA EPS</t>
  </si>
  <si>
    <t>No. NOTA CRÉDITO ACREEDOR</t>
  </si>
  <si>
    <t>VLR GLOSA - ACEPTADA ACREEDOR</t>
  </si>
  <si>
    <t>FECHA RESPUESTA GLOSA</t>
  </si>
  <si>
    <t>VALOR GLOSADO</t>
  </si>
  <si>
    <t>FECHA NOTIFICACIÓN GLOSA</t>
  </si>
  <si>
    <t>NÚMERO DE GLOSA U OBJECIÓN</t>
  </si>
  <si>
    <t>VALOR EN AUDITORÍA</t>
  </si>
  <si>
    <t>FECHA ULTIMA DEVOLUCIÓN</t>
  </si>
  <si>
    <t>VALOR DEVOLUCIÓN</t>
  </si>
  <si>
    <t>VALOR DESCUENTO Y AJUSTES RECOBRO</t>
  </si>
  <si>
    <t>VALOR FACTURA REGISTRADA ERP</t>
  </si>
  <si>
    <t>FACTURA ACREEDOR REG. ERP</t>
  </si>
  <si>
    <t>ACREEDOR SALDO DE FACTURA</t>
  </si>
  <si>
    <t>VALOR PAGADO POR EPS</t>
  </si>
  <si>
    <t>VALOR PAGADO EPS POR COMPRA DE CARTERA</t>
  </si>
  <si>
    <t>VALOR PAGADO AL ADRES</t>
  </si>
  <si>
    <t>VALOR PAGADO EPS POR TERSORERIA</t>
  </si>
  <si>
    <t>VALOR PAGADO EPS POR GIRO DIRECTO</t>
  </si>
  <si>
    <t>AJUSTES DE ACREEDOR</t>
  </si>
  <si>
    <t>COPAGO Y CUOTA MODERADORA</t>
  </si>
  <si>
    <t>VALOR FACTURA ACREEDOR A ENTIDAD</t>
  </si>
  <si>
    <t>FECHA DE RADICACIÓN ACREEDOR</t>
  </si>
  <si>
    <t>FECHA FACTURA ACREEDOR</t>
  </si>
  <si>
    <t>No. FACTURA ACREEDOR</t>
  </si>
  <si>
    <t>PREFIJO FACTURA ACREEDOR</t>
  </si>
  <si>
    <t>MODALIDAD CONTRATACIÓN</t>
  </si>
  <si>
    <t>No.</t>
  </si>
  <si>
    <t>INFORMACION ERP</t>
  </si>
  <si>
    <t>INFORMACION ACREEDOR DE SERVICIOS Y TECNOLOGÍAS EN SALUD</t>
  </si>
  <si>
    <t>FECHA DE CONCILIACION:</t>
  </si>
  <si>
    <t>FECHA DE CORTE DE CONCILIACION:</t>
  </si>
  <si>
    <t>IPS:</t>
  </si>
  <si>
    <t>COOSALUD EPS S.A. NIT 900.226.715</t>
  </si>
  <si>
    <t>EPS:</t>
  </si>
  <si>
    <t>FORMATO AIFT010 - Conciliación Cartera ERP – EBP</t>
  </si>
  <si>
    <t xml:space="preserve">804005182- ESE CENTRO DE SALUD CAMILO RUEDA DE VILLANUEVA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</si>
</sst>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68">
    <xf numFmtId="0" fontId="0" fillId="0" borderId="0" xfId="0"/>
    <xf numFmtId="164" fontId="0" fillId="0" borderId="0" xfId="1" applyNumberFormat="1" applyFont="1" applyBorder="1"/>
    <xf numFmtId="164" fontId="2" fillId="0" borderId="0" xfId="1" applyNumberFormat="1" applyFont="1" applyBorder="1"/>
    <xf numFmtId="43" fontId="3" fillId="0" borderId="0" xfId="1" applyFont="1" applyBorder="1"/>
    <xf numFmtId="0" fontId="3" fillId="0" borderId="0" xfId="0" applyFont="1"/>
    <xf numFmtId="164" fontId="0" fillId="0" borderId="0" xfId="0" applyNumberFormat="1"/>
    <xf numFmtId="164" fontId="0" fillId="0" borderId="0" xfId="1" applyNumberFormat="1" applyFont="1" applyFill="1" applyBorder="1"/>
    <xf numFmtId="0" fontId="0" fillId="2" borderId="1" xfId="0" applyFill="1" applyBorder="1"/>
    <xf numFmtId="164" fontId="4" fillId="2" borderId="2" xfId="1" applyNumberFormat="1" applyFont="1" applyFill="1" applyBorder="1"/>
    <xf numFmtId="164" fontId="0" fillId="2" borderId="2" xfId="1" applyNumberFormat="1" applyFont="1" applyFill="1" applyBorder="1"/>
    <xf numFmtId="164" fontId="0" fillId="2" borderId="3" xfId="1" applyNumberFormat="1" applyFont="1" applyFill="1" applyBorder="1"/>
    <xf numFmtId="164" fontId="0" fillId="0" borderId="1" xfId="1" applyNumberFormat="1" applyFont="1" applyBorder="1"/>
    <xf numFmtId="164" fontId="0" fillId="2" borderId="4" xfId="1" applyNumberFormat="1" applyFont="1" applyFill="1" applyBorder="1"/>
    <xf numFmtId="0" fontId="0" fillId="2" borderId="2" xfId="0" applyFill="1" applyBorder="1"/>
    <xf numFmtId="43" fontId="3" fillId="2" borderId="1" xfId="1" applyFont="1" applyFill="1" applyBorder="1"/>
    <xf numFmtId="0" fontId="3" fillId="2" borderId="1" xfId="0" applyFont="1" applyFill="1" applyBorder="1"/>
    <xf numFmtId="164" fontId="3" fillId="0" borderId="1" xfId="0" applyNumberFormat="1" applyFont="1" applyBorder="1"/>
    <xf numFmtId="0" fontId="5" fillId="0" borderId="1" xfId="0" applyFont="1" applyBorder="1"/>
    <xf numFmtId="43" fontId="5" fillId="0" borderId="1" xfId="2" applyFont="1" applyBorder="1"/>
    <xf numFmtId="164" fontId="5" fillId="0" borderId="1" xfId="1" applyNumberFormat="1" applyFont="1" applyFill="1" applyBorder="1"/>
    <xf numFmtId="164" fontId="3" fillId="0" borderId="1" xfId="1" applyNumberFormat="1" applyFont="1" applyBorder="1"/>
    <xf numFmtId="164" fontId="5" fillId="0" borderId="1" xfId="1" applyNumberFormat="1" applyFont="1" applyBorder="1"/>
    <xf numFmtId="164" fontId="0" fillId="0" borderId="1" xfId="3" applyNumberFormat="1" applyFont="1" applyBorder="1"/>
    <xf numFmtId="164" fontId="0" fillId="0" borderId="1" xfId="4" applyNumberFormat="1" applyFont="1" applyBorder="1"/>
    <xf numFmtId="3" fontId="0" fillId="0" borderId="1" xfId="0" applyNumberFormat="1" applyBorder="1" applyAlignment="1">
      <alignment horizontal="right"/>
    </xf>
    <xf numFmtId="0" fontId="0" fillId="0" borderId="1" xfId="0" applyBorder="1"/>
    <xf numFmtId="164" fontId="3" fillId="0" borderId="1" xfId="1" applyNumberFormat="1" applyFont="1" applyFill="1" applyBorder="1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6" fillId="3" borderId="1" xfId="5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43" fontId="6" fillId="4" borderId="1" xfId="5" applyFont="1" applyFill="1" applyBorder="1" applyAlignment="1">
      <alignment horizontal="center" vertical="center" wrapText="1"/>
    </xf>
    <xf numFmtId="3" fontId="6" fillId="4" borderId="1" xfId="5" applyNumberFormat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0" fontId="6" fillId="4" borderId="1" xfId="6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>
      <alignment horizontal="center" vertical="center" wrapText="1"/>
    </xf>
    <xf numFmtId="43" fontId="6" fillId="5" borderId="1" xfId="1" applyFont="1" applyFill="1" applyBorder="1" applyAlignment="1">
      <alignment horizontal="center" vertical="center" wrapText="1"/>
    </xf>
    <xf numFmtId="0" fontId="6" fillId="5" borderId="1" xfId="6" applyFont="1" applyFill="1" applyBorder="1" applyAlignment="1">
      <alignment horizontal="center" vertical="center" wrapText="1"/>
    </xf>
    <xf numFmtId="3" fontId="6" fillId="5" borderId="1" xfId="5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4" fontId="8" fillId="0" borderId="6" xfId="1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4" fontId="2" fillId="0" borderId="0" xfId="1" applyNumberFormat="1" applyFont="1"/>
    <xf numFmtId="43" fontId="2" fillId="0" borderId="0" xfId="1" applyFont="1"/>
    <xf numFmtId="43" fontId="3" fillId="0" borderId="0" xfId="1" applyFont="1"/>
    <xf numFmtId="14" fontId="9" fillId="0" borderId="0" xfId="0" applyNumberFormat="1" applyFont="1"/>
    <xf numFmtId="14" fontId="6" fillId="0" borderId="0" xfId="0" applyNumberFormat="1" applyFont="1"/>
    <xf numFmtId="0" fontId="10" fillId="0" borderId="0" xfId="0" applyFont="1" applyAlignment="1">
      <alignment horizontal="center"/>
    </xf>
    <xf numFmtId="0" fontId="6" fillId="0" borderId="0" xfId="0" applyFont="1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3" fillId="0" borderId="0" xfId="1" applyNumberFormat="1" applyFont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164" fontId="6" fillId="0" borderId="6" xfId="0" applyNumberFormat="1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/>
    <xf numFmtId="3" fontId="3" fillId="0" borderId="1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164" fontId="3" fillId="2" borderId="1" xfId="1" applyNumberFormat="1" applyFont="1" applyFill="1" applyBorder="1"/>
    <xf numFmtId="164" fontId="5" fillId="2" borderId="1" xfId="1" applyNumberFormat="1" applyFont="1" applyFill="1" applyBorder="1"/>
    <xf numFmtId="164" fontId="5" fillId="2" borderId="1" xfId="1" applyNumberFormat="1" applyFont="1" applyFill="1" applyBorder="1" applyAlignment="1">
      <alignment vertical="top"/>
    </xf>
    <xf numFmtId="164" fontId="3" fillId="0" borderId="0" xfId="1" applyNumberFormat="1" applyFont="1" applyBorder="1"/>
  </cellXfs>
  <cellStyles count="7">
    <cellStyle name="Millares" xfId="1" builtinId="3"/>
    <cellStyle name="Millares 15" xfId="4" xr:uid="{3BC3A562-1503-424D-824C-F7AC4CA7CBC6}"/>
    <cellStyle name="Millares 17" xfId="3" xr:uid="{2CACF446-CE8A-4F22-BB56-8A30EA5426B7}"/>
    <cellStyle name="Millares 2 2 2 2 2" xfId="5" xr:uid="{19786E96-BB38-47D5-B86E-B91D212DED9C}"/>
    <cellStyle name="Millares 4" xfId="2" xr:uid="{A7A8670E-10ED-4514-8ED3-986BFABA0DFE}"/>
    <cellStyle name="Normal" xfId="0" builtinId="0"/>
    <cellStyle name="Normal 2 2" xfId="6" xr:uid="{D1DAB1C9-E23F-40A0-8D49-B75AB7A200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IFT010-%20800152970%20HOSPITAL%20REGIONAL%20MIRAFLORES%20-%20ENTREGABLE%2013-01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ANA.RUIZ/Documents/CARTERA/ARCHIVO%20CARTERA/COOSALUD/JUNIO%202017/RPTA%20HDV%20A%20COOSALUD/Copia%20de%20CRUCE%20CARTERA%20HX%20VILLAVICENCIO%20A%2031JUL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4"/>
      <sheetName val="Hoja3"/>
      <sheetName val="PT"/>
    </sheetNames>
    <sheetDataSet>
      <sheetData sheetId="0" refreshError="1"/>
      <sheetData sheetId="1">
        <row r="3">
          <cell r="A3" t="str">
            <v>Suma de Suma de Importe en moneda local</v>
          </cell>
          <cell r="B3" t="str">
            <v>Etiquetas de columna</v>
          </cell>
        </row>
        <row r="4">
          <cell r="A4" t="str">
            <v>Etiquetas de fila</v>
          </cell>
          <cell r="B4" t="str">
            <v>TESORERIA</v>
          </cell>
          <cell r="C4" t="str">
            <v>Total general</v>
          </cell>
        </row>
        <row r="5">
          <cell r="A5" t="str">
            <v>1360749 SAN 286</v>
          </cell>
          <cell r="B5">
            <v>95821</v>
          </cell>
          <cell r="C5">
            <v>95821</v>
          </cell>
        </row>
        <row r="6">
          <cell r="A6" t="str">
            <v>14748921-251</v>
          </cell>
          <cell r="B6">
            <v>882029</v>
          </cell>
          <cell r="C6">
            <v>882029</v>
          </cell>
        </row>
        <row r="7">
          <cell r="A7" t="str">
            <v>192060 SAN-10</v>
          </cell>
          <cell r="B7">
            <v>191642</v>
          </cell>
          <cell r="C7">
            <v>191642</v>
          </cell>
        </row>
        <row r="8">
          <cell r="A8" t="str">
            <v>2</v>
          </cell>
          <cell r="B8">
            <v>1912953</v>
          </cell>
          <cell r="C8">
            <v>1912953</v>
          </cell>
        </row>
        <row r="9">
          <cell r="A9" t="str">
            <v>21458357 SAN699</v>
          </cell>
          <cell r="B9">
            <v>196329</v>
          </cell>
          <cell r="C9">
            <v>196329</v>
          </cell>
        </row>
        <row r="10">
          <cell r="A10" t="str">
            <v>23731776 SAN-809</v>
          </cell>
          <cell r="B10">
            <v>200858</v>
          </cell>
          <cell r="C10">
            <v>200858</v>
          </cell>
        </row>
        <row r="11">
          <cell r="A11" t="str">
            <v>29444794 SAN 161</v>
          </cell>
          <cell r="B11">
            <v>769506</v>
          </cell>
          <cell r="C11">
            <v>769506</v>
          </cell>
        </row>
        <row r="12">
          <cell r="A12" t="str">
            <v>29444794 SAN 386</v>
          </cell>
          <cell r="B12">
            <v>1164413</v>
          </cell>
          <cell r="C12">
            <v>1164413</v>
          </cell>
        </row>
        <row r="13">
          <cell r="A13" t="str">
            <v>33354892 SAN JUL</v>
          </cell>
          <cell r="B13">
            <v>1464199</v>
          </cell>
          <cell r="C13">
            <v>1464199</v>
          </cell>
        </row>
        <row r="14">
          <cell r="A14" t="str">
            <v>3719289 SAN -284</v>
          </cell>
          <cell r="B14">
            <v>596162</v>
          </cell>
          <cell r="C14">
            <v>596162</v>
          </cell>
        </row>
        <row r="15">
          <cell r="A15" t="str">
            <v>37742522 SAN</v>
          </cell>
          <cell r="B15">
            <v>2559240</v>
          </cell>
          <cell r="C15">
            <v>2559240</v>
          </cell>
        </row>
        <row r="16">
          <cell r="A16" t="str">
            <v>46545439 SAN-1</v>
          </cell>
          <cell r="B16">
            <v>377905</v>
          </cell>
          <cell r="C16">
            <v>377905</v>
          </cell>
        </row>
        <row r="17">
          <cell r="A17" t="str">
            <v>54972072 SAN-152</v>
          </cell>
          <cell r="B17">
            <v>726700</v>
          </cell>
          <cell r="C17">
            <v>726700</v>
          </cell>
        </row>
        <row r="18">
          <cell r="A18" t="str">
            <v>56916105 SAN-17</v>
          </cell>
          <cell r="B18">
            <v>844808</v>
          </cell>
          <cell r="C18">
            <v>844808</v>
          </cell>
        </row>
        <row r="19">
          <cell r="A19" t="str">
            <v>6245692 SAN-149</v>
          </cell>
          <cell r="B19">
            <v>534292</v>
          </cell>
          <cell r="C19">
            <v>534292</v>
          </cell>
        </row>
        <row r="20">
          <cell r="A20" t="str">
            <v>66410773 MAG-133</v>
          </cell>
          <cell r="B20">
            <v>106950</v>
          </cell>
          <cell r="C20">
            <v>106950</v>
          </cell>
        </row>
        <row r="21">
          <cell r="A21" t="str">
            <v>66410773 SAN-147</v>
          </cell>
          <cell r="B21">
            <v>700999</v>
          </cell>
          <cell r="C21">
            <v>700999</v>
          </cell>
        </row>
        <row r="22">
          <cell r="A22" t="str">
            <v>70497106 SAN-400</v>
          </cell>
          <cell r="B22">
            <v>3173422</v>
          </cell>
          <cell r="C22">
            <v>3173422</v>
          </cell>
        </row>
        <row r="23">
          <cell r="A23" t="str">
            <v>75214868 SAN-44</v>
          </cell>
          <cell r="B23">
            <v>112900</v>
          </cell>
          <cell r="C23">
            <v>112900</v>
          </cell>
        </row>
        <row r="24">
          <cell r="A24" t="str">
            <v>78568098 SAN.9</v>
          </cell>
          <cell r="B24">
            <v>649505</v>
          </cell>
          <cell r="C24">
            <v>649505</v>
          </cell>
        </row>
        <row r="25">
          <cell r="A25" t="str">
            <v>78568098 SAN-9</v>
          </cell>
          <cell r="B25">
            <v>0</v>
          </cell>
          <cell r="C25">
            <v>0</v>
          </cell>
        </row>
        <row r="26">
          <cell r="A26" t="str">
            <v>85328365 ATL-534</v>
          </cell>
          <cell r="B26">
            <v>213345</v>
          </cell>
          <cell r="C26">
            <v>213345</v>
          </cell>
        </row>
        <row r="27">
          <cell r="A27" t="str">
            <v>85328365 SAN.535</v>
          </cell>
          <cell r="B27">
            <v>416645</v>
          </cell>
          <cell r="C27">
            <v>416645</v>
          </cell>
        </row>
        <row r="28">
          <cell r="A28" t="str">
            <v>85328365 SAN-535</v>
          </cell>
          <cell r="B28">
            <v>0</v>
          </cell>
          <cell r="C28">
            <v>0</v>
          </cell>
        </row>
        <row r="29">
          <cell r="A29" t="str">
            <v>86746678 ANT-275</v>
          </cell>
          <cell r="B29">
            <v>799315</v>
          </cell>
          <cell r="C29">
            <v>799315</v>
          </cell>
        </row>
        <row r="30">
          <cell r="A30" t="str">
            <v>88651866SAN1491</v>
          </cell>
          <cell r="B30">
            <v>120247</v>
          </cell>
          <cell r="C30">
            <v>120247</v>
          </cell>
        </row>
        <row r="31">
          <cell r="A31" t="str">
            <v>88651866SAN1524</v>
          </cell>
          <cell r="B31">
            <v>773387</v>
          </cell>
          <cell r="C31">
            <v>773387</v>
          </cell>
        </row>
        <row r="32">
          <cell r="A32" t="str">
            <v>91033209 SAN-9</v>
          </cell>
          <cell r="B32">
            <v>887042</v>
          </cell>
          <cell r="C32">
            <v>887042</v>
          </cell>
        </row>
        <row r="33">
          <cell r="A33" t="str">
            <v>92960534BOL-162</v>
          </cell>
          <cell r="B33">
            <v>172600</v>
          </cell>
          <cell r="C33">
            <v>172600</v>
          </cell>
        </row>
        <row r="34">
          <cell r="A34" t="str">
            <v>92960534SAN-161</v>
          </cell>
          <cell r="B34">
            <v>299484</v>
          </cell>
          <cell r="C34">
            <v>299484</v>
          </cell>
        </row>
        <row r="35">
          <cell r="A35" t="str">
            <v>95041766SAN-1240</v>
          </cell>
          <cell r="B35">
            <v>881158</v>
          </cell>
          <cell r="C35">
            <v>881158</v>
          </cell>
        </row>
        <row r="36">
          <cell r="A36" t="str">
            <v>99707701 SAN449</v>
          </cell>
          <cell r="B36">
            <v>651598</v>
          </cell>
          <cell r="C36">
            <v>651598</v>
          </cell>
        </row>
        <row r="37">
          <cell r="A37" t="str">
            <v>AP00008355</v>
          </cell>
          <cell r="B37">
            <v>-304569</v>
          </cell>
          <cell r="C37">
            <v>-304569</v>
          </cell>
        </row>
        <row r="38">
          <cell r="A38" t="str">
            <v>AP00008357</v>
          </cell>
          <cell r="B38">
            <v>-168581</v>
          </cell>
          <cell r="C38">
            <v>-168581</v>
          </cell>
        </row>
        <row r="39">
          <cell r="A39" t="str">
            <v>AP00008358</v>
          </cell>
          <cell r="B39">
            <v>-222256</v>
          </cell>
          <cell r="C39">
            <v>-222256</v>
          </cell>
        </row>
        <row r="40">
          <cell r="A40" t="str">
            <v>AP00008403</v>
          </cell>
          <cell r="B40">
            <v>-334663</v>
          </cell>
          <cell r="C40">
            <v>-334663</v>
          </cell>
        </row>
        <row r="41">
          <cell r="A41" t="str">
            <v>AP00008406</v>
          </cell>
          <cell r="B41">
            <v>-147640</v>
          </cell>
          <cell r="C41">
            <v>-147640</v>
          </cell>
        </row>
        <row r="42">
          <cell r="A42" t="str">
            <v>AP00008407</v>
          </cell>
          <cell r="B42">
            <v>-84219</v>
          </cell>
          <cell r="C42">
            <v>-84219</v>
          </cell>
        </row>
        <row r="43">
          <cell r="A43" t="str">
            <v>AP00008408</v>
          </cell>
          <cell r="B43">
            <v>-259615</v>
          </cell>
          <cell r="C43">
            <v>-259615</v>
          </cell>
        </row>
        <row r="44">
          <cell r="A44" t="str">
            <v>AP00008489</v>
          </cell>
          <cell r="B44">
            <v>-76600</v>
          </cell>
          <cell r="C44">
            <v>-76600</v>
          </cell>
        </row>
        <row r="45">
          <cell r="A45" t="str">
            <v>AP00008497</v>
          </cell>
          <cell r="B45">
            <v>-259615</v>
          </cell>
          <cell r="C45">
            <v>-259615</v>
          </cell>
        </row>
        <row r="46">
          <cell r="A46" t="str">
            <v>AP00008498</v>
          </cell>
          <cell r="B46">
            <v>-262984</v>
          </cell>
          <cell r="C46">
            <v>-262984</v>
          </cell>
        </row>
        <row r="47">
          <cell r="A47" t="str">
            <v>AP00008505</v>
          </cell>
          <cell r="B47">
            <v>-323918</v>
          </cell>
          <cell r="C47">
            <v>-323918</v>
          </cell>
        </row>
        <row r="48">
          <cell r="A48" t="str">
            <v>AP00008520</v>
          </cell>
          <cell r="B48">
            <v>-265135</v>
          </cell>
          <cell r="C48">
            <v>-265135</v>
          </cell>
        </row>
        <row r="49">
          <cell r="A49" t="str">
            <v>AP00008523</v>
          </cell>
          <cell r="B49">
            <v>-260211</v>
          </cell>
          <cell r="C49">
            <v>-260211</v>
          </cell>
        </row>
        <row r="50">
          <cell r="A50" t="str">
            <v>AP00008548</v>
          </cell>
          <cell r="B50">
            <v>-355157</v>
          </cell>
          <cell r="C50">
            <v>-355157</v>
          </cell>
        </row>
        <row r="51">
          <cell r="A51" t="str">
            <v>AP00008569</v>
          </cell>
          <cell r="B51">
            <v>-104554</v>
          </cell>
          <cell r="C51">
            <v>-104554</v>
          </cell>
        </row>
        <row r="52">
          <cell r="A52" t="str">
            <v>AP00008572</v>
          </cell>
          <cell r="B52">
            <v>-175283</v>
          </cell>
          <cell r="C52">
            <v>-175283</v>
          </cell>
        </row>
        <row r="53">
          <cell r="A53" t="str">
            <v>AP00008615</v>
          </cell>
          <cell r="B53">
            <v>-229218</v>
          </cell>
          <cell r="C53">
            <v>-229218</v>
          </cell>
        </row>
        <row r="54">
          <cell r="A54" t="str">
            <v>AP00008616</v>
          </cell>
          <cell r="B54">
            <v>-143879</v>
          </cell>
          <cell r="C54">
            <v>-143879</v>
          </cell>
        </row>
        <row r="55">
          <cell r="A55" t="str">
            <v>AP00008628</v>
          </cell>
          <cell r="B55">
            <v>-195822</v>
          </cell>
          <cell r="C55">
            <v>-195822</v>
          </cell>
        </row>
        <row r="56">
          <cell r="A56" t="str">
            <v>AP00008693</v>
          </cell>
          <cell r="B56">
            <v>-320871</v>
          </cell>
          <cell r="C56">
            <v>-320871</v>
          </cell>
        </row>
        <row r="57">
          <cell r="A57" t="str">
            <v>AP00008701</v>
          </cell>
          <cell r="B57">
            <v>-235157</v>
          </cell>
          <cell r="C57">
            <v>-235157</v>
          </cell>
        </row>
        <row r="58">
          <cell r="A58" t="str">
            <v>AP00008749</v>
          </cell>
          <cell r="B58">
            <v>-136454</v>
          </cell>
          <cell r="C58">
            <v>-136454</v>
          </cell>
        </row>
        <row r="59">
          <cell r="A59" t="str">
            <v>AP00008754</v>
          </cell>
          <cell r="B59">
            <v>-325041</v>
          </cell>
          <cell r="C59">
            <v>-325041</v>
          </cell>
        </row>
        <row r="60">
          <cell r="A60" t="str">
            <v>AP00008755</v>
          </cell>
          <cell r="B60">
            <v>-223667</v>
          </cell>
          <cell r="C60">
            <v>-223667</v>
          </cell>
        </row>
        <row r="61">
          <cell r="A61" t="str">
            <v>AP00008776</v>
          </cell>
          <cell r="B61">
            <v>-281703</v>
          </cell>
          <cell r="C61">
            <v>-281703</v>
          </cell>
        </row>
        <row r="62">
          <cell r="A62" t="str">
            <v>AP00008777</v>
          </cell>
          <cell r="B62">
            <v>-349970</v>
          </cell>
          <cell r="C62">
            <v>-349970</v>
          </cell>
        </row>
        <row r="63">
          <cell r="A63" t="str">
            <v>AP00008826</v>
          </cell>
          <cell r="B63">
            <v>-197924</v>
          </cell>
          <cell r="C63">
            <v>-197924</v>
          </cell>
        </row>
        <row r="64">
          <cell r="A64" t="str">
            <v>AP00008920</v>
          </cell>
          <cell r="B64">
            <v>-81800</v>
          </cell>
          <cell r="C64">
            <v>-81800</v>
          </cell>
        </row>
        <row r="65">
          <cell r="A65" t="str">
            <v>AP00008950</v>
          </cell>
          <cell r="B65">
            <v>-311049</v>
          </cell>
          <cell r="C65">
            <v>-311049</v>
          </cell>
        </row>
        <row r="66">
          <cell r="A66" t="str">
            <v>AP00008958</v>
          </cell>
          <cell r="B66">
            <v>-101700</v>
          </cell>
          <cell r="C66">
            <v>-101700</v>
          </cell>
        </row>
        <row r="67">
          <cell r="A67" t="str">
            <v>AP00008964</v>
          </cell>
          <cell r="B67">
            <v>-156494</v>
          </cell>
          <cell r="C67">
            <v>-156494</v>
          </cell>
        </row>
        <row r="68">
          <cell r="A68" t="str">
            <v>AP00008972</v>
          </cell>
          <cell r="B68">
            <v>-157577</v>
          </cell>
          <cell r="C68">
            <v>-157577</v>
          </cell>
        </row>
        <row r="69">
          <cell r="A69" t="str">
            <v>AP00009012</v>
          </cell>
          <cell r="B69">
            <v>-129637</v>
          </cell>
          <cell r="C69">
            <v>-129637</v>
          </cell>
        </row>
        <row r="70">
          <cell r="A70" t="str">
            <v>AP00009033</v>
          </cell>
          <cell r="B70">
            <v>-284196</v>
          </cell>
          <cell r="C70">
            <v>-284196</v>
          </cell>
        </row>
        <row r="71">
          <cell r="A71" t="str">
            <v>AP00009039</v>
          </cell>
          <cell r="B71">
            <v>-254219</v>
          </cell>
          <cell r="C71">
            <v>-254219</v>
          </cell>
        </row>
        <row r="72">
          <cell r="A72" t="str">
            <v>AP00009046</v>
          </cell>
          <cell r="B72">
            <v>-348140</v>
          </cell>
          <cell r="C72">
            <v>-348140</v>
          </cell>
        </row>
        <row r="73">
          <cell r="A73" t="str">
            <v>AP00009097</v>
          </cell>
          <cell r="B73">
            <v>-356060</v>
          </cell>
          <cell r="C73">
            <v>-356060</v>
          </cell>
        </row>
        <row r="74">
          <cell r="A74" t="str">
            <v>AP00009098</v>
          </cell>
          <cell r="B74">
            <v>-125900</v>
          </cell>
          <cell r="C74">
            <v>-125900</v>
          </cell>
        </row>
        <row r="75">
          <cell r="A75" t="str">
            <v>AP00009099</v>
          </cell>
          <cell r="B75">
            <v>-95100</v>
          </cell>
          <cell r="C75">
            <v>-95100</v>
          </cell>
        </row>
        <row r="76">
          <cell r="A76" t="str">
            <v>AP00009222</v>
          </cell>
          <cell r="B76">
            <v>-123200</v>
          </cell>
          <cell r="C76">
            <v>-123200</v>
          </cell>
        </row>
        <row r="77">
          <cell r="A77" t="str">
            <v>AP00009228</v>
          </cell>
          <cell r="B77">
            <v>-124948</v>
          </cell>
          <cell r="C77">
            <v>-124948</v>
          </cell>
        </row>
        <row r="78">
          <cell r="A78" t="str">
            <v>AP00009321</v>
          </cell>
          <cell r="B78">
            <v>-206728</v>
          </cell>
          <cell r="C78">
            <v>-206728</v>
          </cell>
        </row>
        <row r="79">
          <cell r="A79" t="str">
            <v>AP00009323</v>
          </cell>
          <cell r="B79">
            <v>-304752</v>
          </cell>
          <cell r="C79">
            <v>-304752</v>
          </cell>
        </row>
        <row r="80">
          <cell r="A80" t="str">
            <v>AP00009324</v>
          </cell>
          <cell r="B80">
            <v>-101300</v>
          </cell>
          <cell r="C80">
            <v>-101300</v>
          </cell>
        </row>
        <row r="81">
          <cell r="A81" t="str">
            <v>AP00009495</v>
          </cell>
          <cell r="B81">
            <v>-468451</v>
          </cell>
          <cell r="C81">
            <v>-468451</v>
          </cell>
        </row>
        <row r="82">
          <cell r="A82" t="str">
            <v>AP00009613</v>
          </cell>
          <cell r="B82">
            <v>-101200</v>
          </cell>
          <cell r="C82">
            <v>-101200</v>
          </cell>
        </row>
        <row r="83">
          <cell r="A83" t="str">
            <v>AP00009623</v>
          </cell>
          <cell r="B83">
            <v>-122500</v>
          </cell>
          <cell r="C83">
            <v>-122500</v>
          </cell>
        </row>
        <row r="84">
          <cell r="A84" t="str">
            <v>AP00009626</v>
          </cell>
          <cell r="B84">
            <v>-247566</v>
          </cell>
          <cell r="C84">
            <v>-247566</v>
          </cell>
        </row>
        <row r="85">
          <cell r="A85" t="str">
            <v>AP00009627</v>
          </cell>
          <cell r="B85">
            <v>-100700</v>
          </cell>
          <cell r="C85">
            <v>-100700</v>
          </cell>
        </row>
        <row r="86">
          <cell r="A86" t="str">
            <v>AP00009628</v>
          </cell>
          <cell r="B86">
            <v>-459469</v>
          </cell>
          <cell r="C86">
            <v>-459469</v>
          </cell>
        </row>
        <row r="87">
          <cell r="A87" t="str">
            <v>AP10092</v>
          </cell>
          <cell r="B87">
            <v>-145816</v>
          </cell>
          <cell r="C87">
            <v>-145816</v>
          </cell>
        </row>
        <row r="88">
          <cell r="A88" t="str">
            <v>AP10098</v>
          </cell>
          <cell r="B88">
            <v>-142007</v>
          </cell>
          <cell r="C88">
            <v>-142007</v>
          </cell>
        </row>
        <row r="89">
          <cell r="A89" t="str">
            <v>AP10100</v>
          </cell>
          <cell r="B89">
            <v>-86530</v>
          </cell>
          <cell r="C89">
            <v>-86530</v>
          </cell>
        </row>
        <row r="90">
          <cell r="A90" t="str">
            <v>AP10109</v>
          </cell>
          <cell r="B90">
            <v>-274442</v>
          </cell>
          <cell r="C90">
            <v>-274442</v>
          </cell>
        </row>
        <row r="91">
          <cell r="A91" t="str">
            <v>AP10110</v>
          </cell>
          <cell r="B91">
            <v>-196013</v>
          </cell>
          <cell r="C91">
            <v>-196013</v>
          </cell>
        </row>
        <row r="92">
          <cell r="A92" t="str">
            <v>AP10304</v>
          </cell>
          <cell r="B92">
            <v>-183574</v>
          </cell>
          <cell r="C92">
            <v>-183574</v>
          </cell>
        </row>
        <row r="93">
          <cell r="A93" t="str">
            <v>AP10430</v>
          </cell>
          <cell r="B93">
            <v>-422204</v>
          </cell>
          <cell r="C93">
            <v>-422204</v>
          </cell>
        </row>
        <row r="94">
          <cell r="A94" t="str">
            <v>AP10447</v>
          </cell>
          <cell r="B94">
            <v>-273190</v>
          </cell>
          <cell r="C94">
            <v>-273190</v>
          </cell>
        </row>
        <row r="95">
          <cell r="A95" t="str">
            <v>AP10586</v>
          </cell>
          <cell r="B95">
            <v>-89150</v>
          </cell>
          <cell r="C95">
            <v>-89150</v>
          </cell>
        </row>
        <row r="96">
          <cell r="A96" t="str">
            <v>AP10590</v>
          </cell>
          <cell r="B96">
            <v>-167158</v>
          </cell>
          <cell r="C96">
            <v>-167158</v>
          </cell>
        </row>
        <row r="97">
          <cell r="A97" t="str">
            <v>AP10593</v>
          </cell>
          <cell r="B97">
            <v>-86000</v>
          </cell>
          <cell r="C97">
            <v>-86000</v>
          </cell>
        </row>
        <row r="98">
          <cell r="A98" t="str">
            <v>AP10728</v>
          </cell>
          <cell r="B98">
            <v>-224496</v>
          </cell>
          <cell r="C98">
            <v>-224496</v>
          </cell>
        </row>
        <row r="99">
          <cell r="A99" t="str">
            <v>AP10798</v>
          </cell>
          <cell r="B99">
            <v>-87748</v>
          </cell>
          <cell r="C99">
            <v>-87748</v>
          </cell>
        </row>
        <row r="100">
          <cell r="A100" t="str">
            <v>AP10801</v>
          </cell>
          <cell r="B100">
            <v>-411670</v>
          </cell>
          <cell r="C100">
            <v>-411670</v>
          </cell>
        </row>
        <row r="101">
          <cell r="A101" t="str">
            <v>AP10802</v>
          </cell>
          <cell r="B101">
            <v>-272033</v>
          </cell>
          <cell r="C101">
            <v>-272033</v>
          </cell>
        </row>
        <row r="102">
          <cell r="A102" t="str">
            <v>AP10805</v>
          </cell>
          <cell r="B102">
            <v>-283179</v>
          </cell>
          <cell r="C102">
            <v>-283179</v>
          </cell>
        </row>
        <row r="103">
          <cell r="A103" t="str">
            <v>AP10810</v>
          </cell>
          <cell r="B103">
            <v>-102948</v>
          </cell>
          <cell r="C103">
            <v>-102948</v>
          </cell>
        </row>
        <row r="104">
          <cell r="A104" t="str">
            <v>AP10821</v>
          </cell>
          <cell r="B104">
            <v>-104450</v>
          </cell>
          <cell r="C104">
            <v>-104450</v>
          </cell>
        </row>
        <row r="105">
          <cell r="A105" t="str">
            <v>AP10822</v>
          </cell>
          <cell r="B105">
            <v>-102448</v>
          </cell>
          <cell r="C105">
            <v>-102448</v>
          </cell>
        </row>
        <row r="106">
          <cell r="A106" t="str">
            <v>AP11015</v>
          </cell>
          <cell r="B106">
            <v>-95396</v>
          </cell>
          <cell r="C106">
            <v>-95396</v>
          </cell>
        </row>
        <row r="107">
          <cell r="A107" t="str">
            <v>AP11031</v>
          </cell>
          <cell r="B107">
            <v>-232204</v>
          </cell>
          <cell r="C107">
            <v>-232204</v>
          </cell>
        </row>
        <row r="108">
          <cell r="A108" t="str">
            <v>AP11051</v>
          </cell>
          <cell r="B108">
            <v>-56900</v>
          </cell>
          <cell r="C108">
            <v>-56900</v>
          </cell>
        </row>
        <row r="109">
          <cell r="A109" t="str">
            <v>AP11052</v>
          </cell>
          <cell r="B109">
            <v>-79400</v>
          </cell>
          <cell r="C109">
            <v>-79400</v>
          </cell>
        </row>
        <row r="110">
          <cell r="A110" t="str">
            <v>AP11053</v>
          </cell>
          <cell r="B110">
            <v>-79400</v>
          </cell>
          <cell r="C110">
            <v>-79400</v>
          </cell>
        </row>
        <row r="111">
          <cell r="A111" t="str">
            <v>AP11054</v>
          </cell>
          <cell r="B111">
            <v>-42098</v>
          </cell>
          <cell r="C111">
            <v>-42098</v>
          </cell>
        </row>
        <row r="112">
          <cell r="A112" t="str">
            <v>AP11055</v>
          </cell>
          <cell r="B112">
            <v>-104700</v>
          </cell>
          <cell r="C112">
            <v>-104700</v>
          </cell>
        </row>
        <row r="113">
          <cell r="A113" t="str">
            <v>AP11173</v>
          </cell>
          <cell r="B113">
            <v>-183200</v>
          </cell>
          <cell r="C113">
            <v>-183200</v>
          </cell>
        </row>
        <row r="114">
          <cell r="A114" t="str">
            <v>AP11215</v>
          </cell>
          <cell r="B114">
            <v>-213900</v>
          </cell>
          <cell r="C114">
            <v>-213900</v>
          </cell>
        </row>
        <row r="115">
          <cell r="A115" t="str">
            <v>AP11216</v>
          </cell>
          <cell r="B115">
            <v>-402900</v>
          </cell>
          <cell r="C115">
            <v>-402900</v>
          </cell>
        </row>
        <row r="116">
          <cell r="A116" t="str">
            <v>AP11370</v>
          </cell>
          <cell r="B116">
            <v>-372500</v>
          </cell>
          <cell r="C116">
            <v>-372500</v>
          </cell>
        </row>
        <row r="117">
          <cell r="A117" t="str">
            <v>AP11470</v>
          </cell>
          <cell r="B117">
            <v>-88900</v>
          </cell>
          <cell r="C117">
            <v>-88900</v>
          </cell>
        </row>
        <row r="118">
          <cell r="A118" t="str">
            <v>AP11486</v>
          </cell>
          <cell r="B118">
            <v>-125500</v>
          </cell>
          <cell r="C118">
            <v>-125500</v>
          </cell>
        </row>
        <row r="119">
          <cell r="A119" t="str">
            <v>AP11515</v>
          </cell>
          <cell r="B119">
            <v>-48600</v>
          </cell>
          <cell r="C119">
            <v>-48600</v>
          </cell>
        </row>
        <row r="120">
          <cell r="A120" t="str">
            <v>AP11535</v>
          </cell>
          <cell r="B120">
            <v>-71100</v>
          </cell>
          <cell r="C120">
            <v>-71100</v>
          </cell>
        </row>
        <row r="121">
          <cell r="A121" t="str">
            <v>AP11644</v>
          </cell>
          <cell r="B121">
            <v>-317500</v>
          </cell>
          <cell r="C121">
            <v>-317500</v>
          </cell>
        </row>
        <row r="122">
          <cell r="A122" t="str">
            <v>AP11655</v>
          </cell>
          <cell r="B122">
            <v>-29400</v>
          </cell>
          <cell r="C122">
            <v>-29400</v>
          </cell>
        </row>
        <row r="123">
          <cell r="A123" t="str">
            <v>AP11678</v>
          </cell>
          <cell r="B123">
            <v>-63900</v>
          </cell>
          <cell r="C123">
            <v>-63900</v>
          </cell>
        </row>
        <row r="124">
          <cell r="A124" t="str">
            <v>AP11679</v>
          </cell>
          <cell r="B124">
            <v>-348686</v>
          </cell>
          <cell r="C124">
            <v>-348686</v>
          </cell>
        </row>
        <row r="125">
          <cell r="A125" t="str">
            <v>AP11690</v>
          </cell>
          <cell r="B125">
            <v>-192600</v>
          </cell>
          <cell r="C125">
            <v>-192600</v>
          </cell>
        </row>
        <row r="126">
          <cell r="A126" t="str">
            <v>AP11692</v>
          </cell>
          <cell r="B126">
            <v>-83400</v>
          </cell>
          <cell r="C126">
            <v>-83400</v>
          </cell>
        </row>
        <row r="127">
          <cell r="A127" t="str">
            <v>AP11727</v>
          </cell>
          <cell r="B127">
            <v>-106800</v>
          </cell>
          <cell r="C127">
            <v>-106800</v>
          </cell>
        </row>
        <row r="128">
          <cell r="A128" t="str">
            <v>AP11729</v>
          </cell>
          <cell r="B128">
            <v>-232680</v>
          </cell>
          <cell r="C128">
            <v>-232680</v>
          </cell>
        </row>
        <row r="129">
          <cell r="A129" t="str">
            <v>AP11759</v>
          </cell>
          <cell r="B129">
            <v>-907700</v>
          </cell>
          <cell r="C129">
            <v>-907700</v>
          </cell>
        </row>
        <row r="130">
          <cell r="A130" t="str">
            <v>AP11773</v>
          </cell>
          <cell r="B130">
            <v>-253520</v>
          </cell>
          <cell r="C130">
            <v>-253520</v>
          </cell>
        </row>
        <row r="131">
          <cell r="A131" t="str">
            <v>AP11913</v>
          </cell>
          <cell r="B131">
            <v>-112900</v>
          </cell>
          <cell r="C131">
            <v>-112900</v>
          </cell>
        </row>
        <row r="132">
          <cell r="A132" t="str">
            <v>AP11963</v>
          </cell>
          <cell r="B132">
            <v>-342600</v>
          </cell>
          <cell r="C132">
            <v>-342600</v>
          </cell>
        </row>
        <row r="133">
          <cell r="A133" t="str">
            <v>AP11964</v>
          </cell>
          <cell r="B133">
            <v>-239500</v>
          </cell>
          <cell r="C133">
            <v>-239500</v>
          </cell>
        </row>
        <row r="134">
          <cell r="A134" t="str">
            <v>AP11968</v>
          </cell>
          <cell r="B134">
            <v>-102200</v>
          </cell>
          <cell r="C134">
            <v>-102200</v>
          </cell>
        </row>
        <row r="135">
          <cell r="A135" t="str">
            <v>AP12027</v>
          </cell>
          <cell r="B135">
            <v>-97400</v>
          </cell>
          <cell r="C135">
            <v>-97400</v>
          </cell>
        </row>
        <row r="136">
          <cell r="A136" t="str">
            <v>AP12050</v>
          </cell>
          <cell r="B136">
            <v>-47800</v>
          </cell>
          <cell r="C136">
            <v>-47800</v>
          </cell>
        </row>
        <row r="137">
          <cell r="A137" t="str">
            <v>AP12131</v>
          </cell>
          <cell r="B137">
            <v>-265845</v>
          </cell>
          <cell r="C137">
            <v>-265845</v>
          </cell>
        </row>
        <row r="138">
          <cell r="A138" t="str">
            <v>AP12132</v>
          </cell>
          <cell r="B138">
            <v>-208286</v>
          </cell>
          <cell r="C138">
            <v>-208286</v>
          </cell>
        </row>
        <row r="139">
          <cell r="A139" t="str">
            <v>AP12133</v>
          </cell>
          <cell r="B139">
            <v>-125000</v>
          </cell>
          <cell r="C139">
            <v>-125000</v>
          </cell>
        </row>
        <row r="140">
          <cell r="A140" t="str">
            <v>AP12164</v>
          </cell>
          <cell r="B140">
            <v>-322445</v>
          </cell>
          <cell r="C140">
            <v>-322445</v>
          </cell>
        </row>
        <row r="141">
          <cell r="A141" t="str">
            <v>AP12166</v>
          </cell>
          <cell r="B141">
            <v>-84720</v>
          </cell>
          <cell r="C141">
            <v>-84720</v>
          </cell>
        </row>
        <row r="142">
          <cell r="A142" t="str">
            <v>AP12176</v>
          </cell>
          <cell r="B142">
            <v>-143000</v>
          </cell>
          <cell r="C142">
            <v>-143000</v>
          </cell>
        </row>
        <row r="143">
          <cell r="A143" t="str">
            <v>AP12273</v>
          </cell>
          <cell r="B143">
            <v>-140700</v>
          </cell>
          <cell r="C143">
            <v>-140700</v>
          </cell>
        </row>
        <row r="144">
          <cell r="A144" t="str">
            <v>AP12593</v>
          </cell>
          <cell r="B144">
            <v>-71920</v>
          </cell>
          <cell r="C144">
            <v>-71920</v>
          </cell>
        </row>
        <row r="145">
          <cell r="A145" t="str">
            <v>AP12706</v>
          </cell>
          <cell r="B145">
            <v>-119120</v>
          </cell>
          <cell r="C145">
            <v>-119120</v>
          </cell>
        </row>
        <row r="146">
          <cell r="A146" t="str">
            <v>AP12766</v>
          </cell>
          <cell r="B146">
            <v>-110800</v>
          </cell>
          <cell r="C146">
            <v>-110800</v>
          </cell>
        </row>
        <row r="147">
          <cell r="A147" t="str">
            <v>AP12787</v>
          </cell>
          <cell r="B147">
            <v>-155045</v>
          </cell>
          <cell r="C147">
            <v>-155045</v>
          </cell>
        </row>
        <row r="148">
          <cell r="A148" t="str">
            <v>AP12898</v>
          </cell>
          <cell r="B148">
            <v>-101400</v>
          </cell>
          <cell r="C148">
            <v>-101400</v>
          </cell>
        </row>
        <row r="149">
          <cell r="A149" t="str">
            <v>AP12967</v>
          </cell>
          <cell r="B149">
            <v>-213345</v>
          </cell>
          <cell r="C149">
            <v>-213345</v>
          </cell>
        </row>
        <row r="150">
          <cell r="A150" t="str">
            <v>AP12968</v>
          </cell>
          <cell r="B150">
            <v>-150800</v>
          </cell>
          <cell r="C150">
            <v>-150800</v>
          </cell>
        </row>
        <row r="151">
          <cell r="A151" t="str">
            <v>AP9840</v>
          </cell>
          <cell r="B151">
            <v>-369577</v>
          </cell>
          <cell r="C151">
            <v>-369577</v>
          </cell>
        </row>
        <row r="152">
          <cell r="A152" t="str">
            <v>AP9959</v>
          </cell>
          <cell r="B152">
            <v>-178131</v>
          </cell>
          <cell r="C152">
            <v>-178131</v>
          </cell>
        </row>
        <row r="153">
          <cell r="A153" t="str">
            <v>AP9960</v>
          </cell>
          <cell r="B153">
            <v>-160568</v>
          </cell>
          <cell r="C153">
            <v>-160568</v>
          </cell>
        </row>
        <row r="154">
          <cell r="A154" t="str">
            <v>FE1066</v>
          </cell>
          <cell r="B154">
            <v>-415218</v>
          </cell>
          <cell r="C154">
            <v>-415218</v>
          </cell>
        </row>
        <row r="155">
          <cell r="A155" t="str">
            <v>FE1077</v>
          </cell>
          <cell r="B155">
            <v>-246866</v>
          </cell>
          <cell r="C155">
            <v>-246866</v>
          </cell>
        </row>
        <row r="156">
          <cell r="A156" t="str">
            <v>FE1157</v>
          </cell>
          <cell r="B156">
            <v>-127614</v>
          </cell>
          <cell r="C156">
            <v>-127614</v>
          </cell>
        </row>
        <row r="157">
          <cell r="A157" t="str">
            <v>FE1162</v>
          </cell>
          <cell r="B157">
            <v>-91460</v>
          </cell>
          <cell r="C157">
            <v>-91460</v>
          </cell>
        </row>
        <row r="158">
          <cell r="A158" t="str">
            <v>FE1413</v>
          </cell>
          <cell r="B158">
            <v>-109400</v>
          </cell>
          <cell r="C158">
            <v>-109400</v>
          </cell>
        </row>
        <row r="159">
          <cell r="A159" t="str">
            <v>FE1645</v>
          </cell>
          <cell r="B159">
            <v>-282381</v>
          </cell>
          <cell r="C159">
            <v>-282381</v>
          </cell>
        </row>
        <row r="160">
          <cell r="A160" t="str">
            <v>FE1650</v>
          </cell>
          <cell r="B160">
            <v>-89200</v>
          </cell>
          <cell r="C160">
            <v>-89200</v>
          </cell>
        </row>
        <row r="161">
          <cell r="A161" t="str">
            <v>FE1869</v>
          </cell>
          <cell r="B161">
            <v>-326381</v>
          </cell>
          <cell r="C161">
            <v>-326381</v>
          </cell>
        </row>
        <row r="162">
          <cell r="A162" t="str">
            <v>FE187</v>
          </cell>
          <cell r="B162">
            <v>-368205</v>
          </cell>
          <cell r="C162">
            <v>-368205</v>
          </cell>
        </row>
        <row r="163">
          <cell r="A163" t="str">
            <v>FE1894</v>
          </cell>
          <cell r="B163">
            <v>-109400</v>
          </cell>
          <cell r="C163">
            <v>-109400</v>
          </cell>
        </row>
        <row r="164">
          <cell r="A164" t="str">
            <v>FE2015</v>
          </cell>
          <cell r="B164">
            <v>-191642</v>
          </cell>
          <cell r="C164">
            <v>-191642</v>
          </cell>
        </row>
        <row r="165">
          <cell r="A165" t="str">
            <v>FE242</v>
          </cell>
          <cell r="B165">
            <v>-120247</v>
          </cell>
          <cell r="C165">
            <v>-120247</v>
          </cell>
        </row>
        <row r="166">
          <cell r="A166" t="str">
            <v>FE2539</v>
          </cell>
          <cell r="B166">
            <v>-36300</v>
          </cell>
          <cell r="C166">
            <v>-36300</v>
          </cell>
        </row>
        <row r="167">
          <cell r="A167" t="str">
            <v>FE2540</v>
          </cell>
          <cell r="B167">
            <v>-36300</v>
          </cell>
          <cell r="C167">
            <v>-36300</v>
          </cell>
        </row>
        <row r="168">
          <cell r="A168" t="str">
            <v>FE2544</v>
          </cell>
          <cell r="B168">
            <v>-121806</v>
          </cell>
          <cell r="C168">
            <v>-121806</v>
          </cell>
        </row>
        <row r="169">
          <cell r="A169" t="str">
            <v>FE2602</v>
          </cell>
          <cell r="B169">
            <v>-292356</v>
          </cell>
          <cell r="C169">
            <v>-292356</v>
          </cell>
        </row>
        <row r="170">
          <cell r="A170" t="str">
            <v>FE2604</v>
          </cell>
          <cell r="B170">
            <v>-109400</v>
          </cell>
          <cell r="C170">
            <v>-109400</v>
          </cell>
        </row>
        <row r="171">
          <cell r="A171" t="str">
            <v>FE2662</v>
          </cell>
          <cell r="B171">
            <v>-302439</v>
          </cell>
          <cell r="C171">
            <v>-302439</v>
          </cell>
        </row>
        <row r="172">
          <cell r="A172" t="str">
            <v>FE2663</v>
          </cell>
          <cell r="B172">
            <v>-122453</v>
          </cell>
          <cell r="C172">
            <v>-122453</v>
          </cell>
        </row>
        <row r="173">
          <cell r="A173" t="str">
            <v>FE2669</v>
          </cell>
          <cell r="B173">
            <v>-109400</v>
          </cell>
          <cell r="C173">
            <v>-109400</v>
          </cell>
        </row>
        <row r="174">
          <cell r="A174" t="str">
            <v>FE278</v>
          </cell>
          <cell r="B174">
            <v>-111200</v>
          </cell>
          <cell r="C174">
            <v>-111200</v>
          </cell>
        </row>
        <row r="175">
          <cell r="A175" t="str">
            <v>FE3034</v>
          </cell>
          <cell r="B175">
            <v>-323200</v>
          </cell>
          <cell r="C175">
            <v>-323200</v>
          </cell>
        </row>
        <row r="176">
          <cell r="A176" t="str">
            <v>FE3037</v>
          </cell>
          <cell r="B176">
            <v>-294193</v>
          </cell>
          <cell r="C176">
            <v>-294193</v>
          </cell>
        </row>
        <row r="177">
          <cell r="A177" t="str">
            <v>FE3038</v>
          </cell>
          <cell r="B177">
            <v>-374308</v>
          </cell>
          <cell r="C177">
            <v>-374308</v>
          </cell>
        </row>
        <row r="178">
          <cell r="A178" t="str">
            <v>FE3045</v>
          </cell>
          <cell r="B178">
            <v>-261477</v>
          </cell>
          <cell r="C178">
            <v>-261477</v>
          </cell>
        </row>
        <row r="179">
          <cell r="A179" t="str">
            <v>FE3143</v>
          </cell>
          <cell r="B179">
            <v>-66300</v>
          </cell>
          <cell r="C179">
            <v>-66300</v>
          </cell>
        </row>
        <row r="180">
          <cell r="A180" t="str">
            <v>FE316</v>
          </cell>
          <cell r="B180">
            <v>-86900</v>
          </cell>
          <cell r="C180">
            <v>-86900</v>
          </cell>
        </row>
        <row r="181">
          <cell r="A181" t="str">
            <v>FE317</v>
          </cell>
          <cell r="B181">
            <v>-243036</v>
          </cell>
          <cell r="C181">
            <v>-243036</v>
          </cell>
        </row>
        <row r="182">
          <cell r="A182" t="str">
            <v>FE318</v>
          </cell>
          <cell r="B182">
            <v>-116885</v>
          </cell>
          <cell r="C182">
            <v>-116885</v>
          </cell>
        </row>
        <row r="183">
          <cell r="A183" t="str">
            <v>FE319</v>
          </cell>
          <cell r="B183">
            <v>-60321</v>
          </cell>
          <cell r="C183">
            <v>-60321</v>
          </cell>
        </row>
        <row r="184">
          <cell r="A184" t="str">
            <v>FE3258</v>
          </cell>
          <cell r="B184">
            <v>-109400</v>
          </cell>
          <cell r="C184">
            <v>-109400</v>
          </cell>
        </row>
        <row r="185">
          <cell r="A185" t="str">
            <v>FE3268</v>
          </cell>
          <cell r="B185">
            <v>-218764</v>
          </cell>
          <cell r="C185">
            <v>-218764</v>
          </cell>
        </row>
        <row r="186">
          <cell r="A186" t="str">
            <v>FE3293</v>
          </cell>
          <cell r="B186">
            <v>-180900</v>
          </cell>
          <cell r="C186">
            <v>-180900</v>
          </cell>
        </row>
        <row r="187">
          <cell r="A187" t="str">
            <v>FE3298</v>
          </cell>
          <cell r="B187">
            <v>-120900</v>
          </cell>
          <cell r="C187">
            <v>-120900</v>
          </cell>
        </row>
        <row r="188">
          <cell r="A188" t="str">
            <v>FE3340</v>
          </cell>
          <cell r="B188">
            <v>-252960</v>
          </cell>
          <cell r="C188">
            <v>-252960</v>
          </cell>
        </row>
        <row r="189">
          <cell r="A189" t="str">
            <v>FE3624</v>
          </cell>
          <cell r="B189">
            <v>-111200</v>
          </cell>
          <cell r="C189">
            <v>-111200</v>
          </cell>
        </row>
        <row r="190">
          <cell r="A190" t="str">
            <v>FE3641</v>
          </cell>
          <cell r="B190">
            <v>-321273</v>
          </cell>
          <cell r="C190">
            <v>-321273</v>
          </cell>
        </row>
        <row r="191">
          <cell r="A191" t="str">
            <v>FE3706</v>
          </cell>
          <cell r="B191">
            <v>-153249</v>
          </cell>
          <cell r="C191">
            <v>-153249</v>
          </cell>
        </row>
        <row r="192">
          <cell r="A192" t="str">
            <v>FE3714</v>
          </cell>
          <cell r="B192">
            <v>-226213</v>
          </cell>
          <cell r="C192">
            <v>-226213</v>
          </cell>
        </row>
        <row r="193">
          <cell r="A193" t="str">
            <v>FE3715</v>
          </cell>
          <cell r="B193">
            <v>-314640</v>
          </cell>
          <cell r="C193">
            <v>-314640</v>
          </cell>
        </row>
        <row r="194">
          <cell r="A194" t="str">
            <v>FE3855</v>
          </cell>
          <cell r="B194">
            <v>-187927</v>
          </cell>
          <cell r="C194">
            <v>-187927</v>
          </cell>
        </row>
        <row r="195">
          <cell r="A195" t="str">
            <v>FE4150</v>
          </cell>
          <cell r="B195">
            <v>-231401</v>
          </cell>
          <cell r="C195">
            <v>-231401</v>
          </cell>
        </row>
        <row r="196">
          <cell r="A196" t="str">
            <v>FE420</v>
          </cell>
          <cell r="B196">
            <v>-65738</v>
          </cell>
          <cell r="C196">
            <v>-65738</v>
          </cell>
        </row>
        <row r="197">
          <cell r="A197" t="str">
            <v>FE4444</v>
          </cell>
          <cell r="B197">
            <v>-42732</v>
          </cell>
          <cell r="C197">
            <v>-42732</v>
          </cell>
        </row>
        <row r="198">
          <cell r="A198" t="str">
            <v>FE4445</v>
          </cell>
          <cell r="B198">
            <v>-49576</v>
          </cell>
          <cell r="C198">
            <v>-49576</v>
          </cell>
        </row>
        <row r="199">
          <cell r="A199" t="str">
            <v>FE4448</v>
          </cell>
          <cell r="B199">
            <v>-232941</v>
          </cell>
          <cell r="C199">
            <v>-232941</v>
          </cell>
        </row>
        <row r="200">
          <cell r="A200" t="str">
            <v>FE4457</v>
          </cell>
          <cell r="B200">
            <v>-146223</v>
          </cell>
          <cell r="C200">
            <v>-146223</v>
          </cell>
        </row>
        <row r="201">
          <cell r="A201" t="str">
            <v>FE4459</v>
          </cell>
          <cell r="B201">
            <v>-120400</v>
          </cell>
          <cell r="C201">
            <v>-120400</v>
          </cell>
        </row>
        <row r="202">
          <cell r="A202" t="str">
            <v>FE4637</v>
          </cell>
          <cell r="B202">
            <v>-392658</v>
          </cell>
          <cell r="C202">
            <v>-392658</v>
          </cell>
        </row>
        <row r="203">
          <cell r="A203" t="str">
            <v>FE4693</v>
          </cell>
          <cell r="B203">
            <v>-124101</v>
          </cell>
          <cell r="C203">
            <v>-124101</v>
          </cell>
        </row>
        <row r="204">
          <cell r="A204" t="str">
            <v>FE4783</v>
          </cell>
          <cell r="B204">
            <v>-277615</v>
          </cell>
          <cell r="C204">
            <v>-277615</v>
          </cell>
        </row>
        <row r="205">
          <cell r="A205" t="str">
            <v>FE4869</v>
          </cell>
          <cell r="B205">
            <v>-21231</v>
          </cell>
          <cell r="C205">
            <v>-21231</v>
          </cell>
        </row>
        <row r="206">
          <cell r="A206" t="str">
            <v>FE4985</v>
          </cell>
          <cell r="B206">
            <v>-135441</v>
          </cell>
          <cell r="C206">
            <v>-135441</v>
          </cell>
        </row>
        <row r="207">
          <cell r="A207" t="str">
            <v>FE4992</v>
          </cell>
          <cell r="B207">
            <v>-123889</v>
          </cell>
          <cell r="C207">
            <v>-123889</v>
          </cell>
        </row>
        <row r="208">
          <cell r="A208" t="str">
            <v>FE4993</v>
          </cell>
          <cell r="B208">
            <v>-122400</v>
          </cell>
          <cell r="C208">
            <v>-122400</v>
          </cell>
        </row>
        <row r="209">
          <cell r="A209" t="str">
            <v>FE4994</v>
          </cell>
          <cell r="B209">
            <v>-153442</v>
          </cell>
          <cell r="C209">
            <v>-153442</v>
          </cell>
        </row>
        <row r="210">
          <cell r="A210" t="str">
            <v>FE5069</v>
          </cell>
          <cell r="B210">
            <v>-108978</v>
          </cell>
          <cell r="C210">
            <v>-108978</v>
          </cell>
        </row>
        <row r="211">
          <cell r="A211" t="str">
            <v>FE5088</v>
          </cell>
          <cell r="B211">
            <v>-123305</v>
          </cell>
          <cell r="C211">
            <v>-123305</v>
          </cell>
        </row>
        <row r="212">
          <cell r="A212" t="str">
            <v>FE5094</v>
          </cell>
          <cell r="B212">
            <v>-325097</v>
          </cell>
          <cell r="C212">
            <v>-325097</v>
          </cell>
        </row>
        <row r="213">
          <cell r="A213" t="str">
            <v>FE5105</v>
          </cell>
          <cell r="B213">
            <v>-76986</v>
          </cell>
          <cell r="C213">
            <v>-76986</v>
          </cell>
        </row>
        <row r="214">
          <cell r="A214" t="str">
            <v>FE513</v>
          </cell>
          <cell r="B214">
            <v>-271876</v>
          </cell>
          <cell r="C214">
            <v>-271876</v>
          </cell>
        </row>
        <row r="215">
          <cell r="A215" t="str">
            <v>FE653</v>
          </cell>
          <cell r="B215">
            <v>-105903</v>
          </cell>
          <cell r="C215">
            <v>-105903</v>
          </cell>
        </row>
        <row r="216">
          <cell r="A216" t="str">
            <v>FE755</v>
          </cell>
          <cell r="B216">
            <v>-106835</v>
          </cell>
          <cell r="C216">
            <v>-106835</v>
          </cell>
        </row>
        <row r="217">
          <cell r="A217" t="str">
            <v>FE758</v>
          </cell>
          <cell r="B217">
            <v>-134444</v>
          </cell>
          <cell r="C217">
            <v>-134444</v>
          </cell>
        </row>
        <row r="218">
          <cell r="A218" t="str">
            <v>FE759</v>
          </cell>
          <cell r="B218">
            <v>-142386</v>
          </cell>
          <cell r="C218">
            <v>-142386</v>
          </cell>
        </row>
        <row r="219">
          <cell r="A219" t="str">
            <v>FE766</v>
          </cell>
          <cell r="B219">
            <v>-109400</v>
          </cell>
          <cell r="C219">
            <v>-109400</v>
          </cell>
        </row>
        <row r="220">
          <cell r="A220" t="str">
            <v>FE886</v>
          </cell>
          <cell r="B220">
            <v>-345200</v>
          </cell>
          <cell r="C220">
            <v>-345200</v>
          </cell>
        </row>
        <row r="221">
          <cell r="A221" t="str">
            <v>FE95</v>
          </cell>
          <cell r="B221">
            <v>-181223</v>
          </cell>
          <cell r="C221">
            <v>-181223</v>
          </cell>
        </row>
        <row r="222">
          <cell r="A222" t="str">
            <v>FE97</v>
          </cell>
          <cell r="B222">
            <v>-129300</v>
          </cell>
          <cell r="C222">
            <v>-129300</v>
          </cell>
        </row>
        <row r="223">
          <cell r="A223" t="str">
            <v>FE98</v>
          </cell>
          <cell r="B223">
            <v>-108000</v>
          </cell>
          <cell r="C223">
            <v>-108000</v>
          </cell>
        </row>
        <row r="224">
          <cell r="A224" t="str">
            <v>MPS CUN-1581</v>
          </cell>
          <cell r="B224">
            <v>239500</v>
          </cell>
          <cell r="C224">
            <v>239500</v>
          </cell>
        </row>
        <row r="225">
          <cell r="A225" t="str">
            <v>MPS CUN-1858</v>
          </cell>
          <cell r="B225">
            <v>83400</v>
          </cell>
          <cell r="C225">
            <v>83400</v>
          </cell>
        </row>
        <row r="226">
          <cell r="A226" t="str">
            <v>MPS CUN-380</v>
          </cell>
          <cell r="B226">
            <v>404600</v>
          </cell>
          <cell r="C226">
            <v>404600</v>
          </cell>
        </row>
        <row r="227">
          <cell r="A227" t="str">
            <v>MPS SAN -1322</v>
          </cell>
          <cell r="B227">
            <v>0</v>
          </cell>
          <cell r="C227">
            <v>0</v>
          </cell>
        </row>
        <row r="228">
          <cell r="A228" t="str">
            <v>MPS SAN 167</v>
          </cell>
          <cell r="B228">
            <v>1182431</v>
          </cell>
          <cell r="C228">
            <v>1182431</v>
          </cell>
        </row>
        <row r="229">
          <cell r="A229" t="str">
            <v>MPS SAN-1152</v>
          </cell>
          <cell r="B229">
            <v>2152587</v>
          </cell>
          <cell r="C229">
            <v>2152587</v>
          </cell>
        </row>
        <row r="230">
          <cell r="A230" t="str">
            <v>MPS SAN-1582</v>
          </cell>
          <cell r="B230">
            <v>1783125</v>
          </cell>
          <cell r="C230">
            <v>1783125</v>
          </cell>
        </row>
        <row r="231">
          <cell r="A231" t="str">
            <v>MPS SAN-1859</v>
          </cell>
          <cell r="B231">
            <v>961100</v>
          </cell>
          <cell r="C231">
            <v>961100</v>
          </cell>
        </row>
        <row r="232">
          <cell r="A232" t="str">
            <v>MPS SAN-2477</v>
          </cell>
          <cell r="B232">
            <v>1367567</v>
          </cell>
          <cell r="C232">
            <v>1367567</v>
          </cell>
        </row>
        <row r="233">
          <cell r="A233" t="str">
            <v>MPS SAN-2478</v>
          </cell>
          <cell r="B233">
            <v>491417</v>
          </cell>
          <cell r="C233">
            <v>491417</v>
          </cell>
        </row>
        <row r="234">
          <cell r="A234" t="str">
            <v>MPS SAN-38</v>
          </cell>
          <cell r="B234">
            <v>1463615</v>
          </cell>
          <cell r="C234">
            <v>1463615</v>
          </cell>
        </row>
        <row r="235">
          <cell r="A235" t="str">
            <v>MPS SAN-381</v>
          </cell>
          <cell r="B235">
            <v>1731413</v>
          </cell>
          <cell r="C235">
            <v>1731413</v>
          </cell>
        </row>
        <row r="236">
          <cell r="A236" t="str">
            <v>MPS SAN-5</v>
          </cell>
          <cell r="B236">
            <v>1174660</v>
          </cell>
          <cell r="C236">
            <v>1174660</v>
          </cell>
        </row>
        <row r="237">
          <cell r="A237" t="str">
            <v>Total general</v>
          </cell>
          <cell r="B237">
            <v>0</v>
          </cell>
          <cell r="C237">
            <v>0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8A738-04EB-4197-9F61-A41AA44F223B}">
  <sheetPr>
    <tabColor rgb="FFFF0000"/>
  </sheetPr>
  <dimension ref="A1:AL32"/>
  <sheetViews>
    <sheetView showGridLines="0" tabSelected="1" zoomScale="95" zoomScaleNormal="95" workbookViewId="0">
      <selection activeCell="AL1" sqref="AL1:AL1048576"/>
    </sheetView>
  </sheetViews>
  <sheetFormatPr baseColWidth="10" defaultColWidth="11.42578125" defaultRowHeight="15" x14ac:dyDescent="0.25"/>
  <cols>
    <col min="1" max="1" width="40.85546875" style="4" customWidth="1"/>
    <col min="2" max="2" width="32.5703125" style="4" bestFit="1" customWidth="1"/>
    <col min="3" max="3" width="16.5703125" style="4" bestFit="1" customWidth="1"/>
    <col min="4" max="4" width="13.28515625" style="3" bestFit="1" customWidth="1"/>
    <col min="5" max="5" width="11.5703125" style="3" bestFit="1" customWidth="1"/>
    <col min="6" max="6" width="16.28515625" style="3" customWidth="1"/>
    <col min="7" max="7" width="16.28515625" style="67" bestFit="1" customWidth="1"/>
    <col min="8" max="8" width="15.28515625" style="67" customWidth="1"/>
    <col min="9" max="9" width="12.28515625" style="67" bestFit="1" customWidth="1"/>
    <col min="10" max="11" width="12.5703125" style="67" bestFit="1" customWidth="1"/>
    <col min="12" max="12" width="13.28515625" style="67" customWidth="1"/>
    <col min="13" max="13" width="11.5703125" style="67" bestFit="1" customWidth="1"/>
    <col min="14" max="15" width="12.7109375" style="67" bestFit="1" customWidth="1"/>
    <col min="16" max="16" width="11.5703125" bestFit="1" customWidth="1"/>
    <col min="17" max="17" width="16.28515625" style="1" bestFit="1" customWidth="1"/>
    <col min="18" max="18" width="15.7109375" style="1" customWidth="1"/>
    <col min="19" max="19" width="13.5703125" style="2" customWidth="1"/>
    <col min="20" max="20" width="20.7109375" style="1" customWidth="1"/>
    <col min="21" max="21" width="16.28515625" style="1" bestFit="1" customWidth="1"/>
    <col min="22" max="22" width="22.85546875" style="1" customWidth="1"/>
    <col min="23" max="23" width="13.28515625" style="1" customWidth="1"/>
    <col min="24" max="24" width="14.28515625" style="1" bestFit="1" customWidth="1"/>
    <col min="25" max="26" width="11.42578125" style="1"/>
    <col min="27" max="27" width="11.5703125" style="1" bestFit="1" customWidth="1"/>
    <col min="28" max="28" width="11.42578125" style="1"/>
    <col min="29" max="29" width="12.42578125" style="1" bestFit="1" customWidth="1"/>
    <col min="30" max="30" width="13.7109375" style="1" customWidth="1"/>
    <col min="31" max="31" width="15.140625" style="1" bestFit="1" customWidth="1"/>
    <col min="32" max="32" width="11.42578125" style="1"/>
    <col min="33" max="33" width="12" style="1" bestFit="1" customWidth="1"/>
    <col min="35" max="35" width="15.140625" bestFit="1" customWidth="1"/>
    <col min="36" max="36" width="11.5703125" style="1" hidden="1" customWidth="1"/>
    <col min="37" max="37" width="11.5703125" hidden="1" customWidth="1"/>
  </cols>
  <sheetData>
    <row r="1" spans="1:37" x14ac:dyDescent="0.25">
      <c r="A1" s="52" t="s">
        <v>84</v>
      </c>
      <c r="B1" s="52"/>
      <c r="C1" s="52"/>
      <c r="D1" s="47"/>
      <c r="E1" s="47"/>
      <c r="F1" s="46"/>
      <c r="G1" s="40"/>
      <c r="H1" s="45"/>
      <c r="I1" s="40"/>
      <c r="J1" s="40"/>
      <c r="K1" s="40"/>
      <c r="L1" s="40"/>
      <c r="M1" s="40"/>
      <c r="N1" s="45"/>
      <c r="O1" s="45"/>
      <c r="Q1" s="40"/>
      <c r="R1" s="40"/>
      <c r="S1" s="45"/>
      <c r="T1" s="40"/>
      <c r="U1" s="40"/>
      <c r="V1" s="40"/>
      <c r="W1" s="40"/>
      <c r="X1" s="40"/>
      <c r="Y1" s="40"/>
      <c r="Z1" s="40"/>
      <c r="AA1" s="40"/>
      <c r="AB1" s="40"/>
      <c r="AC1" s="40">
        <v>0</v>
      </c>
      <c r="AD1" s="40"/>
      <c r="AE1" s="40"/>
      <c r="AF1" s="40"/>
      <c r="AG1" s="40"/>
      <c r="AJ1" s="40"/>
    </row>
    <row r="2" spans="1:37" x14ac:dyDescent="0.25">
      <c r="A2" s="50" t="s">
        <v>83</v>
      </c>
      <c r="B2" s="51" t="s">
        <v>82</v>
      </c>
      <c r="D2" s="47"/>
      <c r="E2" s="47"/>
      <c r="F2" s="46"/>
      <c r="G2" s="40"/>
      <c r="H2" s="45"/>
      <c r="I2" s="40"/>
      <c r="J2" s="40"/>
      <c r="K2" s="40"/>
      <c r="L2" s="40"/>
      <c r="M2" s="40"/>
      <c r="N2" s="45"/>
      <c r="O2" s="45"/>
      <c r="Q2" s="40"/>
      <c r="R2" s="40"/>
      <c r="S2" s="45"/>
      <c r="T2" s="40"/>
      <c r="U2" s="40"/>
      <c r="V2" s="40"/>
      <c r="W2" s="40"/>
      <c r="X2" s="40"/>
      <c r="Y2" s="40"/>
      <c r="Z2" s="40"/>
      <c r="AA2" s="40"/>
      <c r="AB2" s="40"/>
      <c r="AC2" s="40">
        <v>0</v>
      </c>
      <c r="AD2" s="40"/>
      <c r="AE2" s="40"/>
      <c r="AF2" s="40"/>
      <c r="AG2" s="40"/>
      <c r="AJ2" s="40"/>
    </row>
    <row r="3" spans="1:37" x14ac:dyDescent="0.25">
      <c r="A3" s="50" t="s">
        <v>81</v>
      </c>
      <c r="B3" s="51" t="s">
        <v>85</v>
      </c>
      <c r="D3" s="47"/>
      <c r="E3" s="47"/>
      <c r="F3" s="46"/>
      <c r="G3" s="40"/>
      <c r="H3" s="45"/>
      <c r="I3" s="40"/>
      <c r="J3" s="40"/>
      <c r="K3" s="40"/>
      <c r="L3" s="40"/>
      <c r="M3" s="40"/>
      <c r="N3" s="45"/>
      <c r="O3" s="45"/>
      <c r="Q3" s="40"/>
      <c r="R3" s="40"/>
      <c r="S3" s="45"/>
      <c r="T3" s="40"/>
      <c r="U3" s="40"/>
      <c r="V3" s="40"/>
      <c r="W3" s="40"/>
      <c r="X3" s="40"/>
      <c r="Y3" s="40"/>
      <c r="Z3" s="40"/>
      <c r="AA3" s="40"/>
      <c r="AB3" s="40"/>
      <c r="AC3" s="40">
        <v>0</v>
      </c>
      <c r="AD3" s="40"/>
      <c r="AE3" s="40"/>
      <c r="AF3" s="40"/>
      <c r="AG3" s="40"/>
      <c r="AJ3" s="40"/>
    </row>
    <row r="4" spans="1:37" x14ac:dyDescent="0.25">
      <c r="A4" s="53" t="s">
        <v>80</v>
      </c>
      <c r="B4" s="49">
        <v>44574</v>
      </c>
      <c r="D4" s="47"/>
      <c r="E4" s="47"/>
      <c r="F4" s="47"/>
      <c r="G4" s="54"/>
      <c r="H4" s="54"/>
      <c r="I4" s="54"/>
      <c r="J4" s="54"/>
      <c r="K4" s="54"/>
      <c r="L4" s="54"/>
      <c r="M4" s="54"/>
      <c r="N4" s="54"/>
      <c r="O4" s="54"/>
      <c r="Q4" s="40"/>
      <c r="R4" s="40"/>
      <c r="S4" s="45"/>
      <c r="T4" s="40"/>
      <c r="U4" s="40"/>
      <c r="V4" s="40"/>
      <c r="W4" s="40"/>
      <c r="X4" s="40"/>
      <c r="Y4" s="40"/>
      <c r="Z4" s="40"/>
      <c r="AA4" s="40"/>
      <c r="AB4" s="40"/>
      <c r="AC4" s="40">
        <v>0</v>
      </c>
      <c r="AD4" s="40"/>
      <c r="AE4" s="40"/>
      <c r="AF4" s="40"/>
      <c r="AG4" s="40"/>
      <c r="AJ4" s="40"/>
    </row>
    <row r="5" spans="1:37" x14ac:dyDescent="0.25">
      <c r="A5" s="55" t="s">
        <v>79</v>
      </c>
      <c r="B5" s="48">
        <v>44834</v>
      </c>
      <c r="D5" s="47"/>
      <c r="E5" s="47"/>
      <c r="F5" s="47"/>
      <c r="G5" s="54"/>
      <c r="H5" s="54"/>
      <c r="I5" s="54"/>
      <c r="J5" s="54"/>
      <c r="K5" s="54"/>
      <c r="L5" s="54"/>
      <c r="M5" s="54"/>
      <c r="N5" s="54"/>
      <c r="O5" s="54"/>
      <c r="Q5" s="40"/>
      <c r="R5" s="40"/>
      <c r="S5" s="45"/>
      <c r="T5" s="40"/>
      <c r="U5" s="40"/>
      <c r="V5" s="40"/>
      <c r="W5" s="40"/>
      <c r="X5" s="40"/>
      <c r="Y5" s="40"/>
      <c r="Z5" s="40"/>
      <c r="AA5" s="40"/>
      <c r="AB5" s="40"/>
      <c r="AC5" s="40">
        <v>0</v>
      </c>
      <c r="AD5" s="40"/>
      <c r="AE5" s="40"/>
      <c r="AF5" s="40"/>
      <c r="AG5" s="40"/>
      <c r="AJ5" s="40"/>
    </row>
    <row r="6" spans="1:37" ht="15.75" thickBot="1" x14ac:dyDescent="0.3">
      <c r="D6" s="47"/>
      <c r="E6" s="47"/>
      <c r="F6" s="47"/>
      <c r="G6" s="54"/>
      <c r="H6" s="54"/>
      <c r="I6" s="54"/>
      <c r="J6" s="54"/>
      <c r="K6" s="54"/>
      <c r="L6" s="54"/>
      <c r="M6" s="54"/>
      <c r="N6" s="54"/>
      <c r="O6" s="54"/>
      <c r="Q6" s="40"/>
      <c r="R6" s="40"/>
      <c r="S6" s="45"/>
      <c r="T6" s="40"/>
      <c r="U6" s="40"/>
      <c r="V6" s="40"/>
      <c r="W6" s="40"/>
      <c r="X6" s="40"/>
      <c r="Y6" s="40"/>
      <c r="Z6" s="40"/>
      <c r="AA6" s="40"/>
      <c r="AB6" s="40"/>
      <c r="AC6" s="40">
        <v>0</v>
      </c>
      <c r="AD6" s="40"/>
      <c r="AE6" s="40"/>
      <c r="AF6" s="40"/>
      <c r="AG6" s="40"/>
      <c r="AJ6" s="40"/>
    </row>
    <row r="7" spans="1:37" ht="54" customHeight="1" x14ac:dyDescent="0.25">
      <c r="A7" s="56" t="s">
        <v>78</v>
      </c>
      <c r="B7" s="57"/>
      <c r="C7" s="57"/>
      <c r="D7" s="57"/>
      <c r="E7" s="57"/>
      <c r="F7" s="57"/>
      <c r="G7" s="58"/>
      <c r="H7" s="58"/>
      <c r="I7" s="58"/>
      <c r="J7" s="58"/>
      <c r="K7" s="58"/>
      <c r="L7" s="58"/>
      <c r="M7" s="58"/>
      <c r="N7" s="58"/>
      <c r="O7" s="59"/>
      <c r="P7" s="44" t="s">
        <v>77</v>
      </c>
      <c r="Q7" s="42"/>
      <c r="R7" s="42"/>
      <c r="S7" s="42"/>
      <c r="T7" s="42"/>
      <c r="U7" s="43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1"/>
      <c r="AJ7" s="40"/>
    </row>
    <row r="8" spans="1:37" ht="67.5" customHeight="1" x14ac:dyDescent="0.25">
      <c r="A8" s="38" t="s">
        <v>76</v>
      </c>
      <c r="B8" s="39" t="s">
        <v>75</v>
      </c>
      <c r="C8" s="38" t="s">
        <v>74</v>
      </c>
      <c r="D8" s="37" t="s">
        <v>73</v>
      </c>
      <c r="E8" s="37" t="s">
        <v>72</v>
      </c>
      <c r="F8" s="37" t="s">
        <v>71</v>
      </c>
      <c r="G8" s="36" t="s">
        <v>70</v>
      </c>
      <c r="H8" s="36" t="s">
        <v>69</v>
      </c>
      <c r="I8" s="36" t="s">
        <v>68</v>
      </c>
      <c r="J8" s="36" t="s">
        <v>67</v>
      </c>
      <c r="K8" s="36" t="s">
        <v>66</v>
      </c>
      <c r="L8" s="36" t="s">
        <v>65</v>
      </c>
      <c r="M8" s="36" t="s">
        <v>64</v>
      </c>
      <c r="N8" s="36" t="s">
        <v>63</v>
      </c>
      <c r="O8" s="36" t="s">
        <v>62</v>
      </c>
      <c r="P8" s="35" t="s">
        <v>61</v>
      </c>
      <c r="Q8" s="34" t="s">
        <v>60</v>
      </c>
      <c r="R8" s="34" t="s">
        <v>59</v>
      </c>
      <c r="S8" s="34" t="s">
        <v>58</v>
      </c>
      <c r="T8" s="34" t="s">
        <v>57</v>
      </c>
      <c r="U8" s="34" t="s">
        <v>56</v>
      </c>
      <c r="V8" s="34" t="s">
        <v>55</v>
      </c>
      <c r="W8" s="34" t="s">
        <v>54</v>
      </c>
      <c r="X8" s="34" t="s">
        <v>53</v>
      </c>
      <c r="Y8" s="34" t="s">
        <v>52</v>
      </c>
      <c r="Z8" s="34" t="s">
        <v>51</v>
      </c>
      <c r="AA8" s="34" t="s">
        <v>50</v>
      </c>
      <c r="AB8" s="34" t="s">
        <v>49</v>
      </c>
      <c r="AC8" s="34" t="s">
        <v>48</v>
      </c>
      <c r="AD8" s="34" t="s">
        <v>47</v>
      </c>
      <c r="AE8" s="34" t="s">
        <v>46</v>
      </c>
      <c r="AF8" s="34" t="s">
        <v>45</v>
      </c>
      <c r="AG8" s="34" t="s">
        <v>44</v>
      </c>
      <c r="AH8" s="33" t="s">
        <v>43</v>
      </c>
      <c r="AI8" s="32" t="s">
        <v>42</v>
      </c>
      <c r="AJ8" s="31" t="s">
        <v>41</v>
      </c>
      <c r="AK8" s="30" t="s">
        <v>40</v>
      </c>
    </row>
    <row r="9" spans="1:37" x14ac:dyDescent="0.25">
      <c r="A9" s="29">
        <v>1</v>
      </c>
      <c r="B9" s="28" t="s">
        <v>2</v>
      </c>
      <c r="C9" s="27"/>
      <c r="D9" s="60" t="s">
        <v>38</v>
      </c>
      <c r="E9" s="60" t="s">
        <v>39</v>
      </c>
      <c r="F9" s="61">
        <v>44594</v>
      </c>
      <c r="G9" s="62">
        <v>153249</v>
      </c>
      <c r="H9" s="26"/>
      <c r="I9" s="21"/>
      <c r="J9" s="19"/>
      <c r="K9" s="19">
        <f>-IFERROR(VLOOKUP(D9,[1]Hoja4!$A:$C,2,0),0)</f>
        <v>153249</v>
      </c>
      <c r="L9" s="19"/>
      <c r="M9" s="19"/>
      <c r="N9" s="21">
        <f>+K9+L9+M9+J9</f>
        <v>153249</v>
      </c>
      <c r="O9" s="21">
        <f>G9-H9-I9-N9</f>
        <v>0</v>
      </c>
      <c r="P9" s="25" t="s">
        <v>38</v>
      </c>
      <c r="Q9" s="24">
        <v>153249</v>
      </c>
      <c r="R9" s="19"/>
      <c r="S9" s="23"/>
      <c r="T9" s="21"/>
      <c r="U9" s="22"/>
      <c r="V9" s="20"/>
      <c r="W9" s="20"/>
      <c r="X9" s="20"/>
      <c r="Y9" s="20"/>
      <c r="Z9" s="20"/>
      <c r="AA9" s="21"/>
      <c r="AB9" s="20"/>
      <c r="AC9" s="11"/>
      <c r="AD9" s="20"/>
      <c r="AE9" s="11"/>
      <c r="AF9" s="20"/>
      <c r="AG9" s="19">
        <f>+O9-R9-S9-U9-AA9-AC9-AE9-Y9-AB9-AF9</f>
        <v>0</v>
      </c>
      <c r="AH9" s="18"/>
      <c r="AI9" s="17"/>
      <c r="AJ9" s="11">
        <v>0</v>
      </c>
      <c r="AK9" s="16"/>
    </row>
    <row r="10" spans="1:37" x14ac:dyDescent="0.25">
      <c r="A10" s="29">
        <v>2</v>
      </c>
      <c r="B10" s="28" t="s">
        <v>2</v>
      </c>
      <c r="C10" s="27"/>
      <c r="D10" s="60" t="s">
        <v>36</v>
      </c>
      <c r="E10" s="60" t="s">
        <v>37</v>
      </c>
      <c r="F10" s="61">
        <v>44594</v>
      </c>
      <c r="G10" s="62">
        <v>314640</v>
      </c>
      <c r="H10" s="26"/>
      <c r="I10" s="21"/>
      <c r="J10" s="19"/>
      <c r="K10" s="19">
        <f>-IFERROR(VLOOKUP(D10,[1]Hoja4!$A:$C,2,0),0)</f>
        <v>314640</v>
      </c>
      <c r="L10" s="19"/>
      <c r="M10" s="19"/>
      <c r="N10" s="21">
        <f>+K10+L10+M10+J10</f>
        <v>314640</v>
      </c>
      <c r="O10" s="21">
        <f>G10-H10-I10-N10</f>
        <v>0</v>
      </c>
      <c r="P10" s="25" t="s">
        <v>36</v>
      </c>
      <c r="Q10" s="24">
        <v>314640</v>
      </c>
      <c r="R10" s="19"/>
      <c r="S10" s="23"/>
      <c r="T10" s="21"/>
      <c r="U10" s="22"/>
      <c r="V10" s="20"/>
      <c r="W10" s="20"/>
      <c r="X10" s="20"/>
      <c r="Y10" s="20"/>
      <c r="Z10" s="20"/>
      <c r="AA10" s="21"/>
      <c r="AB10" s="20"/>
      <c r="AC10" s="11"/>
      <c r="AD10" s="20"/>
      <c r="AE10" s="11"/>
      <c r="AF10" s="20"/>
      <c r="AG10" s="19">
        <f>+O10-R10-S10-U10-AA10-AC10-AE10-Y10-AB10-AF10</f>
        <v>0</v>
      </c>
      <c r="AH10" s="18"/>
      <c r="AI10" s="17"/>
      <c r="AJ10" s="11">
        <v>0</v>
      </c>
      <c r="AK10" s="16"/>
    </row>
    <row r="11" spans="1:37" x14ac:dyDescent="0.25">
      <c r="A11" s="29">
        <v>3</v>
      </c>
      <c r="B11" s="28" t="s">
        <v>2</v>
      </c>
      <c r="C11" s="27"/>
      <c r="D11" s="60" t="s">
        <v>34</v>
      </c>
      <c r="E11" s="60" t="s">
        <v>35</v>
      </c>
      <c r="F11" s="61">
        <v>44594</v>
      </c>
      <c r="G11" s="62">
        <v>187927</v>
      </c>
      <c r="H11" s="26"/>
      <c r="I11" s="21"/>
      <c r="J11" s="19"/>
      <c r="K11" s="19">
        <f>-IFERROR(VLOOKUP(D11,[1]Hoja4!$A:$C,2,0),0)</f>
        <v>187927</v>
      </c>
      <c r="L11" s="19"/>
      <c r="M11" s="19"/>
      <c r="N11" s="21">
        <f>+K11+L11+M11+J11</f>
        <v>187927</v>
      </c>
      <c r="O11" s="21">
        <f>G11-H11-I11-N11</f>
        <v>0</v>
      </c>
      <c r="P11" s="25" t="s">
        <v>34</v>
      </c>
      <c r="Q11" s="24">
        <v>187927</v>
      </c>
      <c r="R11" s="19"/>
      <c r="S11" s="23"/>
      <c r="T11" s="21"/>
      <c r="U11" s="22"/>
      <c r="V11" s="20"/>
      <c r="W11" s="20"/>
      <c r="X11" s="20"/>
      <c r="Y11" s="20"/>
      <c r="Z11" s="20"/>
      <c r="AA11" s="21"/>
      <c r="AB11" s="20"/>
      <c r="AC11" s="11"/>
      <c r="AD11" s="20"/>
      <c r="AE11" s="11"/>
      <c r="AF11" s="20"/>
      <c r="AG11" s="19">
        <f>+O11-R11-S11-U11-AA11-AC11-AE11-Y11-AB11-AF11</f>
        <v>0</v>
      </c>
      <c r="AH11" s="18"/>
      <c r="AI11" s="17"/>
      <c r="AJ11" s="11">
        <v>0</v>
      </c>
      <c r="AK11" s="16"/>
    </row>
    <row r="12" spans="1:37" x14ac:dyDescent="0.25">
      <c r="A12" s="29">
        <v>4</v>
      </c>
      <c r="B12" s="28" t="s">
        <v>2</v>
      </c>
      <c r="C12" s="27"/>
      <c r="D12" s="60" t="s">
        <v>32</v>
      </c>
      <c r="E12" s="60" t="s">
        <v>33</v>
      </c>
      <c r="F12" s="61">
        <v>44748</v>
      </c>
      <c r="G12" s="62">
        <v>135441</v>
      </c>
      <c r="H12" s="26"/>
      <c r="I12" s="21"/>
      <c r="J12" s="19"/>
      <c r="K12" s="19">
        <f>-IFERROR(VLOOKUP(D12,[1]Hoja4!$A:$C,2,0),0)</f>
        <v>135441</v>
      </c>
      <c r="L12" s="19"/>
      <c r="M12" s="19"/>
      <c r="N12" s="21">
        <f>+K12+L12+M12+J12</f>
        <v>135441</v>
      </c>
      <c r="O12" s="21">
        <f>G12-H12-I12-N12</f>
        <v>0</v>
      </c>
      <c r="P12" s="25" t="s">
        <v>32</v>
      </c>
      <c r="Q12" s="24">
        <v>135441</v>
      </c>
      <c r="R12" s="19"/>
      <c r="S12" s="23"/>
      <c r="T12" s="21"/>
      <c r="U12" s="22"/>
      <c r="V12" s="20"/>
      <c r="W12" s="20"/>
      <c r="X12" s="20"/>
      <c r="Y12" s="20"/>
      <c r="Z12" s="20"/>
      <c r="AA12" s="21"/>
      <c r="AB12" s="20"/>
      <c r="AC12" s="11"/>
      <c r="AD12" s="20"/>
      <c r="AE12" s="11"/>
      <c r="AF12" s="20"/>
      <c r="AG12" s="19">
        <f>+O12-R12-S12-U12-AA12-AC12-AE12-Y12-AB12-AF12</f>
        <v>0</v>
      </c>
      <c r="AH12" s="18"/>
      <c r="AI12" s="17"/>
      <c r="AJ12" s="11">
        <v>0</v>
      </c>
      <c r="AK12" s="16"/>
    </row>
    <row r="13" spans="1:37" x14ac:dyDescent="0.25">
      <c r="A13" s="29">
        <v>5</v>
      </c>
      <c r="B13" s="28" t="s">
        <v>2</v>
      </c>
      <c r="C13" s="27"/>
      <c r="D13" s="60" t="s">
        <v>30</v>
      </c>
      <c r="E13" s="60" t="s">
        <v>31</v>
      </c>
      <c r="F13" s="61">
        <v>44748</v>
      </c>
      <c r="G13" s="62">
        <v>311442</v>
      </c>
      <c r="H13" s="26"/>
      <c r="I13" s="21"/>
      <c r="J13" s="19"/>
      <c r="K13" s="19">
        <f>-IFERROR(VLOOKUP(D13,[1]Hoja4!$A:$C,2,0),0)</f>
        <v>153442</v>
      </c>
      <c r="L13" s="19"/>
      <c r="M13" s="19"/>
      <c r="N13" s="21">
        <f>+K13+L13+M13+J13</f>
        <v>153442</v>
      </c>
      <c r="O13" s="21">
        <f>G13-H13-I13-N13</f>
        <v>158000</v>
      </c>
      <c r="P13" s="25" t="s">
        <v>30</v>
      </c>
      <c r="Q13" s="24">
        <v>311442</v>
      </c>
      <c r="R13" s="19"/>
      <c r="S13" s="23"/>
      <c r="T13" s="21"/>
      <c r="U13" s="22"/>
      <c r="V13" s="20"/>
      <c r="W13" s="20"/>
      <c r="X13" s="20"/>
      <c r="Y13" s="20"/>
      <c r="Z13" s="20"/>
      <c r="AA13" s="21"/>
      <c r="AB13" s="20"/>
      <c r="AC13" s="11"/>
      <c r="AD13" s="20"/>
      <c r="AE13" s="11">
        <v>158000</v>
      </c>
      <c r="AF13" s="20"/>
      <c r="AG13" s="19">
        <f>+O13-R13-S13-U13-AA13-AC13-AE13-Y13-AB13-AF13</f>
        <v>0</v>
      </c>
      <c r="AH13" s="18"/>
      <c r="AI13" s="17"/>
      <c r="AJ13" s="11">
        <v>0</v>
      </c>
      <c r="AK13" s="16"/>
    </row>
    <row r="14" spans="1:37" x14ac:dyDescent="0.25">
      <c r="A14" s="29">
        <v>6</v>
      </c>
      <c r="B14" s="28" t="s">
        <v>2</v>
      </c>
      <c r="C14" s="27"/>
      <c r="D14" s="60" t="s">
        <v>28</v>
      </c>
      <c r="E14" s="60" t="s">
        <v>29</v>
      </c>
      <c r="F14" s="61">
        <v>44748</v>
      </c>
      <c r="G14" s="62">
        <v>76986</v>
      </c>
      <c r="H14" s="26"/>
      <c r="I14" s="21"/>
      <c r="J14" s="19"/>
      <c r="K14" s="19">
        <f>-IFERROR(VLOOKUP(D14,[1]Hoja4!$A:$C,2,0),0)</f>
        <v>76986</v>
      </c>
      <c r="L14" s="19"/>
      <c r="M14" s="19"/>
      <c r="N14" s="21">
        <f>+K14+L14+M14+J14</f>
        <v>76986</v>
      </c>
      <c r="O14" s="21">
        <f>G14-H14-I14-N14</f>
        <v>0</v>
      </c>
      <c r="P14" s="25" t="s">
        <v>28</v>
      </c>
      <c r="Q14" s="24">
        <v>76986</v>
      </c>
      <c r="R14" s="19"/>
      <c r="S14" s="23"/>
      <c r="T14" s="21"/>
      <c r="U14" s="22"/>
      <c r="V14" s="20"/>
      <c r="W14" s="20"/>
      <c r="X14" s="20"/>
      <c r="Y14" s="20"/>
      <c r="Z14" s="20"/>
      <c r="AA14" s="21"/>
      <c r="AB14" s="20"/>
      <c r="AC14" s="11"/>
      <c r="AD14" s="20"/>
      <c r="AE14" s="11"/>
      <c r="AF14" s="20"/>
      <c r="AG14" s="19">
        <f>+O14-R14-S14-U14-AA14-AC14-AE14-Y14-AB14-AF14</f>
        <v>0</v>
      </c>
      <c r="AH14" s="18"/>
      <c r="AI14" s="17"/>
      <c r="AJ14" s="11">
        <v>0</v>
      </c>
      <c r="AK14" s="16"/>
    </row>
    <row r="15" spans="1:37" x14ac:dyDescent="0.25">
      <c r="A15" s="29">
        <v>7</v>
      </c>
      <c r="B15" s="28" t="s">
        <v>2</v>
      </c>
      <c r="C15" s="27"/>
      <c r="D15" s="60" t="s">
        <v>26</v>
      </c>
      <c r="E15" s="60" t="s">
        <v>27</v>
      </c>
      <c r="F15" s="61">
        <v>44791</v>
      </c>
      <c r="G15" s="62">
        <v>357429</v>
      </c>
      <c r="H15" s="26"/>
      <c r="I15" s="21"/>
      <c r="J15" s="19"/>
      <c r="K15" s="19">
        <f>-IFERROR(VLOOKUP(D15,[1]Hoja4!$A:$C,2,0),0)</f>
        <v>0</v>
      </c>
      <c r="L15" s="19"/>
      <c r="M15" s="19"/>
      <c r="N15" s="21">
        <f>+K15+L15+M15+J15</f>
        <v>0</v>
      </c>
      <c r="O15" s="21">
        <f>G15-H15-I15-N15</f>
        <v>357429</v>
      </c>
      <c r="P15" s="25" t="s">
        <v>26</v>
      </c>
      <c r="Q15" s="24">
        <v>357429</v>
      </c>
      <c r="R15" s="19"/>
      <c r="S15" s="23">
        <v>357429</v>
      </c>
      <c r="T15" s="21"/>
      <c r="U15" s="22"/>
      <c r="V15" s="20"/>
      <c r="W15" s="20"/>
      <c r="X15" s="20"/>
      <c r="Y15" s="20"/>
      <c r="Z15" s="20"/>
      <c r="AA15" s="21"/>
      <c r="AB15" s="20"/>
      <c r="AC15" s="11"/>
      <c r="AD15" s="20"/>
      <c r="AE15" s="11"/>
      <c r="AF15" s="20"/>
      <c r="AG15" s="19">
        <f>+O15-R15-S15-U15-AA15-AC15-AE15-Y15-AB15-AF15</f>
        <v>0</v>
      </c>
      <c r="AH15" s="18"/>
      <c r="AI15" s="17"/>
      <c r="AJ15" s="11">
        <v>0</v>
      </c>
      <c r="AK15" s="16"/>
    </row>
    <row r="16" spans="1:37" x14ac:dyDescent="0.25">
      <c r="A16" s="29">
        <v>8</v>
      </c>
      <c r="B16" s="28" t="s">
        <v>2</v>
      </c>
      <c r="C16" s="27"/>
      <c r="D16" s="60" t="s">
        <v>25</v>
      </c>
      <c r="E16" s="60" t="s">
        <v>24</v>
      </c>
      <c r="F16" s="61">
        <v>44791</v>
      </c>
      <c r="G16" s="62">
        <v>122400</v>
      </c>
      <c r="H16" s="26"/>
      <c r="I16" s="21"/>
      <c r="J16" s="19"/>
      <c r="K16" s="19">
        <f>-IFERROR(VLOOKUP(D16,[1]Hoja4!$A:$C,2,0),0)</f>
        <v>0</v>
      </c>
      <c r="L16" s="19"/>
      <c r="M16" s="19"/>
      <c r="N16" s="21">
        <f>+K16+L16+M16+J16</f>
        <v>0</v>
      </c>
      <c r="O16" s="21">
        <f>G16-H16-I16-N16</f>
        <v>122400</v>
      </c>
      <c r="P16" s="25" t="s">
        <v>25</v>
      </c>
      <c r="Q16" s="24">
        <v>122400</v>
      </c>
      <c r="R16" s="19"/>
      <c r="S16" s="23"/>
      <c r="T16" s="21"/>
      <c r="U16" s="22"/>
      <c r="V16" s="20"/>
      <c r="W16" s="20"/>
      <c r="X16" s="20"/>
      <c r="Y16" s="20"/>
      <c r="Z16" s="20"/>
      <c r="AA16" s="21"/>
      <c r="AB16" s="20"/>
      <c r="AC16" s="11"/>
      <c r="AD16" s="20"/>
      <c r="AE16" s="11"/>
      <c r="AF16" s="20"/>
      <c r="AG16" s="19">
        <f>+O16-R16-S16-U16-AA16-AC16-AE16-Y16-AB16-AF16</f>
        <v>122400</v>
      </c>
      <c r="AH16" s="18"/>
      <c r="AI16" s="17"/>
      <c r="AJ16" s="11">
        <v>0</v>
      </c>
      <c r="AK16" s="16"/>
    </row>
    <row r="17" spans="1:37" x14ac:dyDescent="0.25">
      <c r="A17" s="29">
        <v>9</v>
      </c>
      <c r="B17" s="28" t="s">
        <v>2</v>
      </c>
      <c r="C17" s="27"/>
      <c r="D17" s="60" t="s">
        <v>23</v>
      </c>
      <c r="E17" s="60" t="s">
        <v>24</v>
      </c>
      <c r="F17" s="61">
        <v>44791</v>
      </c>
      <c r="G17" s="62">
        <v>93893</v>
      </c>
      <c r="H17" s="26"/>
      <c r="I17" s="21"/>
      <c r="J17" s="19"/>
      <c r="K17" s="19">
        <f>-IFERROR(VLOOKUP(D17,[1]Hoja4!$A:$C,2,0),0)</f>
        <v>0</v>
      </c>
      <c r="L17" s="19"/>
      <c r="M17" s="19"/>
      <c r="N17" s="21">
        <f>+K17+L17+M17+J17</f>
        <v>0</v>
      </c>
      <c r="O17" s="21">
        <f>G17-H17-I17-N17</f>
        <v>93893</v>
      </c>
      <c r="P17" s="25" t="s">
        <v>23</v>
      </c>
      <c r="Q17" s="24">
        <v>93893</v>
      </c>
      <c r="R17" s="19"/>
      <c r="S17" s="23"/>
      <c r="T17" s="21"/>
      <c r="U17" s="22"/>
      <c r="V17" s="20"/>
      <c r="W17" s="20"/>
      <c r="X17" s="20"/>
      <c r="Y17" s="20"/>
      <c r="Z17" s="20"/>
      <c r="AA17" s="21"/>
      <c r="AB17" s="20"/>
      <c r="AC17" s="11"/>
      <c r="AD17" s="20"/>
      <c r="AE17" s="11"/>
      <c r="AF17" s="20"/>
      <c r="AG17" s="19">
        <f>+O17-R17-S17-U17-AA17-AC17-AE17-Y17-AB17-AF17</f>
        <v>93893</v>
      </c>
      <c r="AH17" s="18"/>
      <c r="AI17" s="17"/>
      <c r="AJ17" s="11">
        <v>0</v>
      </c>
      <c r="AK17" s="16"/>
    </row>
    <row r="18" spans="1:37" x14ac:dyDescent="0.25">
      <c r="A18" s="29">
        <v>10</v>
      </c>
      <c r="B18" s="28" t="s">
        <v>2</v>
      </c>
      <c r="C18" s="27"/>
      <c r="D18" s="60" t="s">
        <v>22</v>
      </c>
      <c r="E18" s="60" t="s">
        <v>21</v>
      </c>
      <c r="F18" s="61">
        <v>44816</v>
      </c>
      <c r="G18" s="62">
        <v>359914</v>
      </c>
      <c r="H18" s="26"/>
      <c r="I18" s="21"/>
      <c r="J18" s="19"/>
      <c r="K18" s="19">
        <f>-IFERROR(VLOOKUP(D18,[1]Hoja4!$A:$C,2,0),0)</f>
        <v>0</v>
      </c>
      <c r="L18" s="19"/>
      <c r="M18" s="19"/>
      <c r="N18" s="21">
        <f>+K18+L18+M18+J18</f>
        <v>0</v>
      </c>
      <c r="O18" s="21">
        <f>G18-H18-I18-N18</f>
        <v>359914</v>
      </c>
      <c r="P18" s="25" t="s">
        <v>22</v>
      </c>
      <c r="Q18" s="24">
        <v>359914</v>
      </c>
      <c r="R18" s="19"/>
      <c r="S18" s="23"/>
      <c r="T18" s="21"/>
      <c r="U18" s="11">
        <v>359914</v>
      </c>
      <c r="V18" s="20"/>
      <c r="W18" s="20"/>
      <c r="X18" s="20"/>
      <c r="Y18" s="20"/>
      <c r="Z18" s="20"/>
      <c r="AA18" s="21"/>
      <c r="AB18" s="20"/>
      <c r="AC18" s="11"/>
      <c r="AD18" s="20"/>
      <c r="AE18" s="11"/>
      <c r="AF18" s="20"/>
      <c r="AG18" s="19">
        <f>+O18-R18-S18-U18-AA18-AC18-AE18-Y18-AB18-AF18</f>
        <v>0</v>
      </c>
      <c r="AH18" s="18"/>
      <c r="AI18" s="17"/>
      <c r="AJ18" s="11">
        <v>0</v>
      </c>
      <c r="AK18" s="16"/>
    </row>
    <row r="19" spans="1:37" x14ac:dyDescent="0.25">
      <c r="A19" s="29">
        <v>11</v>
      </c>
      <c r="B19" s="28" t="s">
        <v>2</v>
      </c>
      <c r="C19" s="27"/>
      <c r="D19" s="60" t="s">
        <v>20</v>
      </c>
      <c r="E19" s="60" t="s">
        <v>21</v>
      </c>
      <c r="F19" s="61">
        <v>44816</v>
      </c>
      <c r="G19" s="62">
        <v>89500</v>
      </c>
      <c r="H19" s="26"/>
      <c r="I19" s="21"/>
      <c r="J19" s="19"/>
      <c r="K19" s="19">
        <f>-IFERROR(VLOOKUP(D19,[1]Hoja4!$A:$C,2,0),0)</f>
        <v>0</v>
      </c>
      <c r="L19" s="19"/>
      <c r="M19" s="19"/>
      <c r="N19" s="21">
        <f>+K19+L19+M19+J19</f>
        <v>0</v>
      </c>
      <c r="O19" s="21">
        <f>G19-H19-I19-N19</f>
        <v>89500</v>
      </c>
      <c r="P19" s="25" t="s">
        <v>20</v>
      </c>
      <c r="Q19" s="24">
        <v>89500</v>
      </c>
      <c r="R19" s="19"/>
      <c r="S19" s="23"/>
      <c r="T19" s="21"/>
      <c r="U19" s="11">
        <v>89500</v>
      </c>
      <c r="V19" s="20"/>
      <c r="W19" s="20"/>
      <c r="X19" s="20"/>
      <c r="Y19" s="20"/>
      <c r="Z19" s="20"/>
      <c r="AA19" s="21"/>
      <c r="AB19" s="20"/>
      <c r="AC19" s="11"/>
      <c r="AD19" s="20"/>
      <c r="AE19" s="11"/>
      <c r="AF19" s="20"/>
      <c r="AG19" s="19">
        <f>+O19-R19-S19-U19-AA19-AC19-AE19-Y19-AB19-AF19</f>
        <v>0</v>
      </c>
      <c r="AH19" s="18"/>
      <c r="AI19" s="17"/>
      <c r="AJ19" s="11">
        <v>0</v>
      </c>
      <c r="AK19" s="16"/>
    </row>
    <row r="20" spans="1:37" x14ac:dyDescent="0.25">
      <c r="A20" s="29">
        <v>12</v>
      </c>
      <c r="B20" s="28" t="s">
        <v>2</v>
      </c>
      <c r="C20" s="27"/>
      <c r="D20" s="60" t="s">
        <v>18</v>
      </c>
      <c r="E20" s="60" t="s">
        <v>19</v>
      </c>
      <c r="F20" s="61">
        <v>44845</v>
      </c>
      <c r="G20" s="62">
        <v>40000</v>
      </c>
      <c r="H20" s="26"/>
      <c r="I20" s="21"/>
      <c r="J20" s="19"/>
      <c r="K20" s="19">
        <f>-IFERROR(VLOOKUP(D20,[1]Hoja4!$A:$C,2,0),0)</f>
        <v>0</v>
      </c>
      <c r="L20" s="19"/>
      <c r="M20" s="19"/>
      <c r="N20" s="21">
        <f>+K20+L20+M20+J20</f>
        <v>0</v>
      </c>
      <c r="O20" s="21">
        <f>G20-H20-I20-N20</f>
        <v>40000</v>
      </c>
      <c r="P20" s="25" t="s">
        <v>18</v>
      </c>
      <c r="Q20" s="24">
        <v>40000</v>
      </c>
      <c r="R20" s="19"/>
      <c r="S20" s="23"/>
      <c r="T20" s="21"/>
      <c r="U20" s="11">
        <v>40000</v>
      </c>
      <c r="V20" s="20"/>
      <c r="W20" s="20"/>
      <c r="X20" s="20"/>
      <c r="Y20" s="20"/>
      <c r="Z20" s="20"/>
      <c r="AA20" s="21"/>
      <c r="AB20" s="20"/>
      <c r="AC20" s="11"/>
      <c r="AD20" s="20"/>
      <c r="AE20" s="11"/>
      <c r="AF20" s="20"/>
      <c r="AG20" s="19">
        <f>+O20-R20-S20-U20-AA20-AC20-AE20-Y20-AB20-AF20</f>
        <v>0</v>
      </c>
      <c r="AH20" s="18"/>
      <c r="AI20" s="17"/>
      <c r="AJ20" s="11">
        <v>0</v>
      </c>
      <c r="AK20" s="16"/>
    </row>
    <row r="21" spans="1:37" x14ac:dyDescent="0.25">
      <c r="A21" s="29">
        <v>13</v>
      </c>
      <c r="B21" s="28" t="s">
        <v>2</v>
      </c>
      <c r="C21" s="27"/>
      <c r="D21" s="60" t="s">
        <v>17</v>
      </c>
      <c r="E21" s="60" t="s">
        <v>16</v>
      </c>
      <c r="F21" s="61">
        <v>44845</v>
      </c>
      <c r="G21" s="62">
        <v>364191</v>
      </c>
      <c r="H21" s="26"/>
      <c r="I21" s="21"/>
      <c r="J21" s="19"/>
      <c r="K21" s="19">
        <f>-IFERROR(VLOOKUP(D21,[1]Hoja4!$A:$C,2,0),0)</f>
        <v>0</v>
      </c>
      <c r="L21" s="19"/>
      <c r="M21" s="19"/>
      <c r="N21" s="21">
        <f>+K21+L21+M21+J21</f>
        <v>0</v>
      </c>
      <c r="O21" s="21">
        <f>G21-H21-I21-N21</f>
        <v>364191</v>
      </c>
      <c r="P21" s="25" t="s">
        <v>17</v>
      </c>
      <c r="Q21" s="24">
        <v>364191</v>
      </c>
      <c r="R21" s="19"/>
      <c r="S21" s="23"/>
      <c r="T21" s="21"/>
      <c r="U21" s="22"/>
      <c r="V21" s="20"/>
      <c r="W21" s="20"/>
      <c r="X21" s="20"/>
      <c r="Y21" s="20"/>
      <c r="Z21" s="20"/>
      <c r="AA21" s="21"/>
      <c r="AB21" s="20"/>
      <c r="AC21" s="11"/>
      <c r="AD21" s="20"/>
      <c r="AE21" s="11"/>
      <c r="AF21" s="20"/>
      <c r="AG21" s="19">
        <f>+(O21-R21-S21-U21-AA21-AC21-AE21-Y21-AB21-AF21)*0</f>
        <v>0</v>
      </c>
      <c r="AH21" s="18"/>
      <c r="AI21" s="17"/>
      <c r="AJ21" s="11">
        <v>0</v>
      </c>
      <c r="AK21" s="16"/>
    </row>
    <row r="22" spans="1:37" x14ac:dyDescent="0.25">
      <c r="A22" s="29">
        <v>14</v>
      </c>
      <c r="B22" s="28" t="s">
        <v>2</v>
      </c>
      <c r="C22" s="27"/>
      <c r="D22" s="60" t="s">
        <v>15</v>
      </c>
      <c r="E22" s="60" t="s">
        <v>16</v>
      </c>
      <c r="F22" s="61">
        <v>44845</v>
      </c>
      <c r="G22" s="62">
        <v>91381</v>
      </c>
      <c r="H22" s="26"/>
      <c r="I22" s="21"/>
      <c r="J22" s="19"/>
      <c r="K22" s="19">
        <f>-IFERROR(VLOOKUP(D22,[1]Hoja4!$A:$C,2,0),0)</f>
        <v>0</v>
      </c>
      <c r="L22" s="19"/>
      <c r="M22" s="19"/>
      <c r="N22" s="21">
        <f>+K22+L22+M22+J22</f>
        <v>0</v>
      </c>
      <c r="O22" s="21">
        <f>G22-H22-I22-N22</f>
        <v>91381</v>
      </c>
      <c r="P22" s="25" t="s">
        <v>15</v>
      </c>
      <c r="Q22" s="24">
        <v>91381</v>
      </c>
      <c r="R22" s="19"/>
      <c r="S22" s="23"/>
      <c r="T22" s="21"/>
      <c r="U22" s="22"/>
      <c r="V22" s="20"/>
      <c r="W22" s="20"/>
      <c r="X22" s="20"/>
      <c r="Y22" s="20"/>
      <c r="Z22" s="20"/>
      <c r="AA22" s="21"/>
      <c r="AB22" s="20"/>
      <c r="AC22" s="11"/>
      <c r="AD22" s="20"/>
      <c r="AE22" s="11"/>
      <c r="AF22" s="20"/>
      <c r="AG22" s="19">
        <f>(+O22-R22-S22-U22-AA22-AC22-AE22-Y22-AB22-AF22)*0</f>
        <v>0</v>
      </c>
      <c r="AH22" s="18"/>
      <c r="AI22" s="17"/>
      <c r="AJ22" s="11">
        <v>0</v>
      </c>
      <c r="AK22" s="16"/>
    </row>
    <row r="23" spans="1:37" x14ac:dyDescent="0.25">
      <c r="A23" s="29">
        <v>15</v>
      </c>
      <c r="B23" s="28" t="s">
        <v>2</v>
      </c>
      <c r="C23" s="27"/>
      <c r="D23" s="60" t="s">
        <v>14</v>
      </c>
      <c r="E23" s="60" t="s">
        <v>13</v>
      </c>
      <c r="F23" s="61">
        <v>44845</v>
      </c>
      <c r="G23" s="62">
        <v>141000</v>
      </c>
      <c r="H23" s="26"/>
      <c r="I23" s="21"/>
      <c r="J23" s="19"/>
      <c r="K23" s="19">
        <f>-IFERROR(VLOOKUP(D23,[1]Hoja4!$A:$C,2,0),0)</f>
        <v>0</v>
      </c>
      <c r="L23" s="19"/>
      <c r="M23" s="19"/>
      <c r="N23" s="21">
        <f>+K23+L23+M23+J23</f>
        <v>0</v>
      </c>
      <c r="O23" s="21">
        <f>G23-H23-I23-N23</f>
        <v>141000</v>
      </c>
      <c r="P23" s="25" t="s">
        <v>14</v>
      </c>
      <c r="Q23" s="24">
        <v>141000</v>
      </c>
      <c r="R23" s="19"/>
      <c r="S23" s="23"/>
      <c r="T23" s="21"/>
      <c r="U23" s="22"/>
      <c r="V23" s="20"/>
      <c r="W23" s="20"/>
      <c r="X23" s="20"/>
      <c r="Y23" s="20"/>
      <c r="Z23" s="20"/>
      <c r="AA23" s="21"/>
      <c r="AB23" s="20"/>
      <c r="AC23" s="11"/>
      <c r="AD23" s="20"/>
      <c r="AE23" s="11"/>
      <c r="AF23" s="20"/>
      <c r="AG23" s="19">
        <f>(+O23-R23-S23-U23-AA23-AC23-AE23-Y23-AB23-AF23)*0</f>
        <v>0</v>
      </c>
      <c r="AH23" s="18"/>
      <c r="AI23" s="17"/>
      <c r="AJ23" s="11">
        <v>0</v>
      </c>
      <c r="AK23" s="16"/>
    </row>
    <row r="24" spans="1:37" x14ac:dyDescent="0.25">
      <c r="A24" s="29">
        <v>16</v>
      </c>
      <c r="B24" s="28" t="s">
        <v>2</v>
      </c>
      <c r="C24" s="27"/>
      <c r="D24" s="60" t="s">
        <v>12</v>
      </c>
      <c r="E24" s="60" t="s">
        <v>13</v>
      </c>
      <c r="F24" s="61">
        <v>44845</v>
      </c>
      <c r="G24" s="62">
        <v>131686</v>
      </c>
      <c r="H24" s="26"/>
      <c r="I24" s="21"/>
      <c r="J24" s="19"/>
      <c r="K24" s="19">
        <f>-IFERROR(VLOOKUP(D24,[1]Hoja4!$A:$C,2,0),0)</f>
        <v>0</v>
      </c>
      <c r="L24" s="19"/>
      <c r="M24" s="19"/>
      <c r="N24" s="21">
        <f>+K24+L24+M24+J24</f>
        <v>0</v>
      </c>
      <c r="O24" s="21">
        <f>G24-H24-I24-N24</f>
        <v>131686</v>
      </c>
      <c r="P24" s="25" t="s">
        <v>12</v>
      </c>
      <c r="Q24" s="24">
        <v>131686</v>
      </c>
      <c r="R24" s="19"/>
      <c r="S24" s="23"/>
      <c r="T24" s="21"/>
      <c r="U24" s="22"/>
      <c r="V24" s="20"/>
      <c r="W24" s="20"/>
      <c r="X24" s="20"/>
      <c r="Y24" s="20"/>
      <c r="Z24" s="20"/>
      <c r="AA24" s="21"/>
      <c r="AB24" s="20"/>
      <c r="AC24" s="11"/>
      <c r="AD24" s="20"/>
      <c r="AE24" s="11"/>
      <c r="AF24" s="20"/>
      <c r="AG24" s="19">
        <f>(+O24-R24-S24-U24-AA24-AC24-AE24-Y24-AB24-AF24)*0</f>
        <v>0</v>
      </c>
      <c r="AH24" s="18"/>
      <c r="AI24" s="17"/>
      <c r="AJ24" s="11">
        <v>0</v>
      </c>
      <c r="AK24" s="16"/>
    </row>
    <row r="25" spans="1:37" x14ac:dyDescent="0.25">
      <c r="A25" s="29">
        <v>17</v>
      </c>
      <c r="B25" s="28" t="s">
        <v>2</v>
      </c>
      <c r="C25" s="27"/>
      <c r="D25" s="60" t="s">
        <v>10</v>
      </c>
      <c r="E25" s="60" t="s">
        <v>11</v>
      </c>
      <c r="F25" s="61">
        <v>44845</v>
      </c>
      <c r="G25" s="62">
        <v>1106214</v>
      </c>
      <c r="H25" s="26"/>
      <c r="I25" s="21"/>
      <c r="J25" s="19"/>
      <c r="K25" s="19">
        <f>-IFERROR(VLOOKUP(D25,[1]Hoja4!$A:$C,2,0),0)</f>
        <v>0</v>
      </c>
      <c r="L25" s="19"/>
      <c r="M25" s="19"/>
      <c r="N25" s="21">
        <f>+K25+L25+M25+J25</f>
        <v>0</v>
      </c>
      <c r="O25" s="21">
        <f>G25-H25-I25-N25</f>
        <v>1106214</v>
      </c>
      <c r="P25" s="25" t="s">
        <v>10</v>
      </c>
      <c r="Q25" s="24">
        <v>1106214</v>
      </c>
      <c r="R25" s="19"/>
      <c r="S25" s="23"/>
      <c r="T25" s="21"/>
      <c r="U25" s="22"/>
      <c r="V25" s="20"/>
      <c r="W25" s="20"/>
      <c r="X25" s="20"/>
      <c r="Y25" s="20"/>
      <c r="Z25" s="20"/>
      <c r="AA25" s="21"/>
      <c r="AB25" s="20"/>
      <c r="AC25" s="11"/>
      <c r="AD25" s="20"/>
      <c r="AE25" s="11"/>
      <c r="AF25" s="20"/>
      <c r="AG25" s="19">
        <f>(+O25-R25-S25-U25-AA25-AC25-AE25-Y25-AB25-AF25)*0</f>
        <v>0</v>
      </c>
      <c r="AH25" s="18"/>
      <c r="AI25" s="17"/>
      <c r="AJ25" s="11">
        <v>0</v>
      </c>
      <c r="AK25" s="16"/>
    </row>
    <row r="26" spans="1:37" x14ac:dyDescent="0.25">
      <c r="A26" s="29">
        <v>18</v>
      </c>
      <c r="B26" s="28" t="s">
        <v>2</v>
      </c>
      <c r="C26" s="27"/>
      <c r="D26" s="60" t="s">
        <v>8</v>
      </c>
      <c r="E26" s="60" t="s">
        <v>9</v>
      </c>
      <c r="F26" s="61">
        <v>44621</v>
      </c>
      <c r="G26" s="62">
        <v>231401</v>
      </c>
      <c r="H26" s="26"/>
      <c r="I26" s="21"/>
      <c r="J26" s="19"/>
      <c r="K26" s="19">
        <f>-IFERROR(VLOOKUP(D26,[1]Hoja4!$A:$C,2,0),0)</f>
        <v>231401</v>
      </c>
      <c r="L26" s="19"/>
      <c r="M26" s="19"/>
      <c r="N26" s="21">
        <f>+K26+L26+M26+J26</f>
        <v>231401</v>
      </c>
      <c r="O26" s="21">
        <f>G26-H26-I26-N26</f>
        <v>0</v>
      </c>
      <c r="P26" s="25" t="s">
        <v>8</v>
      </c>
      <c r="Q26" s="24">
        <v>231401</v>
      </c>
      <c r="R26" s="19"/>
      <c r="S26" s="23"/>
      <c r="T26" s="21"/>
      <c r="U26" s="22"/>
      <c r="V26" s="20"/>
      <c r="W26" s="20"/>
      <c r="X26" s="20"/>
      <c r="Y26" s="20"/>
      <c r="Z26" s="20"/>
      <c r="AA26" s="21"/>
      <c r="AB26" s="20"/>
      <c r="AC26" s="11"/>
      <c r="AD26" s="20"/>
      <c r="AE26" s="11"/>
      <c r="AF26" s="20"/>
      <c r="AG26" s="19">
        <f>+O26-R26-S26-U26-AA26-AC26-AE26-Y26-AB26-AF26</f>
        <v>0</v>
      </c>
      <c r="AH26" s="18"/>
      <c r="AI26" s="17"/>
      <c r="AJ26" s="11">
        <v>0</v>
      </c>
      <c r="AK26" s="16"/>
    </row>
    <row r="27" spans="1:37" x14ac:dyDescent="0.25">
      <c r="A27" s="29">
        <v>19</v>
      </c>
      <c r="B27" s="28" t="s">
        <v>2</v>
      </c>
      <c r="C27" s="27"/>
      <c r="D27" s="60" t="s">
        <v>6</v>
      </c>
      <c r="E27" s="60" t="s">
        <v>7</v>
      </c>
      <c r="F27" s="61">
        <v>44655</v>
      </c>
      <c r="G27" s="62">
        <v>120400</v>
      </c>
      <c r="H27" s="26"/>
      <c r="I27" s="21"/>
      <c r="J27" s="19"/>
      <c r="K27" s="19">
        <f>-IFERROR(VLOOKUP(D27,[1]Hoja4!$A:$C,2,0),0)</f>
        <v>120400</v>
      </c>
      <c r="L27" s="19"/>
      <c r="M27" s="19"/>
      <c r="N27" s="21">
        <f>+K27+L27+M27+J27</f>
        <v>120400</v>
      </c>
      <c r="O27" s="21">
        <f>G27-H27-I27-N27</f>
        <v>0</v>
      </c>
      <c r="P27" s="25" t="s">
        <v>6</v>
      </c>
      <c r="Q27" s="24">
        <v>120400</v>
      </c>
      <c r="R27" s="19"/>
      <c r="S27" s="23"/>
      <c r="T27" s="21"/>
      <c r="U27" s="22"/>
      <c r="V27" s="20"/>
      <c r="W27" s="20"/>
      <c r="X27" s="20"/>
      <c r="Y27" s="20"/>
      <c r="Z27" s="20"/>
      <c r="AA27" s="21"/>
      <c r="AB27" s="20"/>
      <c r="AC27" s="11"/>
      <c r="AD27" s="20"/>
      <c r="AE27" s="11"/>
      <c r="AF27" s="20"/>
      <c r="AG27" s="19">
        <f>+O27-R27-S27-U27-AA27-AC27-AE27-Y27-AB27-AF27</f>
        <v>0</v>
      </c>
      <c r="AH27" s="18"/>
      <c r="AI27" s="17"/>
      <c r="AJ27" s="11">
        <v>0</v>
      </c>
      <c r="AK27" s="16"/>
    </row>
    <row r="28" spans="1:37" x14ac:dyDescent="0.25">
      <c r="A28" s="29">
        <v>20</v>
      </c>
      <c r="B28" s="28" t="s">
        <v>2</v>
      </c>
      <c r="C28" s="27"/>
      <c r="D28" s="60" t="s">
        <v>5</v>
      </c>
      <c r="E28" s="61">
        <v>44768</v>
      </c>
      <c r="F28" s="61">
        <v>44791</v>
      </c>
      <c r="G28" s="62">
        <v>363889</v>
      </c>
      <c r="H28" s="26"/>
      <c r="I28" s="21"/>
      <c r="J28" s="19"/>
      <c r="K28" s="19">
        <f>-IFERROR(VLOOKUP(D28,[1]Hoja4!$A:$C,2,0),0)</f>
        <v>0</v>
      </c>
      <c r="L28" s="19"/>
      <c r="M28" s="19"/>
      <c r="N28" s="21">
        <f>+K28+L28+M28+J28</f>
        <v>0</v>
      </c>
      <c r="O28" s="21">
        <f>G28-H28-I28-N28</f>
        <v>363889</v>
      </c>
      <c r="P28" s="25" t="s">
        <v>5</v>
      </c>
      <c r="Q28" s="24">
        <v>363889</v>
      </c>
      <c r="R28" s="19"/>
      <c r="S28" s="23"/>
      <c r="T28" s="21"/>
      <c r="U28" s="22"/>
      <c r="V28" s="20"/>
      <c r="W28" s="20"/>
      <c r="X28" s="20"/>
      <c r="Y28" s="20"/>
      <c r="Z28" s="20"/>
      <c r="AA28" s="21"/>
      <c r="AB28" s="20"/>
      <c r="AC28" s="11"/>
      <c r="AD28" s="20"/>
      <c r="AE28" s="11">
        <v>2700</v>
      </c>
      <c r="AF28" s="20"/>
      <c r="AG28" s="19">
        <f>+O28-R28-S28-U28-AA28-AC28-AE28-Y28-AB28-AF28</f>
        <v>361189</v>
      </c>
      <c r="AH28" s="18"/>
      <c r="AI28" s="17"/>
      <c r="AJ28" s="11">
        <v>0</v>
      </c>
      <c r="AK28" s="16"/>
    </row>
    <row r="29" spans="1:37" x14ac:dyDescent="0.25">
      <c r="A29" s="29">
        <v>21</v>
      </c>
      <c r="B29" s="28" t="s">
        <v>2</v>
      </c>
      <c r="C29" s="27"/>
      <c r="D29" s="60" t="s">
        <v>4</v>
      </c>
      <c r="E29" s="60" t="s">
        <v>1</v>
      </c>
      <c r="F29" s="61">
        <v>44846</v>
      </c>
      <c r="G29" s="62">
        <v>12400</v>
      </c>
      <c r="H29" s="26"/>
      <c r="I29" s="21"/>
      <c r="J29" s="19"/>
      <c r="K29" s="19">
        <f>-IFERROR(VLOOKUP(D29,[1]Hoja4!$A:$C,2,0),0)</f>
        <v>0</v>
      </c>
      <c r="L29" s="19"/>
      <c r="M29" s="19"/>
      <c r="N29" s="21">
        <f>+K29+L29+M29+J29</f>
        <v>0</v>
      </c>
      <c r="O29" s="21">
        <f>G29-H29-I29-N29</f>
        <v>12400</v>
      </c>
      <c r="P29" s="25" t="s">
        <v>4</v>
      </c>
      <c r="Q29" s="24">
        <v>12400</v>
      </c>
      <c r="R29" s="19"/>
      <c r="S29" s="23"/>
      <c r="T29" s="21"/>
      <c r="U29" s="22"/>
      <c r="V29" s="20"/>
      <c r="W29" s="20"/>
      <c r="X29" s="20"/>
      <c r="Y29" s="20"/>
      <c r="Z29" s="20"/>
      <c r="AA29" s="21"/>
      <c r="AB29" s="20"/>
      <c r="AC29" s="11"/>
      <c r="AD29" s="20"/>
      <c r="AE29" s="11"/>
      <c r="AF29" s="20"/>
      <c r="AG29" s="19">
        <f>(+O29-R29-S29-U29-AA29-AC29-AE29-Y29-AB29-AF29)*0</f>
        <v>0</v>
      </c>
      <c r="AH29" s="18"/>
      <c r="AI29" s="17"/>
      <c r="AJ29" s="11">
        <v>0</v>
      </c>
      <c r="AK29" s="16"/>
    </row>
    <row r="30" spans="1:37" x14ac:dyDescent="0.25">
      <c r="A30" s="29">
        <v>22</v>
      </c>
      <c r="B30" s="28" t="s">
        <v>2</v>
      </c>
      <c r="C30" s="27"/>
      <c r="D30" s="60" t="s">
        <v>3</v>
      </c>
      <c r="E30" s="60" t="s">
        <v>1</v>
      </c>
      <c r="F30" s="61">
        <v>44846</v>
      </c>
      <c r="G30" s="62">
        <v>347900</v>
      </c>
      <c r="H30" s="26"/>
      <c r="I30" s="21"/>
      <c r="J30" s="19"/>
      <c r="K30" s="19">
        <f>-IFERROR(VLOOKUP(D30,[1]Hoja4!$A:$C,2,0),0)</f>
        <v>0</v>
      </c>
      <c r="L30" s="19"/>
      <c r="M30" s="19"/>
      <c r="N30" s="21">
        <f>+K30+L30+M30+J30</f>
        <v>0</v>
      </c>
      <c r="O30" s="21">
        <f>G30-H30-I30-N30</f>
        <v>347900</v>
      </c>
      <c r="P30" s="25" t="s">
        <v>3</v>
      </c>
      <c r="Q30" s="24">
        <v>347900</v>
      </c>
      <c r="R30" s="19"/>
      <c r="S30" s="23"/>
      <c r="T30" s="21"/>
      <c r="U30" s="22"/>
      <c r="V30" s="20"/>
      <c r="W30" s="20"/>
      <c r="X30" s="20"/>
      <c r="Y30" s="20"/>
      <c r="Z30" s="20"/>
      <c r="AA30" s="21"/>
      <c r="AB30" s="20"/>
      <c r="AC30" s="11"/>
      <c r="AD30" s="20"/>
      <c r="AE30" s="11"/>
      <c r="AF30" s="20"/>
      <c r="AG30" s="19">
        <f>(+O30-R30-S30-U30-AA30-AC30-AE30-Y30-AB30-AF30)*0</f>
        <v>0</v>
      </c>
      <c r="AH30" s="18"/>
      <c r="AI30" s="17"/>
      <c r="AJ30" s="11">
        <v>0</v>
      </c>
      <c r="AK30" s="16"/>
    </row>
    <row r="31" spans="1:37" x14ac:dyDescent="0.25">
      <c r="A31" s="29">
        <v>23</v>
      </c>
      <c r="B31" s="28" t="s">
        <v>2</v>
      </c>
      <c r="C31" s="27"/>
      <c r="D31" s="60" t="s">
        <v>0</v>
      </c>
      <c r="E31" s="60" t="s">
        <v>1</v>
      </c>
      <c r="F31" s="61">
        <v>44846</v>
      </c>
      <c r="G31" s="62">
        <v>40000</v>
      </c>
      <c r="H31" s="26"/>
      <c r="I31" s="21"/>
      <c r="J31" s="19"/>
      <c r="K31" s="19">
        <f>-IFERROR(VLOOKUP(D31,[1]Hoja4!$A:$C,2,0),0)</f>
        <v>0</v>
      </c>
      <c r="L31" s="19"/>
      <c r="M31" s="19"/>
      <c r="N31" s="21">
        <f>+K31+L31+M31+J31</f>
        <v>0</v>
      </c>
      <c r="O31" s="21">
        <f>G31-H31-I31-N31</f>
        <v>40000</v>
      </c>
      <c r="P31" s="25" t="s">
        <v>0</v>
      </c>
      <c r="Q31" s="24">
        <v>40000</v>
      </c>
      <c r="R31" s="19"/>
      <c r="S31" s="23"/>
      <c r="T31" s="21"/>
      <c r="U31" s="22"/>
      <c r="V31" s="20"/>
      <c r="W31" s="20"/>
      <c r="X31" s="20"/>
      <c r="Y31" s="20"/>
      <c r="Z31" s="20"/>
      <c r="AA31" s="21"/>
      <c r="AB31" s="20"/>
      <c r="AC31" s="11"/>
      <c r="AD31" s="20"/>
      <c r="AE31" s="11"/>
      <c r="AF31" s="20"/>
      <c r="AG31" s="19">
        <f>(+O31-R31-S31-U31-AA31-AC31-AE31-Y31-AB31-AF31)*0</f>
        <v>0</v>
      </c>
      <c r="AH31" s="18"/>
      <c r="AI31" s="17"/>
      <c r="AJ31" s="11">
        <v>0</v>
      </c>
      <c r="AK31" s="16"/>
    </row>
    <row r="32" spans="1:37" x14ac:dyDescent="0.25">
      <c r="A32" s="63"/>
      <c r="B32" s="15"/>
      <c r="C32" s="15"/>
      <c r="D32" s="14"/>
      <c r="E32" s="14"/>
      <c r="F32" s="14"/>
      <c r="G32" s="64"/>
      <c r="H32" s="64"/>
      <c r="I32" s="64"/>
      <c r="J32" s="65"/>
      <c r="K32" s="66"/>
      <c r="L32" s="64"/>
      <c r="M32" s="64"/>
      <c r="N32" s="65"/>
      <c r="O32" s="65"/>
      <c r="P32" s="13"/>
      <c r="Q32" s="9"/>
      <c r="R32" s="12"/>
      <c r="S32" s="11"/>
      <c r="T32" s="10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8"/>
      <c r="AH32" s="7"/>
      <c r="AI32" s="7"/>
      <c r="AJ32" s="6"/>
      <c r="AK32" s="5"/>
    </row>
  </sheetData>
  <mergeCells count="3">
    <mergeCell ref="A7:O7"/>
    <mergeCell ref="P7:AG7"/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2</dc:creator>
  <cp:lastModifiedBy>Conciliador 2</cp:lastModifiedBy>
  <dcterms:created xsi:type="dcterms:W3CDTF">2023-01-13T21:45:12Z</dcterms:created>
  <dcterms:modified xsi:type="dcterms:W3CDTF">2023-01-13T21:48:45Z</dcterms:modified>
</cp:coreProperties>
</file>