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reyes\Downloads\"/>
    </mc:Choice>
  </mc:AlternateContent>
  <xr:revisionPtr revIDLastSave="0" documentId="13_ncr:1_{74E89A05-6BB1-4117-99E3-FC82CD3F913C}" xr6:coauthVersionLast="47" xr6:coauthVersionMax="47" xr10:uidLastSave="{00000000-0000-0000-0000-000000000000}"/>
  <bookViews>
    <workbookView xWindow="-120" yWindow="-120" windowWidth="29040" windowHeight="15840" firstSheet="2" activeTab="2" xr2:uid="{8A8CCA57-FC56-4297-9F8D-9F84E1352F73}"/>
  </bookViews>
  <sheets>
    <sheet name="CARTERA HX  PACHO" sheetId="1" r:id="rId1"/>
    <sheet name="VERIFICACION" sheetId="2" r:id="rId2"/>
    <sheet name="RESUMEN" sheetId="6" r:id="rId3"/>
    <sheet name="GLOSAS POR CONCILIAR" sheetId="3" r:id="rId4"/>
    <sheet name="CARTERA COOSALUD" sheetId="5" r:id="rId5"/>
    <sheet name="PAGOS" sheetId="4" r:id="rId6"/>
  </sheets>
  <definedNames>
    <definedName name="_xlnm._FilterDatabase" localSheetId="3" hidden="1">'GLOSAS POR CONCILIAR'!$A$1:$D$7</definedName>
    <definedName name="_xlnm._FilterDatabase" localSheetId="5" hidden="1">PAGOS!$A$1:$E$142</definedName>
    <definedName name="_xlnm._FilterDatabase" localSheetId="1" hidden="1">VERIFICACION!$A$1:$J$89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6" l="1"/>
  <c r="G16" i="6"/>
  <c r="G15" i="6"/>
  <c r="G14" i="6"/>
  <c r="G13" i="6"/>
  <c r="G12" i="6"/>
  <c r="G10" i="6"/>
  <c r="B19" i="6"/>
  <c r="B22" i="6" s="1"/>
  <c r="B26" i="6" s="1"/>
  <c r="E19" i="6"/>
  <c r="E22" i="6" s="1"/>
  <c r="E26" i="6" s="1"/>
  <c r="F19" i="6"/>
  <c r="F22" i="6" s="1"/>
  <c r="F26" i="6" s="1"/>
  <c r="D19" i="6"/>
  <c r="D22" i="6" s="1"/>
  <c r="D26" i="6" s="1"/>
  <c r="D89" i="2"/>
  <c r="E89" i="2"/>
  <c r="F89" i="2"/>
  <c r="G89" i="2"/>
  <c r="H89" i="2"/>
  <c r="I89" i="2"/>
  <c r="J89" i="2"/>
  <c r="I72" i="2"/>
  <c r="I66" i="2"/>
  <c r="I64" i="2"/>
  <c r="I61" i="2"/>
  <c r="J61" i="2" s="1"/>
  <c r="I60" i="2"/>
  <c r="I58" i="2"/>
  <c r="I57" i="2"/>
  <c r="J57" i="2" s="1"/>
  <c r="I56" i="2"/>
  <c r="J56" i="2" s="1"/>
  <c r="I55" i="2"/>
  <c r="I54" i="2"/>
  <c r="I53" i="2"/>
  <c r="J53" i="2" s="1"/>
  <c r="I52" i="2"/>
  <c r="J52" i="2" s="1"/>
  <c r="I51" i="2"/>
  <c r="I50" i="2"/>
  <c r="I49" i="2"/>
  <c r="I48" i="2"/>
  <c r="J48" i="2" s="1"/>
  <c r="I47" i="2"/>
  <c r="I46" i="2"/>
  <c r="I45" i="2"/>
  <c r="I44" i="2"/>
  <c r="J44" i="2" s="1"/>
  <c r="I43" i="2"/>
  <c r="I42" i="2"/>
  <c r="I41" i="2"/>
  <c r="J41" i="2" s="1"/>
  <c r="I40" i="2"/>
  <c r="J40" i="2" s="1"/>
  <c r="I39" i="2"/>
  <c r="I38" i="2"/>
  <c r="I37" i="2"/>
  <c r="J37" i="2" s="1"/>
  <c r="I36" i="2"/>
  <c r="J36" i="2" s="1"/>
  <c r="I35" i="2"/>
  <c r="I34" i="2"/>
  <c r="I33" i="2"/>
  <c r="I32" i="2"/>
  <c r="J32" i="2" s="1"/>
  <c r="I31" i="2"/>
  <c r="I30" i="2"/>
  <c r="I29" i="2"/>
  <c r="I28" i="2"/>
  <c r="J28" i="2" s="1"/>
  <c r="I27" i="2"/>
  <c r="I26" i="2"/>
  <c r="I25" i="2"/>
  <c r="J25" i="2" s="1"/>
  <c r="I24" i="2"/>
  <c r="J24" i="2" s="1"/>
  <c r="I23" i="2"/>
  <c r="I22" i="2"/>
  <c r="I21" i="2"/>
  <c r="J21" i="2" s="1"/>
  <c r="I20" i="2"/>
  <c r="J20" i="2" s="1"/>
  <c r="I19" i="2"/>
  <c r="I18" i="2"/>
  <c r="I17" i="2"/>
  <c r="I16" i="2"/>
  <c r="J16" i="2" s="1"/>
  <c r="I15" i="2"/>
  <c r="I14" i="2"/>
  <c r="I12" i="2"/>
  <c r="J12" i="2" s="1"/>
  <c r="I11" i="2"/>
  <c r="I10" i="2"/>
  <c r="I9" i="2"/>
  <c r="J9" i="2" s="1"/>
  <c r="J10" i="2"/>
  <c r="J11" i="2"/>
  <c r="J14" i="2"/>
  <c r="J15" i="2"/>
  <c r="J17" i="2"/>
  <c r="J18" i="2"/>
  <c r="J19" i="2"/>
  <c r="J22" i="2"/>
  <c r="J23" i="2"/>
  <c r="J26" i="2"/>
  <c r="J27" i="2"/>
  <c r="J29" i="2"/>
  <c r="J30" i="2"/>
  <c r="J31" i="2"/>
  <c r="J33" i="2"/>
  <c r="J34" i="2"/>
  <c r="J35" i="2"/>
  <c r="J38" i="2"/>
  <c r="J39" i="2"/>
  <c r="J42" i="2"/>
  <c r="J43" i="2"/>
  <c r="J45" i="2"/>
  <c r="J46" i="2"/>
  <c r="J47" i="2"/>
  <c r="J49" i="2"/>
  <c r="J50" i="2"/>
  <c r="J51" i="2"/>
  <c r="J54" i="2"/>
  <c r="J55" i="2"/>
  <c r="J58" i="2"/>
  <c r="J60" i="2"/>
  <c r="J64" i="2"/>
  <c r="J66" i="2"/>
  <c r="J68" i="2"/>
  <c r="J72" i="2"/>
  <c r="J84" i="2"/>
  <c r="C89" i="2"/>
  <c r="D83" i="2"/>
  <c r="H67" i="2"/>
  <c r="H69" i="2"/>
  <c r="H71" i="2"/>
  <c r="H73" i="2"/>
  <c r="H74" i="2"/>
  <c r="H75" i="2"/>
  <c r="J3" i="2"/>
  <c r="E4" i="2"/>
  <c r="J4" i="2" s="1"/>
  <c r="E5" i="2"/>
  <c r="J5" i="2" s="1"/>
  <c r="E6" i="2"/>
  <c r="J6" i="2" s="1"/>
  <c r="E7" i="2"/>
  <c r="J7" i="2" s="1"/>
  <c r="J8" i="2"/>
  <c r="J13" i="2"/>
  <c r="E59" i="2"/>
  <c r="J59" i="2" s="1"/>
  <c r="J62" i="2"/>
  <c r="E63" i="2"/>
  <c r="J63" i="2" s="1"/>
  <c r="E65" i="2"/>
  <c r="J65" i="2" s="1"/>
  <c r="E69" i="2"/>
  <c r="J69" i="2" s="1"/>
  <c r="J70" i="2"/>
  <c r="J71" i="2"/>
  <c r="J74" i="2"/>
  <c r="E75" i="2"/>
  <c r="J75" i="2" s="1"/>
  <c r="J76" i="2"/>
  <c r="J77" i="2"/>
  <c r="J78" i="2"/>
  <c r="E79" i="2"/>
  <c r="J79" i="2" s="1"/>
  <c r="J80" i="2"/>
  <c r="E81" i="2"/>
  <c r="J81" i="2" s="1"/>
  <c r="J82" i="2"/>
  <c r="E85" i="2"/>
  <c r="J85" i="2" s="1"/>
  <c r="J86" i="2"/>
  <c r="E87" i="2"/>
  <c r="J87" i="2" s="1"/>
  <c r="J88" i="2"/>
  <c r="E2" i="2"/>
  <c r="G94" i="1"/>
  <c r="G19" i="6" l="1"/>
  <c r="G22" i="6" s="1"/>
  <c r="G26" i="6" s="1"/>
  <c r="J73" i="2"/>
  <c r="J83" i="2"/>
  <c r="J67" i="2"/>
  <c r="J2" i="2"/>
</calcChain>
</file>

<file path=xl/sharedStrings.xml><?xml version="1.0" encoding="utf-8"?>
<sst xmlns="http://schemas.openxmlformats.org/spreadsheetml/2006/main" count="663" uniqueCount="362">
  <si>
    <t>E.S.E. HOSPITAL SAN RAFAEL DE PACHO</t>
  </si>
  <si>
    <t>COOSALUD</t>
  </si>
  <si>
    <t>Cartera a 28 de febrero de 2021</t>
  </si>
  <si>
    <t>FACTURA</t>
  </si>
  <si>
    <t>FECHA</t>
  </si>
  <si>
    <t>NIT</t>
  </si>
  <si>
    <t>RAD</t>
  </si>
  <si>
    <t>FECHA RAD</t>
  </si>
  <si>
    <t>ValorInicial</t>
  </si>
  <si>
    <t>SALDO</t>
  </si>
  <si>
    <t>HSRP0003756150</t>
  </si>
  <si>
    <t>HSRP0003766251</t>
  </si>
  <si>
    <t>HSRP0003781480</t>
  </si>
  <si>
    <t>HSRP0003784372</t>
  </si>
  <si>
    <t>HSRP0003819454</t>
  </si>
  <si>
    <t>HSRP0003835138</t>
  </si>
  <si>
    <t>HSRP0003867814</t>
  </si>
  <si>
    <t>HSRP0003872135</t>
  </si>
  <si>
    <t>HSRP0003968900</t>
  </si>
  <si>
    <t>HSRP0004063477</t>
  </si>
  <si>
    <t>HSRP0004082213</t>
  </si>
  <si>
    <t>HSRP0004083976</t>
  </si>
  <si>
    <t>HSRP0004112361</t>
  </si>
  <si>
    <t>HSRP0004120275</t>
  </si>
  <si>
    <t>HSRP0004120997</t>
  </si>
  <si>
    <t>HSRP0004132883</t>
  </si>
  <si>
    <t>HSRP0004135859</t>
  </si>
  <si>
    <t>HSRP0004138012</t>
  </si>
  <si>
    <t>HSRP0004138509</t>
  </si>
  <si>
    <t>HSRP0004139126</t>
  </si>
  <si>
    <t>HSRP0004142614</t>
  </si>
  <si>
    <t>HSRP0004148090</t>
  </si>
  <si>
    <t>HSRP0004150879</t>
  </si>
  <si>
    <t>HSRP0004151747</t>
  </si>
  <si>
    <t>HSRP0004153044</t>
  </si>
  <si>
    <t>HSRP0004156493</t>
  </si>
  <si>
    <t>HSRP0004156736</t>
  </si>
  <si>
    <t>HSRP0004157237</t>
  </si>
  <si>
    <t>HSRP0004160880</t>
  </si>
  <si>
    <t>HSRP0004164519</t>
  </si>
  <si>
    <t>HSRP0004166193</t>
  </si>
  <si>
    <t>HSRP0004166194</t>
  </si>
  <si>
    <t>HSRP0004166385</t>
  </si>
  <si>
    <t>HSRP0004168324</t>
  </si>
  <si>
    <t>HSRP0004172834</t>
  </si>
  <si>
    <t>HSRP0004173752</t>
  </si>
  <si>
    <t>HSRP0004175718</t>
  </si>
  <si>
    <t>HSRP0004177038</t>
  </si>
  <si>
    <t>HSRP0004177064</t>
  </si>
  <si>
    <t>HSRP0004178362</t>
  </si>
  <si>
    <t>HSRP0004180182</t>
  </si>
  <si>
    <t>HSRP0004180648</t>
  </si>
  <si>
    <t>HSRP0004181867</t>
  </si>
  <si>
    <t>HSRP0004183464</t>
  </si>
  <si>
    <t>HSRP0004184352</t>
  </si>
  <si>
    <t>HSRP0004186229</t>
  </si>
  <si>
    <t>HSRP0004188345</t>
  </si>
  <si>
    <t>HSRP0004190538</t>
  </si>
  <si>
    <t>HSRP0004191309</t>
  </si>
  <si>
    <t>HSRP0004192874</t>
  </si>
  <si>
    <t>FEHP0000000848</t>
  </si>
  <si>
    <t>FEHP0000000947</t>
  </si>
  <si>
    <t>FEHP0000003428</t>
  </si>
  <si>
    <t>FEHP0000005398</t>
  </si>
  <si>
    <t>FEHP0000007631</t>
  </si>
  <si>
    <t>FEHP0000007978</t>
  </si>
  <si>
    <t>FEHP0000009408</t>
  </si>
  <si>
    <t>FEHP0000021942</t>
  </si>
  <si>
    <t>FEHP0000029786</t>
  </si>
  <si>
    <t>FEHP0000029788</t>
  </si>
  <si>
    <t>FEHP0000031264</t>
  </si>
  <si>
    <t>FEHP0000033070</t>
  </si>
  <si>
    <t>FEHP0000033456</t>
  </si>
  <si>
    <t>FEHP0000036847</t>
  </si>
  <si>
    <t>FEHP0000041250</t>
  </si>
  <si>
    <t>FEHP0000050919</t>
  </si>
  <si>
    <t>FEHP0000082774</t>
  </si>
  <si>
    <t>FEHP0000103715</t>
  </si>
  <si>
    <t>FEHP0000104892</t>
  </si>
  <si>
    <t>FEHP0000106926</t>
  </si>
  <si>
    <t>FEHP0000106927</t>
  </si>
  <si>
    <t>FEHP0000116631</t>
  </si>
  <si>
    <t>FEHP0000122202</t>
  </si>
  <si>
    <t>FEHP0000133595</t>
  </si>
  <si>
    <t>FEHP0000141769</t>
  </si>
  <si>
    <t>FEHP0000146120</t>
  </si>
  <si>
    <t>FEHP0000148402</t>
  </si>
  <si>
    <t>FEHP0000149958</t>
  </si>
  <si>
    <t>FEHP0000150378</t>
  </si>
  <si>
    <t>FEHP0000161806</t>
  </si>
  <si>
    <t>FEHP0000177018</t>
  </si>
  <si>
    <t>FEHP0000177497</t>
  </si>
  <si>
    <t>FEHP0000177500</t>
  </si>
  <si>
    <t>FEHP0000184744</t>
  </si>
  <si>
    <t>FEHP0000184861</t>
  </si>
  <si>
    <t>FEHP0000187346</t>
  </si>
  <si>
    <t>FEHP0000189206</t>
  </si>
  <si>
    <t>TOTAL</t>
  </si>
  <si>
    <t>Factura</t>
  </si>
  <si>
    <t>Fecha</t>
  </si>
  <si>
    <t>Saldo</t>
  </si>
  <si>
    <t>Por Pagar</t>
  </si>
  <si>
    <t>Cancelada</t>
  </si>
  <si>
    <t>Glosa Acepta Ips</t>
  </si>
  <si>
    <t>Devolucion</t>
  </si>
  <si>
    <t>Glosas Por Conciliar</t>
  </si>
  <si>
    <t>Sin evidencia de Radicacion</t>
  </si>
  <si>
    <t>Diferencia</t>
  </si>
  <si>
    <t xml:space="preserve">Observaciones </t>
  </si>
  <si>
    <t>Ips verificar el saldo de la factura</t>
  </si>
  <si>
    <t>COOSALUD EPS SA</t>
  </si>
  <si>
    <t>Estado de cartera ESE HOSPITAL SAN RAFAEL DE PACHO NIT :  800.099.860</t>
  </si>
  <si>
    <t>DETALLE DE CARTERA IPS</t>
  </si>
  <si>
    <t>COOSALUD  NIT 900,226,715</t>
  </si>
  <si>
    <t>Cartera presentada  IPS</t>
  </si>
  <si>
    <t>Facturas sin evidencia de radicación</t>
  </si>
  <si>
    <t>Devoluciones</t>
  </si>
  <si>
    <t>Facturas Pagadas y No descargadas por la IPS</t>
  </si>
  <si>
    <t>Glosas Aceptadas por la IPS</t>
  </si>
  <si>
    <t>Glosas por  Conciliar</t>
  </si>
  <si>
    <t>Diferencias a revisar por el Proveedor</t>
  </si>
  <si>
    <t>Facturas en proceso de auditoria Aplistaff</t>
  </si>
  <si>
    <t>Saldo Final</t>
  </si>
  <si>
    <t>Giros de la EPS por legalizar</t>
  </si>
  <si>
    <t>Saldo Disponible a Favor de ESE HOSPITAL SAN RAFAEL DE PACHO  Corte 28/02/2022</t>
  </si>
  <si>
    <t>Referencia</t>
  </si>
  <si>
    <t>Importe en moneda local</t>
  </si>
  <si>
    <t>Fecha de documento</t>
  </si>
  <si>
    <t>Texto</t>
  </si>
  <si>
    <t>GLOSA INICIAL GL6892516310230</t>
  </si>
  <si>
    <t>GLOSA INICIAL GL68492320303</t>
  </si>
  <si>
    <t>GLOSA INICIAL GL689251639799</t>
  </si>
  <si>
    <t>GLOSA INICIAL GL087654328931474</t>
  </si>
  <si>
    <t>GLOSA INICIAL GL25765434383304</t>
  </si>
  <si>
    <t>GLOSA INICIAL GL5492349360359</t>
  </si>
  <si>
    <t>SALDO SALDO SALDO 15755084139 ENRIQUE CRUZ</t>
  </si>
  <si>
    <t>Doc.compensación</t>
  </si>
  <si>
    <t>HSRP0003627827</t>
  </si>
  <si>
    <t>2000030955</t>
  </si>
  <si>
    <t>15480083982 ANDREA MARITZA PARRA AREVALO</t>
  </si>
  <si>
    <t>HSRP0003634997</t>
  </si>
  <si>
    <t>HSRP0003661452</t>
  </si>
  <si>
    <t>ABONO FE HSRP0003661452 15580013290 WILLIAM ALFONS</t>
  </si>
  <si>
    <t>HSRP0003650636</t>
  </si>
  <si>
    <t>15480037989 CRISTIAN EDUARDO ANZOLA GARNICA</t>
  </si>
  <si>
    <t>HSRP0003661218</t>
  </si>
  <si>
    <t>MPS BOY ENE_2018</t>
  </si>
  <si>
    <t>EVENTO Ene_2018</t>
  </si>
  <si>
    <t>2000111995</t>
  </si>
  <si>
    <t>SALDO FE HSRP0003661452 15580013290 WILLIAM ALFONS</t>
  </si>
  <si>
    <t>15401018764 SAUL  MARIÑO</t>
  </si>
  <si>
    <t>ABONO FE HSRP0003766251 15401018764 SAUL  MARIÑO</t>
  </si>
  <si>
    <t>MPS BOY 72</t>
  </si>
  <si>
    <t>EVENTO ABR_2019</t>
  </si>
  <si>
    <t>HSRP0003872802</t>
  </si>
  <si>
    <t>2000111998</t>
  </si>
  <si>
    <t>81794104623 ELIZABETH  ZAPATA PINTO</t>
  </si>
  <si>
    <t>MPS ARA 71</t>
  </si>
  <si>
    <t>HSRP0003785917</t>
  </si>
  <si>
    <t>2000185643</t>
  </si>
  <si>
    <t>ABONO COMP PAGO AGO 2019</t>
  </si>
  <si>
    <t>55365510 SAN97</t>
  </si>
  <si>
    <t>EVENTO AGO_2019</t>
  </si>
  <si>
    <t>HSRP0003983790</t>
  </si>
  <si>
    <t>2000199563</t>
  </si>
  <si>
    <t>68855157856 DAMARIS  CORREDOR GONZALEZ</t>
  </si>
  <si>
    <t>56916105 SAN5</t>
  </si>
  <si>
    <t>EVENTO SEP_2019</t>
  </si>
  <si>
    <t>2000236924</t>
  </si>
  <si>
    <t>ABONO FE HSRP0003835138 15580114496 NANCY LILIANA</t>
  </si>
  <si>
    <t>15480088340 CRISTIAN DAVID PULGA AREVALO</t>
  </si>
  <si>
    <t>HSRP0003889618</t>
  </si>
  <si>
    <t>15401077974 JESUS  ACUÑA RODRIGUEZ</t>
  </si>
  <si>
    <t>SALDO FE HSRP0003766251 15401018764 SAUL  MARIÑO</t>
  </si>
  <si>
    <t>MPS BOY1007</t>
  </si>
  <si>
    <t>EVENTO NOV_2019</t>
  </si>
  <si>
    <t>HSRP0003975981</t>
  </si>
  <si>
    <t>2000237241</t>
  </si>
  <si>
    <t>25754135928 SOFIA  CANO VASQUEZ</t>
  </si>
  <si>
    <t>56916105 CUN4</t>
  </si>
  <si>
    <t>HSRP0003927825</t>
  </si>
  <si>
    <t>2000263637</t>
  </si>
  <si>
    <t>15466106510 MAYERLY CATHERINE SANDOVAL HERNANDEZ</t>
  </si>
  <si>
    <t>MPS GUA71</t>
  </si>
  <si>
    <t>EVENTO JUN_2019</t>
  </si>
  <si>
    <t>HSRP0003797653</t>
  </si>
  <si>
    <t>2000282502</t>
  </si>
  <si>
    <t>HSRP0003994941</t>
  </si>
  <si>
    <t>ABONO FE HSRP0003994941 15580088522 SANTOS ORLANDO</t>
  </si>
  <si>
    <t>SALDO FE HSRP0003835138 15580114496 NANCY LILIANA</t>
  </si>
  <si>
    <t>65550681 BOY53</t>
  </si>
  <si>
    <t>EVENTO FEB_2020</t>
  </si>
  <si>
    <t>2000301364</t>
  </si>
  <si>
    <t>23466150750 MAXIMILIANO PEREZ</t>
  </si>
  <si>
    <t>65550681 COR54</t>
  </si>
  <si>
    <t>2000327500</t>
  </si>
  <si>
    <t>SALDO FE HSRP0003994941 15580088522 SANTOS ORLANDO</t>
  </si>
  <si>
    <t>HSRP0004007649</t>
  </si>
  <si>
    <t>15580081435 CRISTIAN SANTIAGO RUEDA CASTRO</t>
  </si>
  <si>
    <t>HSRP0004017143</t>
  </si>
  <si>
    <t>68855157860 JHONATAN ALEXANDER CARREÑO HERNANDEZ</t>
  </si>
  <si>
    <t>HSRP0004019372</t>
  </si>
  <si>
    <t>HSRP0004083197</t>
  </si>
  <si>
    <t>15755072848 CARLOS SEGURA</t>
  </si>
  <si>
    <t>SAL FACT HSRP0004083976</t>
  </si>
  <si>
    <t>HSRP0004031907</t>
  </si>
  <si>
    <t>68855189387 DIANA CARREÑO</t>
  </si>
  <si>
    <t>HSRP0004059198</t>
  </si>
  <si>
    <t>68855157856 DAMARIS CORREDOR</t>
  </si>
  <si>
    <t>HSRP0003633037</t>
  </si>
  <si>
    <t>08685497847 MAILER SANTIAGO MONSALVO BARANDICA</t>
  </si>
  <si>
    <t>HSRP0003870569</t>
  </si>
  <si>
    <t>68855165560 MARIA MARTA GONZALEZ RIVERO</t>
  </si>
  <si>
    <t>HSRP0003840322</t>
  </si>
  <si>
    <t>HSRP0003854491</t>
  </si>
  <si>
    <t>20400295975 DARILUZ  MARTINEZ VILLALOBOS</t>
  </si>
  <si>
    <t>HSRP0003815369</t>
  </si>
  <si>
    <t>HSRP0003819457</t>
  </si>
  <si>
    <t>HSRP0003819496</t>
  </si>
  <si>
    <t>68745034798 ARCELIA PAOLA ARRIETA SANCHEZ</t>
  </si>
  <si>
    <t>HSRP0004090547</t>
  </si>
  <si>
    <t>11001161278 JOSE LOZANO</t>
  </si>
  <si>
    <t>HSRP0003689218</t>
  </si>
  <si>
    <t>94001230498 JOSE REINEL GAITAN PEREZ</t>
  </si>
  <si>
    <t>HSRP0003692436</t>
  </si>
  <si>
    <t>47692080098 DIEGO SAID RANGEL MARTINEZ</t>
  </si>
  <si>
    <t>HSRP0003705096</t>
  </si>
  <si>
    <t>05120493393 JOSE MIGUEL CORTES RODRIGUEZ</t>
  </si>
  <si>
    <t>HSRP0003719125</t>
  </si>
  <si>
    <t>76622603515 EURIPIDES  MENDEZ HOYOS</t>
  </si>
  <si>
    <t>HSRP0003727207</t>
  </si>
  <si>
    <t>47001104988 EDGAR MARTIN CIFUENTES</t>
  </si>
  <si>
    <t>HSRP0003959205</t>
  </si>
  <si>
    <t>68855157860 JHONATAN CARREÑO HERNANDEZ</t>
  </si>
  <si>
    <t>HSRP0003787540</t>
  </si>
  <si>
    <t>68190386846 CARMEN ELIZA SIERRA PINTO</t>
  </si>
  <si>
    <t>SALDO COMP PAGO AGO 2019</t>
  </si>
  <si>
    <t>HSRP0003762325</t>
  </si>
  <si>
    <t>05120360018 FLOR MARIA RODRIGUEZ</t>
  </si>
  <si>
    <t>ACEPTA EPS GLOS FE HSRP0003787540 14/03/2019 C</t>
  </si>
  <si>
    <t>70497106 CUN315</t>
  </si>
  <si>
    <t>EVENTO  DESENCAJE RESERVAS TECNICAS</t>
  </si>
  <si>
    <t>2000489530</t>
  </si>
  <si>
    <t>15466102302 ESTEFANIA LADINO</t>
  </si>
  <si>
    <t>88651866BOY1013</t>
  </si>
  <si>
    <t>ESSC24EVENTO</t>
  </si>
  <si>
    <t>2000529128</t>
  </si>
  <si>
    <t>15759199015 SARA GOMEZ</t>
  </si>
  <si>
    <t>15401000586 DANIEL MARTINEZ</t>
  </si>
  <si>
    <t>MPS BOY127</t>
  </si>
  <si>
    <t xml:space="preserve"> CARTERA EVENTO</t>
  </si>
  <si>
    <t>FEHP0000020485</t>
  </si>
  <si>
    <t>2000532287</t>
  </si>
  <si>
    <t>76892707703 WUINDER GUAYAPERO</t>
  </si>
  <si>
    <t>SALDO 15466102302 ESTEFANIA LADINO</t>
  </si>
  <si>
    <t>MPS CES128</t>
  </si>
  <si>
    <t>FEHP0000064373</t>
  </si>
  <si>
    <t>2000556913</t>
  </si>
  <si>
    <t>MPS BOY1864</t>
  </si>
  <si>
    <t>COMPENSACION TOTAL O EXACTA</t>
  </si>
  <si>
    <t>2000611001</t>
  </si>
  <si>
    <t>SALDO SALDO 15466102302 ESTEFANIA LADINO</t>
  </si>
  <si>
    <t>FEHP0000047650</t>
  </si>
  <si>
    <t>25754127003 DEYANIRA CORTES</t>
  </si>
  <si>
    <t>92960534CUN79</t>
  </si>
  <si>
    <t>2000611012</t>
  </si>
  <si>
    <t>68190163721 JAVIER GONZALEZ</t>
  </si>
  <si>
    <t>FEHP0000076341</t>
  </si>
  <si>
    <t>15759101819 KAREN MARIN</t>
  </si>
  <si>
    <t>2000748546</t>
  </si>
  <si>
    <t>68276413821 SALVADOR GARCIA</t>
  </si>
  <si>
    <t>FEHP0000103431</t>
  </si>
  <si>
    <t>SALDO 25754141316 LUIS SANCHEZ</t>
  </si>
  <si>
    <t>FEHP0000101252</t>
  </si>
  <si>
    <t>SALDO 25754155097 MARLEN TORRES</t>
  </si>
  <si>
    <t>SALDO 05895259133 HUBER BUITRAGO</t>
  </si>
  <si>
    <t>FEHP0000110593</t>
  </si>
  <si>
    <t>SALDO 11001165603 MARTINIANO CASTAÑEDA</t>
  </si>
  <si>
    <t>FEHP0000111379</t>
  </si>
  <si>
    <t>FEHP0000114246</t>
  </si>
  <si>
    <t>15580080448 JOHN SUTANEME</t>
  </si>
  <si>
    <t>25754155097 MARLEN TORRES</t>
  </si>
  <si>
    <t>FEHP0000122922</t>
  </si>
  <si>
    <t>54405531960 JORGE PEREZ</t>
  </si>
  <si>
    <t>54001155737 ANA DELGADO</t>
  </si>
  <si>
    <t>FEHP0000123756</t>
  </si>
  <si>
    <t>13468518490 YOEL RODRIGUEZ</t>
  </si>
  <si>
    <t>MPS SAN2696</t>
  </si>
  <si>
    <t>ESS024EVENTO</t>
  </si>
  <si>
    <t>2000641098</t>
  </si>
  <si>
    <t>05895259133 HUBER BUITRAGO</t>
  </si>
  <si>
    <t>MPS ANT1209</t>
  </si>
  <si>
    <t>2000670119</t>
  </si>
  <si>
    <t>11001165603 MARTINIANO CASTAÑEDA</t>
  </si>
  <si>
    <t>MPS BOG1628</t>
  </si>
  <si>
    <t>2000670122</t>
  </si>
  <si>
    <t>25754141316 LUIS SANCHEZ</t>
  </si>
  <si>
    <t>MPS CUN2215</t>
  </si>
  <si>
    <t>2000672472</t>
  </si>
  <si>
    <t>08758614417 ALEJANDRO DONADO</t>
  </si>
  <si>
    <t>MPS ATL1489</t>
  </si>
  <si>
    <t>FEHP0000125804</t>
  </si>
  <si>
    <t>2000748548</t>
  </si>
  <si>
    <t>15580048975 ANGEL VILLANUEVA</t>
  </si>
  <si>
    <t>FEHP0000128056</t>
  </si>
  <si>
    <t>15580092745 GABRIEL PUERTAS</t>
  </si>
  <si>
    <t>SALDO 68276413821 SALVADOR GARCIA</t>
  </si>
  <si>
    <t>FEHP0000140741</t>
  </si>
  <si>
    <t>110011302 YUDY MARTINEZ</t>
  </si>
  <si>
    <t>25426123720 JOSE MALDONADO</t>
  </si>
  <si>
    <t>6245692 SAN81</t>
  </si>
  <si>
    <t>EVENTO</t>
  </si>
  <si>
    <t>2000751836</t>
  </si>
  <si>
    <t>SALDO 25426123720 JOSE MALDONADO</t>
  </si>
  <si>
    <t>20710959532 CAROLINA BENITEZ</t>
  </si>
  <si>
    <t>15580208058 LISANDRO GARZON</t>
  </si>
  <si>
    <t>MPS BOL 1875</t>
  </si>
  <si>
    <t>ESS024 EVENTO</t>
  </si>
  <si>
    <t>2000755039</t>
  </si>
  <si>
    <t>15176103552 EVANGELISTA ALFONSO</t>
  </si>
  <si>
    <t>MPS BOY 1920</t>
  </si>
  <si>
    <t>2000756933</t>
  </si>
  <si>
    <t>SALDO 15176103552 EVANGELISTA ALFONSO</t>
  </si>
  <si>
    <t>6245692 BOY82</t>
  </si>
  <si>
    <t>2000768687</t>
  </si>
  <si>
    <t>MPS BOY1146</t>
  </si>
  <si>
    <t>EVENTO PORTABILIDAD</t>
  </si>
  <si>
    <t>2000768752</t>
  </si>
  <si>
    <t>SALDO 15580208058 LISANDRO GARZON</t>
  </si>
  <si>
    <t>SALDO SALDO 15176103552 EVANGELISTA ALFONSO</t>
  </si>
  <si>
    <t>MPS ARA1145</t>
  </si>
  <si>
    <t>2000816499</t>
  </si>
  <si>
    <t>76001152002 CLAUDIA IMBACUAN</t>
  </si>
  <si>
    <t>17330724 VAL1024</t>
  </si>
  <si>
    <t>2000825473</t>
  </si>
  <si>
    <t>23580186051 ANA PAEZ</t>
  </si>
  <si>
    <t>17330724 COR556</t>
  </si>
  <si>
    <t>2000842608</t>
  </si>
  <si>
    <t>15755084139 ENRIQUE CRUZ</t>
  </si>
  <si>
    <t>2000842609</t>
  </si>
  <si>
    <t>68001049704 DORIAN MENESES</t>
  </si>
  <si>
    <t>15401018700 JOSE RODRIGUEZ</t>
  </si>
  <si>
    <t>68572181651 DANIEL ALDANA</t>
  </si>
  <si>
    <t>MPS SAN1147</t>
  </si>
  <si>
    <t>2000842610</t>
  </si>
  <si>
    <t>15646201353 YEISON TELLO</t>
  </si>
  <si>
    <t>17330724 BOY401</t>
  </si>
  <si>
    <t>2000842611</t>
  </si>
  <si>
    <t>SALDO SALDO SALDO 15176103552 EVANGELISTA ALFONSO</t>
  </si>
  <si>
    <t>SALDO 15759199015 SARA GOMEZ</t>
  </si>
  <si>
    <t>81001571418 NELLY TUMAY</t>
  </si>
  <si>
    <t>SALDO 15401018700 JOSE RODRIGUEZ</t>
  </si>
  <si>
    <t>SALDO 15646201353 YEISON TELLO</t>
  </si>
  <si>
    <t>MPS CUN 2342</t>
  </si>
  <si>
    <t>2000842612</t>
  </si>
  <si>
    <t>SALDO 15755084139 ENRIQUE CRUZ</t>
  </si>
  <si>
    <t>SALDO SALDO 15646201353 YEISON TELLO</t>
  </si>
  <si>
    <t>SALDO 23580186051 ANA PAEZ</t>
  </si>
  <si>
    <t>MPS NOR 2764</t>
  </si>
  <si>
    <t>2000842613</t>
  </si>
  <si>
    <t>SALDO SALDO 15755084139 ENRIQUE CRUZ</t>
  </si>
  <si>
    <t>17330724 SAN858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</si>
</sst>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_-"/>
    <numFmt numFmtId="165" formatCode="_-* #,##0.00_-;\-* #,##0.00_-;_-* &quot;-&quot;??_-;_-@_-"/>
    <numFmt numFmtId="166" formatCode="_-* #,##0_-;\-* #,##0_-;_-* &quot;-&quot;??_-;_-@_-"/>
    <numFmt numFmtId="167" formatCode="dd/mm/yyyy;@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E2EFDA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164" fontId="2" fillId="2" borderId="1" xfId="2" applyFont="1" applyFill="1" applyBorder="1" applyAlignment="1">
      <alignment horizontal="center"/>
    </xf>
    <xf numFmtId="14" fontId="0" fillId="0" borderId="0" xfId="0" applyNumberFormat="1"/>
    <xf numFmtId="14" fontId="2" fillId="2" borderId="1" xfId="2" applyNumberFormat="1" applyFont="1" applyFill="1" applyBorder="1" applyAlignment="1">
      <alignment horizontal="center"/>
    </xf>
    <xf numFmtId="0" fontId="0" fillId="0" borderId="1" xfId="0" applyBorder="1"/>
    <xf numFmtId="167" fontId="0" fillId="0" borderId="1" xfId="0" applyNumberFormat="1" applyBorder="1"/>
    <xf numFmtId="166" fontId="0" fillId="0" borderId="1" xfId="1" applyNumberFormat="1" applyFont="1" applyBorder="1"/>
    <xf numFmtId="0" fontId="2" fillId="0" borderId="1" xfId="0" applyFont="1" applyBorder="1"/>
    <xf numFmtId="166" fontId="2" fillId="0" borderId="1" xfId="0" applyNumberFormat="1" applyFont="1" applyBorder="1"/>
    <xf numFmtId="1" fontId="0" fillId="0" borderId="0" xfId="1" applyNumberFormat="1" applyFont="1"/>
    <xf numFmtId="0" fontId="4" fillId="3" borderId="1" xfId="0" applyFont="1" applyFill="1" applyBorder="1"/>
    <xf numFmtId="0" fontId="4" fillId="0" borderId="0" xfId="0" applyFont="1"/>
    <xf numFmtId="3" fontId="4" fillId="0" borderId="0" xfId="0" applyNumberFormat="1" applyFont="1" applyAlignment="1">
      <alignment horizontal="right"/>
    </xf>
    <xf numFmtId="14" fontId="4" fillId="0" borderId="0" xfId="0" applyNumberFormat="1" applyFont="1" applyAlignment="1">
      <alignment horizontal="right"/>
    </xf>
    <xf numFmtId="0" fontId="5" fillId="4" borderId="0" xfId="0" applyFont="1" applyFill="1"/>
    <xf numFmtId="3" fontId="5" fillId="4" borderId="0" xfId="0" applyNumberFormat="1" applyFont="1" applyFill="1" applyAlignment="1">
      <alignment horizontal="right"/>
    </xf>
    <xf numFmtId="14" fontId="5" fillId="4" borderId="0" xfId="0" applyNumberFormat="1" applyFont="1" applyFill="1" applyAlignment="1">
      <alignment horizontal="right"/>
    </xf>
    <xf numFmtId="1" fontId="0" fillId="0" borderId="1" xfId="1" applyNumberFormat="1" applyFont="1" applyBorder="1"/>
    <xf numFmtId="166" fontId="0" fillId="0" borderId="0" xfId="0" applyNumberFormat="1"/>
    <xf numFmtId="166" fontId="0" fillId="0" borderId="0" xfId="1" applyNumberFormat="1" applyFont="1"/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/>
    </xf>
    <xf numFmtId="166" fontId="2" fillId="4" borderId="1" xfId="1" applyNumberFormat="1" applyFont="1" applyFill="1" applyBorder="1" applyAlignment="1">
      <alignment horizontal="center" vertical="center"/>
    </xf>
    <xf numFmtId="166" fontId="2" fillId="4" borderId="1" xfId="1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" fontId="2" fillId="4" borderId="1" xfId="1" applyNumberFormat="1" applyFont="1" applyFill="1" applyBorder="1"/>
    <xf numFmtId="166" fontId="2" fillId="4" borderId="1" xfId="1" applyNumberFormat="1" applyFont="1" applyFill="1" applyBorder="1"/>
    <xf numFmtId="0" fontId="6" fillId="0" borderId="0" xfId="0" applyFont="1"/>
    <xf numFmtId="0" fontId="7" fillId="0" borderId="0" xfId="0" applyFont="1"/>
    <xf numFmtId="0" fontId="8" fillId="5" borderId="0" xfId="0" applyFont="1" applyFill="1" applyAlignment="1">
      <alignment vertical="center"/>
    </xf>
    <xf numFmtId="0" fontId="9" fillId="5" borderId="0" xfId="0" applyFont="1" applyFill="1"/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3" fontId="9" fillId="5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3" fontId="10" fillId="0" borderId="0" xfId="0" applyNumberFormat="1" applyFont="1" applyAlignment="1">
      <alignment horizontal="center"/>
    </xf>
    <xf numFmtId="3" fontId="9" fillId="7" borderId="0" xfId="0" applyNumberFormat="1" applyFont="1" applyFill="1" applyAlignment="1">
      <alignment horizontal="center"/>
    </xf>
    <xf numFmtId="3" fontId="9" fillId="5" borderId="0" xfId="0" applyNumberFormat="1" applyFont="1" applyFill="1" applyAlignment="1">
      <alignment horizontal="right"/>
    </xf>
    <xf numFmtId="0" fontId="6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9" fillId="7" borderId="0" xfId="0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102535</xdr:colOff>
      <xdr:row>0</xdr:row>
      <xdr:rowOff>68873</xdr:rowOff>
    </xdr:from>
    <xdr:to>
      <xdr:col>0</xdr:col>
      <xdr:colOff>718039</xdr:colOff>
      <xdr:row>3</xdr:row>
      <xdr:rowOff>155845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6591B8-FDF6-415A-AACC-A089C241D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535" y="68873"/>
          <a:ext cx="615504" cy="6356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2943225</xdr:colOff>
      <xdr:row>3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690759-7AEB-4BA7-AE91-0C83240E3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9432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69111-E992-4994-84C7-5A480232CCED}">
  <dimension ref="A1:H94"/>
  <sheetViews>
    <sheetView topLeftCell="A55" zoomScaleNormal="100" workbookViewId="0">
      <selection activeCell="A74" sqref="A74"/>
    </sheetView>
  </sheetViews>
  <sheetFormatPr defaultColWidth="11.42578125" defaultRowHeight="15"/>
  <cols>
    <col min="1" max="1" width="15.28515625" bestFit="1" customWidth="1"/>
    <col min="2" max="2" width="10.5703125" bestFit="1" customWidth="1"/>
    <col min="3" max="3" width="10" bestFit="1" customWidth="1"/>
    <col min="4" max="4" width="6" bestFit="1" customWidth="1"/>
    <col min="5" max="5" width="10.5703125" bestFit="1" customWidth="1"/>
    <col min="6" max="6" width="11.7109375" bestFit="1" customWidth="1"/>
    <col min="7" max="7" width="11.42578125" bestFit="1" customWidth="1"/>
  </cols>
  <sheetData>
    <row r="1" spans="1:8">
      <c r="D1" s="2"/>
      <c r="G1" s="2"/>
    </row>
    <row r="2" spans="1:8">
      <c r="A2" s="46" t="s">
        <v>0</v>
      </c>
      <c r="B2" s="46"/>
      <c r="C2" s="46"/>
      <c r="D2" s="46"/>
      <c r="E2" s="46"/>
      <c r="F2" s="46"/>
      <c r="G2" s="46"/>
    </row>
    <row r="3" spans="1:8">
      <c r="A3" s="46" t="s">
        <v>1</v>
      </c>
      <c r="B3" s="46"/>
      <c r="C3" s="46"/>
      <c r="D3" s="46"/>
      <c r="E3" s="46"/>
      <c r="F3" s="46"/>
      <c r="G3" s="46"/>
    </row>
    <row r="4" spans="1:8">
      <c r="A4" s="46" t="s">
        <v>2</v>
      </c>
      <c r="B4" s="46"/>
      <c r="C4" s="46"/>
      <c r="D4" s="46"/>
      <c r="E4" s="46"/>
      <c r="F4" s="46"/>
      <c r="G4" s="46"/>
    </row>
    <row r="5" spans="1:8">
      <c r="G5" s="2"/>
    </row>
    <row r="6" spans="1:8">
      <c r="A6" s="1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1" t="s">
        <v>8</v>
      </c>
      <c r="G6" s="3" t="s">
        <v>9</v>
      </c>
    </row>
    <row r="7" spans="1:8">
      <c r="A7" s="4" t="s">
        <v>10</v>
      </c>
      <c r="B7" s="5">
        <v>43292.632638888892</v>
      </c>
      <c r="C7" s="4">
        <v>900226715</v>
      </c>
      <c r="D7" s="4">
        <v>7820</v>
      </c>
      <c r="E7" s="5">
        <v>43350</v>
      </c>
      <c r="F7" s="6">
        <v>31200</v>
      </c>
      <c r="G7" s="6">
        <v>31200</v>
      </c>
    </row>
    <row r="8" spans="1:8">
      <c r="A8" s="4" t="s">
        <v>11</v>
      </c>
      <c r="B8" s="5">
        <v>43308.304166666669</v>
      </c>
      <c r="C8" s="4">
        <v>900226715</v>
      </c>
      <c r="D8" s="4">
        <v>7820</v>
      </c>
      <c r="E8" s="5">
        <v>43350</v>
      </c>
      <c r="F8" s="6">
        <v>349500</v>
      </c>
      <c r="G8" s="6">
        <v>321900</v>
      </c>
      <c r="H8" s="18"/>
    </row>
    <row r="9" spans="1:8">
      <c r="A9" s="4" t="s">
        <v>12</v>
      </c>
      <c r="B9" s="5">
        <v>43334.381944444445</v>
      </c>
      <c r="C9" s="4">
        <v>900226715</v>
      </c>
      <c r="D9" s="4">
        <v>7874</v>
      </c>
      <c r="E9" s="5">
        <v>43350</v>
      </c>
      <c r="F9" s="6">
        <v>42700</v>
      </c>
      <c r="G9" s="6">
        <v>42700</v>
      </c>
    </row>
    <row r="10" spans="1:8">
      <c r="A10" s="4" t="s">
        <v>13</v>
      </c>
      <c r="B10" s="5">
        <v>43339.371527777781</v>
      </c>
      <c r="C10" s="4">
        <v>900226715</v>
      </c>
      <c r="D10" s="4">
        <v>7874</v>
      </c>
      <c r="E10" s="5">
        <v>43350</v>
      </c>
      <c r="F10" s="6">
        <v>202300</v>
      </c>
      <c r="G10" s="6">
        <v>202300</v>
      </c>
    </row>
    <row r="11" spans="1:8">
      <c r="A11" s="4" t="s">
        <v>14</v>
      </c>
      <c r="B11" s="5">
        <v>43398.724305555559</v>
      </c>
      <c r="C11" s="4">
        <v>900226715</v>
      </c>
      <c r="D11" s="4">
        <v>8033</v>
      </c>
      <c r="E11" s="5">
        <v>43509</v>
      </c>
      <c r="F11" s="6">
        <v>108516</v>
      </c>
      <c r="G11" s="6">
        <v>108516</v>
      </c>
    </row>
    <row r="12" spans="1:8">
      <c r="A12" s="4" t="s">
        <v>15</v>
      </c>
      <c r="B12" s="5">
        <v>43427.578472222223</v>
      </c>
      <c r="C12" s="4">
        <v>900226715</v>
      </c>
      <c r="D12" s="4">
        <v>8109</v>
      </c>
      <c r="E12" s="5">
        <v>43509</v>
      </c>
      <c r="F12" s="6">
        <v>200368</v>
      </c>
      <c r="G12" s="6">
        <v>150504</v>
      </c>
    </row>
    <row r="13" spans="1:8">
      <c r="A13" s="4" t="s">
        <v>16</v>
      </c>
      <c r="B13" s="5">
        <v>43489.734027777777</v>
      </c>
      <c r="C13" s="4">
        <v>900226715</v>
      </c>
      <c r="D13" s="4">
        <v>8263</v>
      </c>
      <c r="E13" s="5">
        <v>43509</v>
      </c>
      <c r="F13" s="6">
        <v>135450</v>
      </c>
      <c r="G13" s="6">
        <v>17664</v>
      </c>
    </row>
    <row r="14" spans="1:8">
      <c r="A14" s="4" t="s">
        <v>17</v>
      </c>
      <c r="B14" s="5">
        <v>43496.606944444444</v>
      </c>
      <c r="C14" s="4">
        <v>900226715</v>
      </c>
      <c r="D14" s="4">
        <v>8263</v>
      </c>
      <c r="E14" s="5">
        <v>43509</v>
      </c>
      <c r="F14" s="6">
        <v>796661</v>
      </c>
      <c r="G14" s="6">
        <v>796661</v>
      </c>
    </row>
    <row r="15" spans="1:8">
      <c r="A15" s="4" t="s">
        <v>18</v>
      </c>
      <c r="B15" s="5">
        <v>43645.894444444442</v>
      </c>
      <c r="C15" s="4">
        <v>900226715</v>
      </c>
      <c r="D15" s="4">
        <v>8675</v>
      </c>
      <c r="E15" s="5">
        <v>43663</v>
      </c>
      <c r="F15" s="6">
        <v>214588</v>
      </c>
      <c r="G15" s="6">
        <v>214588</v>
      </c>
    </row>
    <row r="16" spans="1:8">
      <c r="A16" s="4" t="s">
        <v>19</v>
      </c>
      <c r="B16" s="5">
        <v>43799.4</v>
      </c>
      <c r="C16" s="4">
        <v>900226715</v>
      </c>
      <c r="D16" s="4">
        <v>9149</v>
      </c>
      <c r="E16" s="5">
        <v>44196</v>
      </c>
      <c r="F16" s="6">
        <v>1476375</v>
      </c>
      <c r="G16" s="6">
        <v>1476375</v>
      </c>
    </row>
    <row r="17" spans="1:7">
      <c r="A17" s="4" t="s">
        <v>20</v>
      </c>
      <c r="B17" s="5">
        <v>43826.498611111114</v>
      </c>
      <c r="C17" s="4">
        <v>900226715</v>
      </c>
      <c r="D17" s="4">
        <v>9148</v>
      </c>
      <c r="E17" s="5">
        <v>44196</v>
      </c>
      <c r="F17" s="6">
        <v>2765523</v>
      </c>
      <c r="G17" s="6">
        <v>2527823</v>
      </c>
    </row>
    <row r="18" spans="1:7">
      <c r="A18" s="4" t="s">
        <v>21</v>
      </c>
      <c r="B18" s="5">
        <v>43829.919444444444</v>
      </c>
      <c r="C18" s="4">
        <v>900226715</v>
      </c>
      <c r="D18" s="4">
        <v>9150</v>
      </c>
      <c r="E18" s="5">
        <v>43845</v>
      </c>
      <c r="F18" s="6">
        <v>78119</v>
      </c>
      <c r="G18" s="6">
        <v>1</v>
      </c>
    </row>
    <row r="19" spans="1:7">
      <c r="A19" s="4" t="s">
        <v>22</v>
      </c>
      <c r="B19" s="5">
        <v>43879.331250000003</v>
      </c>
      <c r="C19" s="4">
        <v>900226715</v>
      </c>
      <c r="D19" s="4">
        <v>9342</v>
      </c>
      <c r="E19" s="5">
        <v>43952</v>
      </c>
      <c r="F19" s="6">
        <v>117019</v>
      </c>
      <c r="G19" s="6">
        <v>117019</v>
      </c>
    </row>
    <row r="20" spans="1:7">
      <c r="A20" s="4" t="s">
        <v>23</v>
      </c>
      <c r="B20" s="5">
        <v>43889.636805555558</v>
      </c>
      <c r="C20" s="4">
        <v>900226715</v>
      </c>
      <c r="D20" s="4">
        <v>9340</v>
      </c>
      <c r="E20" s="5">
        <v>43922</v>
      </c>
      <c r="F20" s="6">
        <v>67619</v>
      </c>
      <c r="G20" s="6">
        <v>67619</v>
      </c>
    </row>
    <row r="21" spans="1:7">
      <c r="A21" s="4" t="s">
        <v>24</v>
      </c>
      <c r="B21" s="5">
        <v>43890.531944444447</v>
      </c>
      <c r="C21" s="4">
        <v>900226715</v>
      </c>
      <c r="D21" s="4">
        <v>9341</v>
      </c>
      <c r="E21" s="5">
        <v>43952</v>
      </c>
      <c r="F21" s="6">
        <v>1696217</v>
      </c>
      <c r="G21" s="6">
        <v>1696217</v>
      </c>
    </row>
    <row r="22" spans="1:7">
      <c r="A22" s="4" t="s">
        <v>25</v>
      </c>
      <c r="B22" s="5">
        <v>43910.332638888889</v>
      </c>
      <c r="C22" s="4">
        <v>900226715</v>
      </c>
      <c r="D22" s="4">
        <v>9426</v>
      </c>
      <c r="E22" s="5">
        <v>43945</v>
      </c>
      <c r="F22" s="6">
        <v>179900</v>
      </c>
      <c r="G22" s="6">
        <v>179900</v>
      </c>
    </row>
    <row r="23" spans="1:7">
      <c r="A23" s="4" t="s">
        <v>26</v>
      </c>
      <c r="B23" s="5">
        <v>43921.370138888888</v>
      </c>
      <c r="C23" s="4">
        <v>900226715</v>
      </c>
      <c r="D23" s="4">
        <v>9427</v>
      </c>
      <c r="E23" s="5">
        <v>44021</v>
      </c>
      <c r="F23" s="6">
        <v>6281297</v>
      </c>
      <c r="G23" s="6">
        <v>6281297</v>
      </c>
    </row>
    <row r="24" spans="1:7">
      <c r="A24" s="4" t="s">
        <v>27</v>
      </c>
      <c r="B24" s="5">
        <v>43929.868750000001</v>
      </c>
      <c r="C24" s="4">
        <v>900226715</v>
      </c>
      <c r="D24" s="4">
        <v>9489</v>
      </c>
      <c r="E24" s="5">
        <v>43971.708333333336</v>
      </c>
      <c r="F24" s="6">
        <v>24000</v>
      </c>
      <c r="G24" s="6">
        <v>24000</v>
      </c>
    </row>
    <row r="25" spans="1:7">
      <c r="A25" s="4" t="s">
        <v>28</v>
      </c>
      <c r="B25" s="5">
        <v>43935.329861111109</v>
      </c>
      <c r="C25" s="4">
        <v>900226715</v>
      </c>
      <c r="D25" s="4">
        <v>9489</v>
      </c>
      <c r="E25" s="5">
        <v>43971.708333333336</v>
      </c>
      <c r="F25" s="6">
        <v>28000</v>
      </c>
      <c r="G25" s="6">
        <v>28000</v>
      </c>
    </row>
    <row r="26" spans="1:7">
      <c r="A26" s="4" t="s">
        <v>29</v>
      </c>
      <c r="B26" s="5">
        <v>43936.81527777778</v>
      </c>
      <c r="C26" s="4">
        <v>900226715</v>
      </c>
      <c r="D26" s="4">
        <v>9489</v>
      </c>
      <c r="E26" s="5">
        <v>43971.708333333336</v>
      </c>
      <c r="F26" s="6">
        <v>28000</v>
      </c>
      <c r="G26" s="6">
        <v>28000</v>
      </c>
    </row>
    <row r="27" spans="1:7">
      <c r="A27" s="4" t="s">
        <v>30</v>
      </c>
      <c r="B27" s="5">
        <v>43956.740277777775</v>
      </c>
      <c r="C27" s="4">
        <v>900226715</v>
      </c>
      <c r="D27" s="4">
        <v>9564</v>
      </c>
      <c r="E27" s="5">
        <v>43999.270833333336</v>
      </c>
      <c r="F27" s="6">
        <v>65338</v>
      </c>
      <c r="G27" s="6">
        <v>65338</v>
      </c>
    </row>
    <row r="28" spans="1:7">
      <c r="A28" s="4" t="s">
        <v>31</v>
      </c>
      <c r="B28" s="5">
        <v>43978.481249999997</v>
      </c>
      <c r="C28" s="4">
        <v>900226715</v>
      </c>
      <c r="D28" s="4">
        <v>9563</v>
      </c>
      <c r="E28" s="5">
        <v>43999.270833333336</v>
      </c>
      <c r="F28" s="6">
        <v>85081</v>
      </c>
      <c r="G28" s="6">
        <v>85081</v>
      </c>
    </row>
    <row r="29" spans="1:7">
      <c r="A29" s="4" t="s">
        <v>32</v>
      </c>
      <c r="B29" s="5">
        <v>43986.757638888892</v>
      </c>
      <c r="C29" s="4">
        <v>900226715</v>
      </c>
      <c r="D29" s="4">
        <v>9632</v>
      </c>
      <c r="E29" s="5">
        <v>44021.583333333336</v>
      </c>
      <c r="F29" s="6">
        <v>24000</v>
      </c>
      <c r="G29" s="6">
        <v>24000</v>
      </c>
    </row>
    <row r="30" spans="1:7">
      <c r="A30" s="4" t="s">
        <v>33</v>
      </c>
      <c r="B30" s="5">
        <v>43990.84097222222</v>
      </c>
      <c r="C30" s="4">
        <v>900226715</v>
      </c>
      <c r="D30" s="4">
        <v>9633</v>
      </c>
      <c r="E30" s="5">
        <v>44021.583333333336</v>
      </c>
      <c r="F30" s="6">
        <v>1143300</v>
      </c>
      <c r="G30" s="6">
        <v>1143300</v>
      </c>
    </row>
    <row r="31" spans="1:7">
      <c r="A31" s="4" t="s">
        <v>34</v>
      </c>
      <c r="B31" s="5">
        <v>43994.359027777777</v>
      </c>
      <c r="C31" s="4">
        <v>900226715</v>
      </c>
      <c r="D31" s="4">
        <v>9633</v>
      </c>
      <c r="E31" s="5">
        <v>44021.583333333336</v>
      </c>
      <c r="F31" s="6">
        <v>57600</v>
      </c>
      <c r="G31" s="6">
        <v>57600</v>
      </c>
    </row>
    <row r="32" spans="1:7">
      <c r="A32" s="4" t="s">
        <v>35</v>
      </c>
      <c r="B32" s="5">
        <v>44007.368750000001</v>
      </c>
      <c r="C32" s="4">
        <v>900226715</v>
      </c>
      <c r="D32" s="4">
        <v>9634</v>
      </c>
      <c r="E32" s="5">
        <v>44021.708333333336</v>
      </c>
      <c r="F32" s="6">
        <v>35100</v>
      </c>
      <c r="G32" s="6">
        <v>35100</v>
      </c>
    </row>
    <row r="33" spans="1:7">
      <c r="A33" s="4" t="s">
        <v>36</v>
      </c>
      <c r="B33" s="5">
        <v>44007.63958333333</v>
      </c>
      <c r="C33" s="4">
        <v>900226715</v>
      </c>
      <c r="D33" s="4">
        <v>9632</v>
      </c>
      <c r="E33" s="5">
        <v>44021.583333333336</v>
      </c>
      <c r="F33" s="6">
        <v>24000</v>
      </c>
      <c r="G33" s="6">
        <v>24000</v>
      </c>
    </row>
    <row r="34" spans="1:7">
      <c r="A34" s="4" t="s">
        <v>37</v>
      </c>
      <c r="B34" s="5">
        <v>44008.659722222219</v>
      </c>
      <c r="C34" s="4">
        <v>900226715</v>
      </c>
      <c r="D34" s="4">
        <v>9635</v>
      </c>
      <c r="E34" s="5">
        <v>44021.638888888891</v>
      </c>
      <c r="F34" s="6">
        <v>4915963</v>
      </c>
      <c r="G34" s="6">
        <v>4915963</v>
      </c>
    </row>
    <row r="35" spans="1:7">
      <c r="A35" s="4" t="s">
        <v>38</v>
      </c>
      <c r="B35" s="5">
        <v>44021.35</v>
      </c>
      <c r="C35" s="4">
        <v>900226715</v>
      </c>
      <c r="D35" s="4">
        <v>9695</v>
      </c>
      <c r="E35" s="5">
        <v>44196</v>
      </c>
      <c r="F35" s="6">
        <v>25500</v>
      </c>
      <c r="G35" s="6">
        <v>25500</v>
      </c>
    </row>
    <row r="36" spans="1:7">
      <c r="A36" s="4" t="s">
        <v>39</v>
      </c>
      <c r="B36" s="5">
        <v>44030.392361111109</v>
      </c>
      <c r="C36" s="4">
        <v>900226715</v>
      </c>
      <c r="D36" s="4">
        <v>9695</v>
      </c>
      <c r="E36" s="5">
        <v>44196</v>
      </c>
      <c r="F36" s="6">
        <v>50600</v>
      </c>
      <c r="G36" s="6">
        <v>50600</v>
      </c>
    </row>
    <row r="37" spans="1:7">
      <c r="A37" s="4" t="s">
        <v>40</v>
      </c>
      <c r="B37" s="5">
        <v>44035.665972222225</v>
      </c>
      <c r="C37" s="4">
        <v>900226715</v>
      </c>
      <c r="D37" s="4">
        <v>9696</v>
      </c>
      <c r="E37" s="5">
        <v>44055.708333333336</v>
      </c>
      <c r="F37" s="6">
        <v>1637195</v>
      </c>
      <c r="G37" s="6">
        <v>1637195</v>
      </c>
    </row>
    <row r="38" spans="1:7">
      <c r="A38" s="4" t="s">
        <v>41</v>
      </c>
      <c r="B38" s="5">
        <v>44035.665972222225</v>
      </c>
      <c r="C38" s="4">
        <v>900226715</v>
      </c>
      <c r="D38" s="4">
        <v>9696</v>
      </c>
      <c r="E38" s="5">
        <v>44055.708333333336</v>
      </c>
      <c r="F38" s="6">
        <v>305100</v>
      </c>
      <c r="G38" s="6">
        <v>305100</v>
      </c>
    </row>
    <row r="39" spans="1:7">
      <c r="A39" s="4" t="s">
        <v>42</v>
      </c>
      <c r="B39" s="5">
        <v>44036.379166666666</v>
      </c>
      <c r="C39" s="4">
        <v>900226715</v>
      </c>
      <c r="D39" s="4">
        <v>9695</v>
      </c>
      <c r="E39" s="5">
        <v>44196</v>
      </c>
      <c r="F39" s="6">
        <v>28000</v>
      </c>
      <c r="G39" s="6">
        <v>28000</v>
      </c>
    </row>
    <row r="40" spans="1:7">
      <c r="A40" s="4" t="s">
        <v>43</v>
      </c>
      <c r="B40" s="5">
        <v>44041.543749999997</v>
      </c>
      <c r="C40" s="4">
        <v>900226715</v>
      </c>
      <c r="D40" s="4">
        <v>9695</v>
      </c>
      <c r="E40" s="5">
        <v>44196</v>
      </c>
      <c r="F40" s="6">
        <v>896100</v>
      </c>
      <c r="G40" s="6">
        <v>896100</v>
      </c>
    </row>
    <row r="41" spans="1:7">
      <c r="A41" s="4" t="s">
        <v>44</v>
      </c>
      <c r="B41" s="5">
        <v>44053.388888888891</v>
      </c>
      <c r="C41" s="4">
        <v>900226715</v>
      </c>
      <c r="D41" s="4">
        <v>9759</v>
      </c>
      <c r="E41" s="5">
        <v>44084.583333333336</v>
      </c>
      <c r="F41" s="6">
        <v>76900</v>
      </c>
      <c r="G41" s="6">
        <v>76900</v>
      </c>
    </row>
    <row r="42" spans="1:7">
      <c r="A42" s="4" t="s">
        <v>45</v>
      </c>
      <c r="B42" s="5">
        <v>44055.326388888891</v>
      </c>
      <c r="C42" s="4">
        <v>900226715</v>
      </c>
      <c r="D42" s="4">
        <v>9759</v>
      </c>
      <c r="E42" s="5">
        <v>44084.583333333336</v>
      </c>
      <c r="F42" s="6">
        <v>28000</v>
      </c>
      <c r="G42" s="6">
        <v>28000</v>
      </c>
    </row>
    <row r="43" spans="1:7">
      <c r="A43" s="4" t="s">
        <v>46</v>
      </c>
      <c r="B43" s="5">
        <v>44060.3125</v>
      </c>
      <c r="C43" s="4">
        <v>900226715</v>
      </c>
      <c r="D43" s="4">
        <v>9759</v>
      </c>
      <c r="E43" s="5">
        <v>44084.583333333336</v>
      </c>
      <c r="F43" s="6">
        <v>50600</v>
      </c>
      <c r="G43" s="6">
        <v>50600</v>
      </c>
    </row>
    <row r="44" spans="1:7">
      <c r="A44" s="4" t="s">
        <v>47</v>
      </c>
      <c r="B44" s="5">
        <v>44063.329861111109</v>
      </c>
      <c r="C44" s="4">
        <v>900226715</v>
      </c>
      <c r="D44" s="4">
        <v>9759</v>
      </c>
      <c r="E44" s="5">
        <v>44084.583333333336</v>
      </c>
      <c r="F44" s="6">
        <v>114500</v>
      </c>
      <c r="G44" s="6">
        <v>114500</v>
      </c>
    </row>
    <row r="45" spans="1:7">
      <c r="A45" s="4" t="s">
        <v>48</v>
      </c>
      <c r="B45" s="5">
        <v>44063.344444444447</v>
      </c>
      <c r="C45" s="4">
        <v>900226715</v>
      </c>
      <c r="D45" s="4">
        <v>9759</v>
      </c>
      <c r="E45" s="5">
        <v>44084.583333333336</v>
      </c>
      <c r="F45" s="6">
        <v>28000</v>
      </c>
      <c r="G45" s="6">
        <v>28000</v>
      </c>
    </row>
    <row r="46" spans="1:7">
      <c r="A46" s="4" t="s">
        <v>49</v>
      </c>
      <c r="B46" s="5">
        <v>44065.37222222222</v>
      </c>
      <c r="C46" s="4">
        <v>900226715</v>
      </c>
      <c r="D46" s="4">
        <v>9759</v>
      </c>
      <c r="E46" s="5">
        <v>44084.583333333336</v>
      </c>
      <c r="F46" s="6">
        <v>77800</v>
      </c>
      <c r="G46" s="6">
        <v>77800</v>
      </c>
    </row>
    <row r="47" spans="1:7">
      <c r="A47" s="4" t="s">
        <v>50</v>
      </c>
      <c r="B47" s="5">
        <v>44070.31527777778</v>
      </c>
      <c r="C47" s="4">
        <v>900226715</v>
      </c>
      <c r="D47" s="4">
        <v>9759</v>
      </c>
      <c r="E47" s="5">
        <v>44084.583333333336</v>
      </c>
      <c r="F47" s="6">
        <v>49000</v>
      </c>
      <c r="G47" s="6">
        <v>49000</v>
      </c>
    </row>
    <row r="48" spans="1:7">
      <c r="A48" s="4" t="s">
        <v>51</v>
      </c>
      <c r="B48" s="5">
        <v>44070.61041666667</v>
      </c>
      <c r="C48" s="4">
        <v>900226715</v>
      </c>
      <c r="D48" s="4">
        <v>9759</v>
      </c>
      <c r="E48" s="5">
        <v>44084.583333333336</v>
      </c>
      <c r="F48" s="6">
        <v>28000</v>
      </c>
      <c r="G48" s="6">
        <v>28000</v>
      </c>
    </row>
    <row r="49" spans="1:7">
      <c r="A49" s="4" t="s">
        <v>52</v>
      </c>
      <c r="B49" s="5">
        <v>44073.518750000003</v>
      </c>
      <c r="C49" s="4">
        <v>900226715</v>
      </c>
      <c r="D49" s="4">
        <v>9759</v>
      </c>
      <c r="E49" s="5">
        <v>44084.583333333336</v>
      </c>
      <c r="F49" s="6">
        <v>105200</v>
      </c>
      <c r="G49" s="6">
        <v>105200</v>
      </c>
    </row>
    <row r="50" spans="1:7">
      <c r="A50" s="4" t="s">
        <v>53</v>
      </c>
      <c r="B50" s="5">
        <v>44077.759027777778</v>
      </c>
      <c r="C50" s="4">
        <v>900226715</v>
      </c>
      <c r="D50" s="4">
        <v>9829</v>
      </c>
      <c r="E50" s="5">
        <v>44124.909722222219</v>
      </c>
      <c r="F50" s="6">
        <v>3749316</v>
      </c>
      <c r="G50" s="6">
        <v>3749316</v>
      </c>
    </row>
    <row r="51" spans="1:7">
      <c r="A51" s="4" t="s">
        <v>54</v>
      </c>
      <c r="B51" s="5">
        <v>44081.672222222223</v>
      </c>
      <c r="C51" s="4">
        <v>900226715</v>
      </c>
      <c r="D51" s="4">
        <v>9828</v>
      </c>
      <c r="E51" s="5">
        <v>44123</v>
      </c>
      <c r="F51" s="6">
        <v>35100</v>
      </c>
      <c r="G51" s="6">
        <v>35100</v>
      </c>
    </row>
    <row r="52" spans="1:7">
      <c r="A52" s="4" t="s">
        <v>55</v>
      </c>
      <c r="B52" s="5">
        <v>44087.145138888889</v>
      </c>
      <c r="C52" s="4">
        <v>900226715</v>
      </c>
      <c r="D52" s="4">
        <v>9828</v>
      </c>
      <c r="E52" s="5">
        <v>44123</v>
      </c>
      <c r="F52" s="6">
        <v>113500</v>
      </c>
      <c r="G52" s="6">
        <v>113500</v>
      </c>
    </row>
    <row r="53" spans="1:7">
      <c r="A53" s="4" t="s">
        <v>56</v>
      </c>
      <c r="B53" s="5">
        <v>44093.142361111109</v>
      </c>
      <c r="C53" s="4">
        <v>900226715</v>
      </c>
      <c r="D53" s="4">
        <v>9829</v>
      </c>
      <c r="E53" s="5">
        <v>44124.909722222219</v>
      </c>
      <c r="F53" s="6">
        <v>617782</v>
      </c>
      <c r="G53" s="6">
        <v>617782</v>
      </c>
    </row>
    <row r="54" spans="1:7">
      <c r="A54" s="4" t="s">
        <v>57</v>
      </c>
      <c r="B54" s="5">
        <v>44098.753472222219</v>
      </c>
      <c r="C54" s="4">
        <v>900226715</v>
      </c>
      <c r="D54" s="4">
        <v>9828</v>
      </c>
      <c r="E54" s="5">
        <v>44123</v>
      </c>
      <c r="F54" s="6">
        <v>22500</v>
      </c>
      <c r="G54" s="6">
        <v>22500</v>
      </c>
    </row>
    <row r="55" spans="1:7">
      <c r="A55" s="4" t="s">
        <v>58</v>
      </c>
      <c r="B55" s="5">
        <v>44100.606249999997</v>
      </c>
      <c r="C55" s="4">
        <v>900226715</v>
      </c>
      <c r="D55" s="4">
        <v>9828</v>
      </c>
      <c r="E55" s="5">
        <v>44123</v>
      </c>
      <c r="F55" s="6">
        <v>52600</v>
      </c>
      <c r="G55" s="6">
        <v>52600</v>
      </c>
    </row>
    <row r="56" spans="1:7">
      <c r="A56" s="4" t="s">
        <v>59</v>
      </c>
      <c r="B56" s="5">
        <v>44104.847916666666</v>
      </c>
      <c r="C56" s="4">
        <v>900226715</v>
      </c>
      <c r="D56" s="4">
        <v>9829</v>
      </c>
      <c r="E56" s="5">
        <v>44124.909722222219</v>
      </c>
      <c r="F56" s="6">
        <v>80071</v>
      </c>
      <c r="G56" s="6">
        <v>80071</v>
      </c>
    </row>
    <row r="57" spans="1:7">
      <c r="A57" s="4" t="s">
        <v>60</v>
      </c>
      <c r="B57" s="5">
        <v>44106.965277777781</v>
      </c>
      <c r="C57" s="4">
        <v>900226715</v>
      </c>
      <c r="D57" s="4">
        <v>9926</v>
      </c>
      <c r="E57" s="5">
        <v>44154.75</v>
      </c>
      <c r="F57" s="6">
        <v>1153800</v>
      </c>
      <c r="G57" s="6">
        <v>1153800</v>
      </c>
    </row>
    <row r="58" spans="1:7">
      <c r="A58" s="4" t="s">
        <v>61</v>
      </c>
      <c r="B58" s="5">
        <v>44107.370833333334</v>
      </c>
      <c r="C58" s="4">
        <v>900226715</v>
      </c>
      <c r="D58" s="4">
        <v>9926</v>
      </c>
      <c r="E58" s="5">
        <v>44154.75</v>
      </c>
      <c r="F58" s="6">
        <v>121400</v>
      </c>
      <c r="G58" s="6">
        <v>121400</v>
      </c>
    </row>
    <row r="59" spans="1:7">
      <c r="A59" s="4" t="s">
        <v>62</v>
      </c>
      <c r="B59" s="5">
        <v>44116.37777777778</v>
      </c>
      <c r="C59" s="4">
        <v>900226715</v>
      </c>
      <c r="D59" s="4">
        <v>9925</v>
      </c>
      <c r="E59" s="5">
        <v>44154.75</v>
      </c>
      <c r="F59" s="6">
        <v>727853</v>
      </c>
      <c r="G59" s="6">
        <v>727853</v>
      </c>
    </row>
    <row r="60" spans="1:7">
      <c r="A60" s="4" t="s">
        <v>63</v>
      </c>
      <c r="B60" s="5">
        <v>44122.513194444444</v>
      </c>
      <c r="C60" s="4">
        <v>900226715</v>
      </c>
      <c r="D60" s="4">
        <v>9928</v>
      </c>
      <c r="E60" s="5">
        <v>44154.75</v>
      </c>
      <c r="F60" s="6">
        <v>3604029</v>
      </c>
      <c r="G60" s="6">
        <v>3352129</v>
      </c>
    </row>
    <row r="61" spans="1:7">
      <c r="A61" s="4" t="s">
        <v>64</v>
      </c>
      <c r="B61" s="5">
        <v>44127.496527777781</v>
      </c>
      <c r="C61" s="4">
        <v>900226715</v>
      </c>
      <c r="D61" s="4">
        <v>9927</v>
      </c>
      <c r="E61" s="5">
        <v>44154.75</v>
      </c>
      <c r="F61" s="6">
        <v>35100</v>
      </c>
      <c r="G61" s="6">
        <v>35100</v>
      </c>
    </row>
    <row r="62" spans="1:7">
      <c r="A62" s="4" t="s">
        <v>65</v>
      </c>
      <c r="B62" s="5">
        <v>44128.51458333333</v>
      </c>
      <c r="C62" s="4">
        <v>900226715</v>
      </c>
      <c r="D62" s="4">
        <v>9925</v>
      </c>
      <c r="E62" s="5">
        <v>44154.75</v>
      </c>
      <c r="F62" s="6">
        <v>1321314</v>
      </c>
      <c r="G62" s="6">
        <v>1321314</v>
      </c>
    </row>
    <row r="63" spans="1:7">
      <c r="A63" s="4" t="s">
        <v>66</v>
      </c>
      <c r="B63" s="5">
        <v>44132.602777777778</v>
      </c>
      <c r="C63" s="4">
        <v>900226715</v>
      </c>
      <c r="D63" s="4">
        <v>9925</v>
      </c>
      <c r="E63" s="5">
        <v>44154.75</v>
      </c>
      <c r="F63" s="6">
        <v>780700</v>
      </c>
      <c r="G63" s="6">
        <v>780700</v>
      </c>
    </row>
    <row r="64" spans="1:7">
      <c r="A64" s="4" t="s">
        <v>67</v>
      </c>
      <c r="B64" s="5">
        <v>44167.468055555553</v>
      </c>
      <c r="C64" s="4">
        <v>900226715</v>
      </c>
      <c r="D64" s="4">
        <v>10066</v>
      </c>
      <c r="E64" s="5">
        <v>44209.5</v>
      </c>
      <c r="F64" s="6">
        <v>15600</v>
      </c>
      <c r="G64" s="6">
        <v>15600</v>
      </c>
    </row>
    <row r="65" spans="1:7">
      <c r="A65" s="4" t="s">
        <v>68</v>
      </c>
      <c r="B65" s="5">
        <v>44187.534722222219</v>
      </c>
      <c r="C65" s="4">
        <v>900226715</v>
      </c>
      <c r="D65" s="4">
        <v>10065</v>
      </c>
      <c r="E65" s="5">
        <v>44209.5</v>
      </c>
      <c r="F65" s="6">
        <v>477023</v>
      </c>
      <c r="G65" s="6">
        <v>477023</v>
      </c>
    </row>
    <row r="66" spans="1:7">
      <c r="A66" s="4" t="s">
        <v>69</v>
      </c>
      <c r="B66" s="5">
        <v>44187.538888888892</v>
      </c>
      <c r="C66" s="4">
        <v>900226715</v>
      </c>
      <c r="D66" s="4">
        <v>10065</v>
      </c>
      <c r="E66" s="5">
        <v>44209.5</v>
      </c>
      <c r="F66" s="6">
        <v>469523</v>
      </c>
      <c r="G66" s="6">
        <v>469523</v>
      </c>
    </row>
    <row r="67" spans="1:7">
      <c r="A67" s="4" t="s">
        <v>70</v>
      </c>
      <c r="B67" s="5">
        <v>44194.356249999997</v>
      </c>
      <c r="C67" s="4">
        <v>900226715</v>
      </c>
      <c r="D67" s="4">
        <v>10065</v>
      </c>
      <c r="E67" s="5">
        <v>44209.5</v>
      </c>
      <c r="F67" s="6">
        <v>231800</v>
      </c>
      <c r="G67" s="6">
        <v>79347</v>
      </c>
    </row>
    <row r="68" spans="1:7">
      <c r="A68" s="4" t="s">
        <v>71</v>
      </c>
      <c r="B68" s="5">
        <v>44202.645833333336</v>
      </c>
      <c r="C68" s="4">
        <v>900226715</v>
      </c>
      <c r="D68" s="4">
        <v>10153</v>
      </c>
      <c r="E68" s="5">
        <v>44242</v>
      </c>
      <c r="F68" s="6">
        <v>16148</v>
      </c>
      <c r="G68" s="6">
        <v>16148</v>
      </c>
    </row>
    <row r="69" spans="1:7">
      <c r="A69" s="4" t="s">
        <v>72</v>
      </c>
      <c r="B69" s="5">
        <v>44204.046527777777</v>
      </c>
      <c r="C69" s="4">
        <v>900226715</v>
      </c>
      <c r="D69" s="4">
        <v>10153</v>
      </c>
      <c r="E69" s="5">
        <v>44242</v>
      </c>
      <c r="F69" s="6">
        <v>152547</v>
      </c>
      <c r="G69" s="6">
        <v>152547</v>
      </c>
    </row>
    <row r="70" spans="1:7">
      <c r="A70" s="4" t="s">
        <v>73</v>
      </c>
      <c r="B70" s="5">
        <v>44215.690972222219</v>
      </c>
      <c r="C70" s="4">
        <v>900226715</v>
      </c>
      <c r="D70" s="4">
        <v>10153</v>
      </c>
      <c r="E70" s="5">
        <v>44242</v>
      </c>
      <c r="F70" s="6">
        <v>905293</v>
      </c>
      <c r="G70" s="6">
        <v>905293</v>
      </c>
    </row>
    <row r="71" spans="1:7">
      <c r="A71" s="4" t="s">
        <v>74</v>
      </c>
      <c r="B71" s="5">
        <v>44229.413194444445</v>
      </c>
      <c r="C71" s="4">
        <v>900226715</v>
      </c>
      <c r="D71" s="4">
        <v>10223</v>
      </c>
      <c r="E71" s="5">
        <v>44271.5</v>
      </c>
      <c r="F71" s="6">
        <v>81200</v>
      </c>
      <c r="G71" s="6">
        <v>81200</v>
      </c>
    </row>
    <row r="72" spans="1:7">
      <c r="A72" s="4" t="s">
        <v>75</v>
      </c>
      <c r="B72" s="5">
        <v>44254.336111111108</v>
      </c>
      <c r="C72" s="4">
        <v>900226715</v>
      </c>
      <c r="D72" s="4">
        <v>10223</v>
      </c>
      <c r="E72" s="5">
        <v>44271.5</v>
      </c>
      <c r="F72" s="6">
        <v>15463239</v>
      </c>
      <c r="G72" s="6">
        <v>3879401</v>
      </c>
    </row>
    <row r="73" spans="1:7">
      <c r="A73" s="4" t="s">
        <v>76</v>
      </c>
      <c r="B73" s="5">
        <v>44319.488194444442</v>
      </c>
      <c r="C73" s="4">
        <v>900226715</v>
      </c>
      <c r="D73" s="4">
        <v>10450</v>
      </c>
      <c r="E73" s="5">
        <v>44363.5</v>
      </c>
      <c r="F73" s="6">
        <v>207268</v>
      </c>
      <c r="G73" s="6">
        <v>207268</v>
      </c>
    </row>
    <row r="74" spans="1:7">
      <c r="A74" s="4" t="s">
        <v>77</v>
      </c>
      <c r="B74" s="5">
        <v>44361.921527777777</v>
      </c>
      <c r="C74" s="4">
        <v>900226715</v>
      </c>
      <c r="D74" s="4">
        <v>10522</v>
      </c>
      <c r="E74" s="5">
        <v>44396.75</v>
      </c>
      <c r="F74" s="6">
        <v>1960830</v>
      </c>
      <c r="G74" s="6">
        <v>1960830</v>
      </c>
    </row>
    <row r="75" spans="1:7">
      <c r="A75" s="4" t="s">
        <v>78</v>
      </c>
      <c r="B75" s="5">
        <v>44364.384722222225</v>
      </c>
      <c r="C75" s="4">
        <v>900226715</v>
      </c>
      <c r="D75" s="4">
        <v>10522</v>
      </c>
      <c r="E75" s="5">
        <v>44396.75</v>
      </c>
      <c r="F75" s="6">
        <v>196400</v>
      </c>
      <c r="G75" s="6">
        <v>147300</v>
      </c>
    </row>
    <row r="76" spans="1:7">
      <c r="A76" s="4" t="s">
        <v>79</v>
      </c>
      <c r="B76" s="5">
        <v>44369.246527777781</v>
      </c>
      <c r="C76" s="4">
        <v>900226715</v>
      </c>
      <c r="D76" s="4">
        <v>10523</v>
      </c>
      <c r="E76" s="5">
        <v>44396.75</v>
      </c>
      <c r="F76" s="6">
        <v>59700</v>
      </c>
      <c r="G76" s="6">
        <v>45163</v>
      </c>
    </row>
    <row r="77" spans="1:7">
      <c r="A77" s="4" t="s">
        <v>80</v>
      </c>
      <c r="B77" s="5">
        <v>44369.247916666667</v>
      </c>
      <c r="C77" s="4">
        <v>900226715</v>
      </c>
      <c r="D77" s="4">
        <v>10524</v>
      </c>
      <c r="E77" s="5">
        <v>44396.75</v>
      </c>
      <c r="F77" s="6">
        <v>99423</v>
      </c>
      <c r="G77" s="6">
        <v>99423</v>
      </c>
    </row>
    <row r="78" spans="1:7">
      <c r="A78" s="4" t="s">
        <v>81</v>
      </c>
      <c r="B78" s="5">
        <v>44391.604861111111</v>
      </c>
      <c r="C78" s="4">
        <v>900226715</v>
      </c>
      <c r="D78" s="4">
        <v>10604</v>
      </c>
      <c r="E78" s="5">
        <v>44428.5</v>
      </c>
      <c r="F78" s="6">
        <v>1219943</v>
      </c>
      <c r="G78" s="6">
        <v>827743</v>
      </c>
    </row>
    <row r="79" spans="1:7">
      <c r="A79" s="4" t="s">
        <v>82</v>
      </c>
      <c r="B79" s="5">
        <v>44404.894444444442</v>
      </c>
      <c r="C79" s="4">
        <v>900226715</v>
      </c>
      <c r="D79" s="4">
        <v>10604</v>
      </c>
      <c r="E79" s="5">
        <v>44428.5</v>
      </c>
      <c r="F79" s="6">
        <v>2438934</v>
      </c>
      <c r="G79" s="6">
        <v>116500</v>
      </c>
    </row>
    <row r="80" spans="1:7">
      <c r="A80" s="4" t="s">
        <v>83</v>
      </c>
      <c r="B80" s="5">
        <v>44431.443055555559</v>
      </c>
      <c r="C80" s="4">
        <v>900226715</v>
      </c>
      <c r="D80" s="4">
        <v>10679</v>
      </c>
      <c r="E80" s="5">
        <v>44456.75</v>
      </c>
      <c r="F80" s="6">
        <v>3133105</v>
      </c>
      <c r="G80" s="6">
        <v>369338</v>
      </c>
    </row>
    <row r="81" spans="1:7">
      <c r="A81" s="4" t="s">
        <v>84</v>
      </c>
      <c r="B81" s="5">
        <v>44449.525694444441</v>
      </c>
      <c r="C81" s="4">
        <v>900226715</v>
      </c>
      <c r="D81" s="4">
        <v>10767</v>
      </c>
      <c r="E81" s="5">
        <v>44484.708333333336</v>
      </c>
      <c r="F81" s="6">
        <v>59700</v>
      </c>
      <c r="G81" s="6">
        <v>24557</v>
      </c>
    </row>
    <row r="82" spans="1:7">
      <c r="A82" s="4" t="s">
        <v>85</v>
      </c>
      <c r="B82" s="5">
        <v>44460.632638888892</v>
      </c>
      <c r="C82" s="4">
        <v>900226715</v>
      </c>
      <c r="D82" s="4">
        <v>10766</v>
      </c>
      <c r="E82" s="5">
        <v>44484.708333333336</v>
      </c>
      <c r="F82" s="6">
        <v>69845</v>
      </c>
      <c r="G82" s="6">
        <v>69845</v>
      </c>
    </row>
    <row r="83" spans="1:7">
      <c r="A83" s="4" t="s">
        <v>86</v>
      </c>
      <c r="B83" s="5">
        <v>44466.376388888886</v>
      </c>
      <c r="C83" s="4">
        <v>900226715</v>
      </c>
      <c r="D83" s="4">
        <v>10766</v>
      </c>
      <c r="E83" s="5">
        <v>44484.708333333336</v>
      </c>
      <c r="F83" s="6">
        <v>739528</v>
      </c>
      <c r="G83" s="6">
        <v>739528</v>
      </c>
    </row>
    <row r="84" spans="1:7">
      <c r="A84" s="4" t="s">
        <v>87</v>
      </c>
      <c r="B84" s="5">
        <v>44469.456944444442</v>
      </c>
      <c r="C84" s="4">
        <v>900226715</v>
      </c>
      <c r="D84" s="4">
        <v>10766</v>
      </c>
      <c r="E84" s="5">
        <v>44484.708333333336</v>
      </c>
      <c r="F84" s="6">
        <v>76057</v>
      </c>
      <c r="G84" s="6">
        <v>76057</v>
      </c>
    </row>
    <row r="85" spans="1:7">
      <c r="A85" s="4" t="s">
        <v>88</v>
      </c>
      <c r="B85" s="5">
        <v>44470.395833333336</v>
      </c>
      <c r="C85" s="4">
        <v>900226715</v>
      </c>
      <c r="D85" s="4">
        <v>10860</v>
      </c>
      <c r="E85" s="5">
        <v>44518</v>
      </c>
      <c r="F85" s="6">
        <v>4037</v>
      </c>
      <c r="G85" s="6">
        <v>4037</v>
      </c>
    </row>
    <row r="86" spans="1:7">
      <c r="A86" s="4" t="s">
        <v>89</v>
      </c>
      <c r="B86" s="5">
        <v>44499.855555555558</v>
      </c>
      <c r="C86" s="4">
        <v>900226715</v>
      </c>
      <c r="D86" s="4">
        <v>10860</v>
      </c>
      <c r="E86" s="5">
        <v>44518</v>
      </c>
      <c r="F86" s="6">
        <v>276775</v>
      </c>
      <c r="G86" s="6">
        <v>276775</v>
      </c>
    </row>
    <row r="87" spans="1:7">
      <c r="A87" s="4" t="s">
        <v>90</v>
      </c>
      <c r="B87" s="5">
        <v>44540.149305555555</v>
      </c>
      <c r="C87" s="4">
        <v>900226715</v>
      </c>
      <c r="D87" s="4">
        <v>11059</v>
      </c>
      <c r="E87" s="5">
        <v>44579.708333333336</v>
      </c>
      <c r="F87" s="6">
        <v>1098243</v>
      </c>
      <c r="G87" s="6">
        <v>1098243</v>
      </c>
    </row>
    <row r="88" spans="1:7">
      <c r="A88" s="4" t="s">
        <v>91</v>
      </c>
      <c r="B88" s="5">
        <v>44540.648611111108</v>
      </c>
      <c r="C88" s="4">
        <v>900226715</v>
      </c>
      <c r="D88" s="4">
        <v>11059</v>
      </c>
      <c r="E88" s="5">
        <v>44579.708333333336</v>
      </c>
      <c r="F88" s="6">
        <v>17361351</v>
      </c>
      <c r="G88" s="6">
        <v>17361351</v>
      </c>
    </row>
    <row r="89" spans="1:7">
      <c r="A89" s="4" t="s">
        <v>92</v>
      </c>
      <c r="B89" s="5">
        <v>44540.652083333334</v>
      </c>
      <c r="C89" s="4">
        <v>900226715</v>
      </c>
      <c r="D89" s="4">
        <v>11060</v>
      </c>
      <c r="E89" s="5">
        <v>44580</v>
      </c>
      <c r="F89" s="6">
        <v>99423</v>
      </c>
      <c r="G89" s="6">
        <v>99423</v>
      </c>
    </row>
    <row r="90" spans="1:7">
      <c r="A90" s="4" t="s">
        <v>93</v>
      </c>
      <c r="B90" s="5">
        <v>44564.973611111112</v>
      </c>
      <c r="C90" s="4">
        <v>900226715</v>
      </c>
      <c r="D90" s="4">
        <v>11118</v>
      </c>
      <c r="E90" s="5">
        <v>44609</v>
      </c>
      <c r="F90" s="6">
        <v>206754</v>
      </c>
      <c r="G90" s="6">
        <v>206754</v>
      </c>
    </row>
    <row r="91" spans="1:7">
      <c r="A91" s="4" t="s">
        <v>94</v>
      </c>
      <c r="B91" s="5">
        <v>44565.39166666667</v>
      </c>
      <c r="C91" s="4">
        <v>900226715</v>
      </c>
      <c r="D91" s="4">
        <v>11118</v>
      </c>
      <c r="E91" s="5">
        <v>44609</v>
      </c>
      <c r="F91" s="6">
        <v>67182</v>
      </c>
      <c r="G91" s="6">
        <v>67182</v>
      </c>
    </row>
    <row r="92" spans="1:7">
      <c r="A92" s="4" t="s">
        <v>95</v>
      </c>
      <c r="B92" s="5">
        <v>44574.009027777778</v>
      </c>
      <c r="C92" s="4">
        <v>900226715</v>
      </c>
      <c r="D92" s="4">
        <v>11118</v>
      </c>
      <c r="E92" s="5">
        <v>44609</v>
      </c>
      <c r="F92" s="6">
        <v>392993</v>
      </c>
      <c r="G92" s="6">
        <v>392993</v>
      </c>
    </row>
    <row r="93" spans="1:7">
      <c r="A93" s="4" t="s">
        <v>96</v>
      </c>
      <c r="B93" s="5">
        <v>44579.407638888886</v>
      </c>
      <c r="C93" s="4">
        <v>900226715</v>
      </c>
      <c r="D93" s="4">
        <v>11118</v>
      </c>
      <c r="E93" s="5">
        <v>44609</v>
      </c>
      <c r="F93" s="6">
        <v>65700</v>
      </c>
      <c r="G93" s="6">
        <v>65700</v>
      </c>
    </row>
    <row r="94" spans="1:7">
      <c r="F94" s="7" t="s">
        <v>97</v>
      </c>
      <c r="G94" s="8">
        <f>SUM(G7:G93)</f>
        <v>66658418</v>
      </c>
    </row>
  </sheetData>
  <sortState xmlns:xlrd2="http://schemas.microsoft.com/office/spreadsheetml/2017/richdata2" ref="A7:G93">
    <sortCondition ref="B7:B93"/>
  </sortState>
  <mergeCells count="3">
    <mergeCell ref="A2:G2"/>
    <mergeCell ref="A3:G3"/>
    <mergeCell ref="A4:G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2FD0D-06DC-4ADC-AEB8-347F32B5EFAC}">
  <sheetPr>
    <tabColor theme="9" tint="-0.249977111117893"/>
  </sheetPr>
  <dimension ref="A1:K89"/>
  <sheetViews>
    <sheetView topLeftCell="A55" workbookViewId="0">
      <selection activeCell="F70" sqref="F70"/>
    </sheetView>
  </sheetViews>
  <sheetFormatPr defaultColWidth="11.42578125" defaultRowHeight="15"/>
  <cols>
    <col min="1" max="1" width="15.5703125" bestFit="1" customWidth="1"/>
    <col min="2" max="2" width="11.42578125" style="9"/>
    <col min="3" max="3" width="14.140625" style="19" bestFit="1" customWidth="1"/>
    <col min="4" max="4" width="13.140625" style="19" bestFit="1" customWidth="1"/>
    <col min="5" max="5" width="14.140625" style="19" bestFit="1" customWidth="1"/>
    <col min="6" max="7" width="11.5703125" style="19" bestFit="1" customWidth="1"/>
    <col min="8" max="8" width="13.140625" style="19" bestFit="1" customWidth="1"/>
    <col min="9" max="9" width="17.42578125" style="19" customWidth="1"/>
    <col min="10" max="10" width="11.5703125" style="19" bestFit="1" customWidth="1"/>
    <col min="11" max="11" width="30.28515625" bestFit="1" customWidth="1"/>
  </cols>
  <sheetData>
    <row r="1" spans="1:11" s="20" customFormat="1" ht="30">
      <c r="A1" s="21" t="s">
        <v>98</v>
      </c>
      <c r="B1" s="22" t="s">
        <v>99</v>
      </c>
      <c r="C1" s="23" t="s">
        <v>100</v>
      </c>
      <c r="D1" s="23" t="s">
        <v>101</v>
      </c>
      <c r="E1" s="23" t="s">
        <v>102</v>
      </c>
      <c r="F1" s="24" t="s">
        <v>103</v>
      </c>
      <c r="G1" s="24" t="s">
        <v>104</v>
      </c>
      <c r="H1" s="23" t="s">
        <v>105</v>
      </c>
      <c r="I1" s="24" t="s">
        <v>106</v>
      </c>
      <c r="J1" s="23" t="s">
        <v>107</v>
      </c>
      <c r="K1" s="25" t="s">
        <v>108</v>
      </c>
    </row>
    <row r="2" spans="1:11">
      <c r="A2" s="4" t="s">
        <v>10</v>
      </c>
      <c r="B2" s="17">
        <v>2018</v>
      </c>
      <c r="C2" s="6">
        <v>31200</v>
      </c>
      <c r="D2" s="6"/>
      <c r="E2" s="6">
        <f>VLOOKUP(A2,PAGOS!A2:B142,2,0)</f>
        <v>31200</v>
      </c>
      <c r="F2" s="6"/>
      <c r="G2" s="6"/>
      <c r="H2" s="6"/>
      <c r="I2" s="6"/>
      <c r="J2" s="6">
        <f t="shared" ref="J2:J33" si="0">+C2-SUM(D2:I2)</f>
        <v>0</v>
      </c>
      <c r="K2" s="4"/>
    </row>
    <row r="3" spans="1:11">
      <c r="A3" s="4" t="s">
        <v>11</v>
      </c>
      <c r="B3" s="17">
        <v>2018</v>
      </c>
      <c r="C3" s="6">
        <v>321900</v>
      </c>
      <c r="D3" s="6"/>
      <c r="E3" s="6">
        <v>335700</v>
      </c>
      <c r="F3" s="6">
        <v>13800</v>
      </c>
      <c r="G3" s="6"/>
      <c r="H3" s="6"/>
      <c r="I3" s="6"/>
      <c r="J3" s="6">
        <f t="shared" si="0"/>
        <v>-27600</v>
      </c>
      <c r="K3" s="4" t="s">
        <v>109</v>
      </c>
    </row>
    <row r="4" spans="1:11">
      <c r="A4" s="4" t="s">
        <v>12</v>
      </c>
      <c r="B4" s="17">
        <v>2018</v>
      </c>
      <c r="C4" s="6">
        <v>42700</v>
      </c>
      <c r="D4" s="6"/>
      <c r="E4" s="6">
        <f>VLOOKUP(A4,PAGOS!A4:B144,2,0)</f>
        <v>42700</v>
      </c>
      <c r="F4" s="6"/>
      <c r="G4" s="6"/>
      <c r="H4" s="6"/>
      <c r="I4" s="6"/>
      <c r="J4" s="6">
        <f t="shared" si="0"/>
        <v>0</v>
      </c>
      <c r="K4" s="4"/>
    </row>
    <row r="5" spans="1:11">
      <c r="A5" s="4" t="s">
        <v>13</v>
      </c>
      <c r="B5" s="17">
        <v>2018</v>
      </c>
      <c r="C5" s="6">
        <v>202300</v>
      </c>
      <c r="D5" s="6"/>
      <c r="E5" s="6">
        <f>VLOOKUP(A5,PAGOS!A5:B145,2,0)</f>
        <v>202300</v>
      </c>
      <c r="F5" s="6"/>
      <c r="G5" s="6"/>
      <c r="H5" s="6"/>
      <c r="I5" s="6"/>
      <c r="J5" s="6">
        <f t="shared" si="0"/>
        <v>0</v>
      </c>
      <c r="K5" s="4"/>
    </row>
    <row r="6" spans="1:11">
      <c r="A6" s="4" t="s">
        <v>14</v>
      </c>
      <c r="B6" s="17">
        <v>2018</v>
      </c>
      <c r="C6" s="6">
        <v>108516</v>
      </c>
      <c r="D6" s="6"/>
      <c r="E6" s="6">
        <f>VLOOKUP(A6,PAGOS!A6:B146,2,0)</f>
        <v>108516</v>
      </c>
      <c r="F6" s="6"/>
      <c r="G6" s="6"/>
      <c r="H6" s="6"/>
      <c r="I6" s="6"/>
      <c r="J6" s="6">
        <f t="shared" si="0"/>
        <v>0</v>
      </c>
      <c r="K6" s="4"/>
    </row>
    <row r="7" spans="1:11">
      <c r="A7" s="4" t="s">
        <v>15</v>
      </c>
      <c r="B7" s="17">
        <v>2018</v>
      </c>
      <c r="C7" s="6">
        <v>150504</v>
      </c>
      <c r="D7" s="6"/>
      <c r="E7" s="6">
        <f>VLOOKUP(A7,PAGOS!A7:B147,2,0)</f>
        <v>150504</v>
      </c>
      <c r="F7" s="6"/>
      <c r="G7" s="6"/>
      <c r="H7" s="6"/>
      <c r="I7" s="6"/>
      <c r="J7" s="6">
        <f t="shared" si="0"/>
        <v>0</v>
      </c>
      <c r="K7" s="4"/>
    </row>
    <row r="8" spans="1:11">
      <c r="A8" s="4" t="s">
        <v>16</v>
      </c>
      <c r="B8" s="17">
        <v>2019</v>
      </c>
      <c r="C8" s="6">
        <v>17664</v>
      </c>
      <c r="D8" s="6"/>
      <c r="E8" s="6"/>
      <c r="F8" s="6">
        <v>17664</v>
      </c>
      <c r="G8" s="6"/>
      <c r="H8" s="6"/>
      <c r="I8" s="6"/>
      <c r="J8" s="6">
        <f t="shared" si="0"/>
        <v>0</v>
      </c>
      <c r="K8" s="4"/>
    </row>
    <row r="9" spans="1:11">
      <c r="A9" s="4" t="s">
        <v>17</v>
      </c>
      <c r="B9" s="17">
        <v>2019</v>
      </c>
      <c r="C9" s="6">
        <v>796661</v>
      </c>
      <c r="D9" s="6"/>
      <c r="E9" s="6"/>
      <c r="F9" s="6"/>
      <c r="G9" s="6"/>
      <c r="H9" s="6"/>
      <c r="I9" s="6">
        <f>+C9</f>
        <v>796661</v>
      </c>
      <c r="J9" s="6">
        <f t="shared" si="0"/>
        <v>0</v>
      </c>
      <c r="K9" s="4"/>
    </row>
    <row r="10" spans="1:11">
      <c r="A10" s="4" t="s">
        <v>18</v>
      </c>
      <c r="B10" s="17">
        <v>2019</v>
      </c>
      <c r="C10" s="6">
        <v>214588</v>
      </c>
      <c r="D10" s="6"/>
      <c r="E10" s="6"/>
      <c r="F10" s="6"/>
      <c r="G10" s="6"/>
      <c r="H10" s="6"/>
      <c r="I10" s="6">
        <f t="shared" ref="I10:I58" si="1">+C10</f>
        <v>214588</v>
      </c>
      <c r="J10" s="6">
        <f t="shared" si="0"/>
        <v>0</v>
      </c>
      <c r="K10" s="4"/>
    </row>
    <row r="11" spans="1:11">
      <c r="A11" s="4" t="s">
        <v>19</v>
      </c>
      <c r="B11" s="17">
        <v>2019</v>
      </c>
      <c r="C11" s="6">
        <v>1476375</v>
      </c>
      <c r="D11" s="6"/>
      <c r="E11" s="6"/>
      <c r="F11" s="6"/>
      <c r="G11" s="6"/>
      <c r="H11" s="6"/>
      <c r="I11" s="6">
        <f t="shared" si="1"/>
        <v>1476375</v>
      </c>
      <c r="J11" s="6">
        <f t="shared" si="0"/>
        <v>0</v>
      </c>
      <c r="K11" s="4"/>
    </row>
    <row r="12" spans="1:11">
      <c r="A12" s="4" t="s">
        <v>20</v>
      </c>
      <c r="B12" s="17">
        <v>2019</v>
      </c>
      <c r="C12" s="6">
        <v>2527823</v>
      </c>
      <c r="D12" s="6"/>
      <c r="E12" s="6"/>
      <c r="F12" s="6"/>
      <c r="G12" s="6"/>
      <c r="H12" s="6"/>
      <c r="I12" s="6">
        <f t="shared" si="1"/>
        <v>2527823</v>
      </c>
      <c r="J12" s="6">
        <f t="shared" si="0"/>
        <v>0</v>
      </c>
      <c r="K12" s="4"/>
    </row>
    <row r="13" spans="1:11">
      <c r="A13" s="4" t="s">
        <v>21</v>
      </c>
      <c r="B13" s="17">
        <v>2019</v>
      </c>
      <c r="C13" s="6">
        <v>1</v>
      </c>
      <c r="D13" s="6"/>
      <c r="E13" s="6"/>
      <c r="F13" s="6"/>
      <c r="G13" s="6"/>
      <c r="H13" s="6"/>
      <c r="I13" s="6"/>
      <c r="J13" s="6">
        <f t="shared" si="0"/>
        <v>1</v>
      </c>
      <c r="K13" s="4"/>
    </row>
    <row r="14" spans="1:11">
      <c r="A14" s="4" t="s">
        <v>22</v>
      </c>
      <c r="B14" s="17">
        <v>2020</v>
      </c>
      <c r="C14" s="6">
        <v>117019</v>
      </c>
      <c r="D14" s="6"/>
      <c r="E14" s="6"/>
      <c r="F14" s="6"/>
      <c r="G14" s="6"/>
      <c r="H14" s="6"/>
      <c r="I14" s="6">
        <f t="shared" si="1"/>
        <v>117019</v>
      </c>
      <c r="J14" s="6">
        <f t="shared" si="0"/>
        <v>0</v>
      </c>
      <c r="K14" s="4"/>
    </row>
    <row r="15" spans="1:11">
      <c r="A15" s="4" t="s">
        <v>23</v>
      </c>
      <c r="B15" s="17">
        <v>2020</v>
      </c>
      <c r="C15" s="6">
        <v>67619</v>
      </c>
      <c r="D15" s="6"/>
      <c r="E15" s="6"/>
      <c r="F15" s="6"/>
      <c r="G15" s="6"/>
      <c r="H15" s="6"/>
      <c r="I15" s="6">
        <f t="shared" si="1"/>
        <v>67619</v>
      </c>
      <c r="J15" s="6">
        <f t="shared" si="0"/>
        <v>0</v>
      </c>
      <c r="K15" s="4"/>
    </row>
    <row r="16" spans="1:11">
      <c r="A16" s="4" t="s">
        <v>24</v>
      </c>
      <c r="B16" s="17">
        <v>2020</v>
      </c>
      <c r="C16" s="6">
        <v>1696217</v>
      </c>
      <c r="D16" s="6"/>
      <c r="E16" s="6"/>
      <c r="F16" s="6"/>
      <c r="G16" s="6"/>
      <c r="H16" s="6"/>
      <c r="I16" s="6">
        <f t="shared" si="1"/>
        <v>1696217</v>
      </c>
      <c r="J16" s="6">
        <f t="shared" si="0"/>
        <v>0</v>
      </c>
      <c r="K16" s="4"/>
    </row>
    <row r="17" spans="1:11">
      <c r="A17" s="4" t="s">
        <v>25</v>
      </c>
      <c r="B17" s="17">
        <v>2020</v>
      </c>
      <c r="C17" s="6">
        <v>179900</v>
      </c>
      <c r="D17" s="6"/>
      <c r="E17" s="6"/>
      <c r="F17" s="6"/>
      <c r="G17" s="6"/>
      <c r="H17" s="6"/>
      <c r="I17" s="6">
        <f t="shared" si="1"/>
        <v>179900</v>
      </c>
      <c r="J17" s="6">
        <f t="shared" si="0"/>
        <v>0</v>
      </c>
      <c r="K17" s="4"/>
    </row>
    <row r="18" spans="1:11">
      <c r="A18" s="4" t="s">
        <v>26</v>
      </c>
      <c r="B18" s="17">
        <v>2020</v>
      </c>
      <c r="C18" s="6">
        <v>6281297</v>
      </c>
      <c r="D18" s="6"/>
      <c r="E18" s="6"/>
      <c r="F18" s="6"/>
      <c r="G18" s="6"/>
      <c r="H18" s="6"/>
      <c r="I18" s="6">
        <f t="shared" si="1"/>
        <v>6281297</v>
      </c>
      <c r="J18" s="6">
        <f t="shared" si="0"/>
        <v>0</v>
      </c>
      <c r="K18" s="4"/>
    </row>
    <row r="19" spans="1:11">
      <c r="A19" s="4" t="s">
        <v>26</v>
      </c>
      <c r="B19" s="17">
        <v>2020</v>
      </c>
      <c r="C19" s="6">
        <v>24000</v>
      </c>
      <c r="D19" s="6"/>
      <c r="E19" s="6"/>
      <c r="F19" s="6"/>
      <c r="G19" s="6"/>
      <c r="H19" s="6"/>
      <c r="I19" s="6">
        <f t="shared" si="1"/>
        <v>24000</v>
      </c>
      <c r="J19" s="6">
        <f t="shared" si="0"/>
        <v>0</v>
      </c>
      <c r="K19" s="4"/>
    </row>
    <row r="20" spans="1:11">
      <c r="A20" s="4" t="s">
        <v>28</v>
      </c>
      <c r="B20" s="17">
        <v>2020</v>
      </c>
      <c r="C20" s="6">
        <v>28000</v>
      </c>
      <c r="D20" s="6"/>
      <c r="E20" s="6"/>
      <c r="F20" s="6"/>
      <c r="G20" s="6"/>
      <c r="H20" s="6"/>
      <c r="I20" s="6">
        <f t="shared" si="1"/>
        <v>28000</v>
      </c>
      <c r="J20" s="6">
        <f t="shared" si="0"/>
        <v>0</v>
      </c>
      <c r="K20" s="4"/>
    </row>
    <row r="21" spans="1:11">
      <c r="A21" s="4" t="s">
        <v>29</v>
      </c>
      <c r="B21" s="17">
        <v>2020</v>
      </c>
      <c r="C21" s="6">
        <v>28000</v>
      </c>
      <c r="D21" s="6"/>
      <c r="E21" s="6"/>
      <c r="F21" s="6"/>
      <c r="G21" s="6"/>
      <c r="H21" s="6"/>
      <c r="I21" s="6">
        <f t="shared" si="1"/>
        <v>28000</v>
      </c>
      <c r="J21" s="6">
        <f t="shared" si="0"/>
        <v>0</v>
      </c>
      <c r="K21" s="4"/>
    </row>
    <row r="22" spans="1:11">
      <c r="A22" s="4" t="s">
        <v>30</v>
      </c>
      <c r="B22" s="17">
        <v>2020</v>
      </c>
      <c r="C22" s="6">
        <v>65338</v>
      </c>
      <c r="D22" s="6"/>
      <c r="E22" s="6"/>
      <c r="F22" s="6"/>
      <c r="G22" s="6"/>
      <c r="H22" s="6"/>
      <c r="I22" s="6">
        <f t="shared" si="1"/>
        <v>65338</v>
      </c>
      <c r="J22" s="6">
        <f t="shared" si="0"/>
        <v>0</v>
      </c>
      <c r="K22" s="4"/>
    </row>
    <row r="23" spans="1:11">
      <c r="A23" s="4" t="s">
        <v>31</v>
      </c>
      <c r="B23" s="17">
        <v>2020</v>
      </c>
      <c r="C23" s="6">
        <v>85081</v>
      </c>
      <c r="D23" s="6"/>
      <c r="E23" s="6"/>
      <c r="F23" s="6"/>
      <c r="G23" s="6"/>
      <c r="H23" s="6"/>
      <c r="I23" s="6">
        <f t="shared" si="1"/>
        <v>85081</v>
      </c>
      <c r="J23" s="6">
        <f t="shared" si="0"/>
        <v>0</v>
      </c>
      <c r="K23" s="4"/>
    </row>
    <row r="24" spans="1:11">
      <c r="A24" s="4" t="s">
        <v>32</v>
      </c>
      <c r="B24" s="17">
        <v>2020</v>
      </c>
      <c r="C24" s="6">
        <v>24000</v>
      </c>
      <c r="D24" s="6"/>
      <c r="E24" s="6"/>
      <c r="F24" s="6"/>
      <c r="G24" s="6"/>
      <c r="H24" s="6"/>
      <c r="I24" s="6">
        <f t="shared" si="1"/>
        <v>24000</v>
      </c>
      <c r="J24" s="6">
        <f t="shared" si="0"/>
        <v>0</v>
      </c>
      <c r="K24" s="4"/>
    </row>
    <row r="25" spans="1:11">
      <c r="A25" s="4" t="s">
        <v>33</v>
      </c>
      <c r="B25" s="17">
        <v>2020</v>
      </c>
      <c r="C25" s="6">
        <v>1143300</v>
      </c>
      <c r="D25" s="6"/>
      <c r="E25" s="6"/>
      <c r="F25" s="6"/>
      <c r="G25" s="6"/>
      <c r="H25" s="6"/>
      <c r="I25" s="6">
        <f t="shared" si="1"/>
        <v>1143300</v>
      </c>
      <c r="J25" s="6">
        <f t="shared" si="0"/>
        <v>0</v>
      </c>
      <c r="K25" s="4"/>
    </row>
    <row r="26" spans="1:11">
      <c r="A26" s="4" t="s">
        <v>34</v>
      </c>
      <c r="B26" s="17">
        <v>2020</v>
      </c>
      <c r="C26" s="6">
        <v>57600</v>
      </c>
      <c r="D26" s="6"/>
      <c r="E26" s="6"/>
      <c r="F26" s="6"/>
      <c r="G26" s="6"/>
      <c r="H26" s="6"/>
      <c r="I26" s="6">
        <f t="shared" si="1"/>
        <v>57600</v>
      </c>
      <c r="J26" s="6">
        <f t="shared" si="0"/>
        <v>0</v>
      </c>
      <c r="K26" s="4"/>
    </row>
    <row r="27" spans="1:11">
      <c r="A27" s="4" t="s">
        <v>35</v>
      </c>
      <c r="B27" s="17">
        <v>2020</v>
      </c>
      <c r="C27" s="6">
        <v>35100</v>
      </c>
      <c r="D27" s="6"/>
      <c r="E27" s="6"/>
      <c r="F27" s="6"/>
      <c r="G27" s="6"/>
      <c r="H27" s="6"/>
      <c r="I27" s="6">
        <f t="shared" si="1"/>
        <v>35100</v>
      </c>
      <c r="J27" s="6">
        <f t="shared" si="0"/>
        <v>0</v>
      </c>
      <c r="K27" s="4"/>
    </row>
    <row r="28" spans="1:11">
      <c r="A28" s="4" t="s">
        <v>36</v>
      </c>
      <c r="B28" s="17">
        <v>2020</v>
      </c>
      <c r="C28" s="6">
        <v>24000</v>
      </c>
      <c r="D28" s="6"/>
      <c r="E28" s="6"/>
      <c r="F28" s="6"/>
      <c r="G28" s="6"/>
      <c r="H28" s="6"/>
      <c r="I28" s="6">
        <f t="shared" si="1"/>
        <v>24000</v>
      </c>
      <c r="J28" s="6">
        <f t="shared" si="0"/>
        <v>0</v>
      </c>
      <c r="K28" s="4"/>
    </row>
    <row r="29" spans="1:11">
      <c r="A29" s="4" t="s">
        <v>37</v>
      </c>
      <c r="B29" s="17">
        <v>2020</v>
      </c>
      <c r="C29" s="6">
        <v>4915963</v>
      </c>
      <c r="D29" s="6"/>
      <c r="E29" s="6"/>
      <c r="F29" s="6"/>
      <c r="G29" s="6"/>
      <c r="H29" s="6"/>
      <c r="I29" s="6">
        <f t="shared" si="1"/>
        <v>4915963</v>
      </c>
      <c r="J29" s="6">
        <f t="shared" si="0"/>
        <v>0</v>
      </c>
      <c r="K29" s="4"/>
    </row>
    <row r="30" spans="1:11">
      <c r="A30" s="4" t="s">
        <v>38</v>
      </c>
      <c r="B30" s="17">
        <v>2020</v>
      </c>
      <c r="C30" s="6">
        <v>25500</v>
      </c>
      <c r="D30" s="6"/>
      <c r="E30" s="6"/>
      <c r="F30" s="6"/>
      <c r="G30" s="6"/>
      <c r="H30" s="6"/>
      <c r="I30" s="6">
        <f t="shared" si="1"/>
        <v>25500</v>
      </c>
      <c r="J30" s="6">
        <f t="shared" si="0"/>
        <v>0</v>
      </c>
      <c r="K30" s="4"/>
    </row>
    <row r="31" spans="1:11">
      <c r="A31" s="4" t="s">
        <v>39</v>
      </c>
      <c r="B31" s="17">
        <v>2020</v>
      </c>
      <c r="C31" s="6">
        <v>50600</v>
      </c>
      <c r="D31" s="6"/>
      <c r="E31" s="6"/>
      <c r="F31" s="6"/>
      <c r="G31" s="6"/>
      <c r="H31" s="6"/>
      <c r="I31" s="6">
        <f t="shared" si="1"/>
        <v>50600</v>
      </c>
      <c r="J31" s="6">
        <f t="shared" si="0"/>
        <v>0</v>
      </c>
      <c r="K31" s="4"/>
    </row>
    <row r="32" spans="1:11">
      <c r="A32" s="4" t="s">
        <v>40</v>
      </c>
      <c r="B32" s="17">
        <v>2020</v>
      </c>
      <c r="C32" s="6">
        <v>1637195</v>
      </c>
      <c r="D32" s="6"/>
      <c r="E32" s="6"/>
      <c r="F32" s="6"/>
      <c r="G32" s="6"/>
      <c r="H32" s="6"/>
      <c r="I32" s="6">
        <f t="shared" si="1"/>
        <v>1637195</v>
      </c>
      <c r="J32" s="6">
        <f t="shared" si="0"/>
        <v>0</v>
      </c>
      <c r="K32" s="4"/>
    </row>
    <row r="33" spans="1:11">
      <c r="A33" s="4" t="s">
        <v>41</v>
      </c>
      <c r="B33" s="17">
        <v>2020</v>
      </c>
      <c r="C33" s="6">
        <v>305100</v>
      </c>
      <c r="D33" s="6"/>
      <c r="E33" s="6"/>
      <c r="F33" s="6"/>
      <c r="G33" s="6"/>
      <c r="H33" s="6"/>
      <c r="I33" s="6">
        <f t="shared" si="1"/>
        <v>305100</v>
      </c>
      <c r="J33" s="6">
        <f t="shared" si="0"/>
        <v>0</v>
      </c>
      <c r="K33" s="4"/>
    </row>
    <row r="34" spans="1:11">
      <c r="A34" s="4" t="s">
        <v>42</v>
      </c>
      <c r="B34" s="17">
        <v>2020</v>
      </c>
      <c r="C34" s="6">
        <v>28000</v>
      </c>
      <c r="D34" s="6"/>
      <c r="E34" s="6"/>
      <c r="F34" s="6"/>
      <c r="G34" s="6"/>
      <c r="H34" s="6"/>
      <c r="I34" s="6">
        <f t="shared" si="1"/>
        <v>28000</v>
      </c>
      <c r="J34" s="6">
        <f t="shared" ref="J34:J65" si="2">+C34-SUM(D34:I34)</f>
        <v>0</v>
      </c>
      <c r="K34" s="4"/>
    </row>
    <row r="35" spans="1:11">
      <c r="A35" s="4" t="s">
        <v>43</v>
      </c>
      <c r="B35" s="17">
        <v>2020</v>
      </c>
      <c r="C35" s="6">
        <v>896100</v>
      </c>
      <c r="D35" s="6"/>
      <c r="E35" s="6"/>
      <c r="F35" s="6"/>
      <c r="G35" s="6"/>
      <c r="H35" s="6"/>
      <c r="I35" s="6">
        <f t="shared" si="1"/>
        <v>896100</v>
      </c>
      <c r="J35" s="6">
        <f t="shared" si="2"/>
        <v>0</v>
      </c>
      <c r="K35" s="4"/>
    </row>
    <row r="36" spans="1:11">
      <c r="A36" s="4" t="s">
        <v>44</v>
      </c>
      <c r="B36" s="17">
        <v>2020</v>
      </c>
      <c r="C36" s="6">
        <v>76900</v>
      </c>
      <c r="D36" s="6"/>
      <c r="E36" s="6"/>
      <c r="F36" s="6"/>
      <c r="G36" s="6"/>
      <c r="H36" s="6"/>
      <c r="I36" s="6">
        <f t="shared" si="1"/>
        <v>76900</v>
      </c>
      <c r="J36" s="6">
        <f t="shared" si="2"/>
        <v>0</v>
      </c>
      <c r="K36" s="4"/>
    </row>
    <row r="37" spans="1:11">
      <c r="A37" s="4" t="s">
        <v>45</v>
      </c>
      <c r="B37" s="17">
        <v>2020</v>
      </c>
      <c r="C37" s="6">
        <v>28000</v>
      </c>
      <c r="D37" s="6"/>
      <c r="E37" s="6"/>
      <c r="F37" s="6"/>
      <c r="G37" s="6"/>
      <c r="H37" s="6"/>
      <c r="I37" s="6">
        <f t="shared" si="1"/>
        <v>28000</v>
      </c>
      <c r="J37" s="6">
        <f t="shared" si="2"/>
        <v>0</v>
      </c>
      <c r="K37" s="4"/>
    </row>
    <row r="38" spans="1:11">
      <c r="A38" s="4" t="s">
        <v>46</v>
      </c>
      <c r="B38" s="17">
        <v>2020</v>
      </c>
      <c r="C38" s="6">
        <v>50600</v>
      </c>
      <c r="D38" s="6"/>
      <c r="E38" s="6"/>
      <c r="F38" s="6"/>
      <c r="G38" s="6"/>
      <c r="H38" s="6"/>
      <c r="I38" s="6">
        <f t="shared" si="1"/>
        <v>50600</v>
      </c>
      <c r="J38" s="6">
        <f t="shared" si="2"/>
        <v>0</v>
      </c>
      <c r="K38" s="4"/>
    </row>
    <row r="39" spans="1:11">
      <c r="A39" s="4" t="s">
        <v>47</v>
      </c>
      <c r="B39" s="17">
        <v>2020</v>
      </c>
      <c r="C39" s="6">
        <v>114500</v>
      </c>
      <c r="D39" s="6"/>
      <c r="E39" s="6"/>
      <c r="F39" s="6"/>
      <c r="G39" s="6"/>
      <c r="H39" s="6"/>
      <c r="I39" s="6">
        <f t="shared" si="1"/>
        <v>114500</v>
      </c>
      <c r="J39" s="6">
        <f t="shared" si="2"/>
        <v>0</v>
      </c>
      <c r="K39" s="4"/>
    </row>
    <row r="40" spans="1:11">
      <c r="A40" s="4" t="s">
        <v>48</v>
      </c>
      <c r="B40" s="17">
        <v>2020</v>
      </c>
      <c r="C40" s="6">
        <v>28000</v>
      </c>
      <c r="D40" s="6"/>
      <c r="E40" s="6"/>
      <c r="F40" s="6"/>
      <c r="G40" s="6"/>
      <c r="H40" s="6"/>
      <c r="I40" s="6">
        <f t="shared" si="1"/>
        <v>28000</v>
      </c>
      <c r="J40" s="6">
        <f t="shared" si="2"/>
        <v>0</v>
      </c>
      <c r="K40" s="4"/>
    </row>
    <row r="41" spans="1:11">
      <c r="A41" s="4" t="s">
        <v>49</v>
      </c>
      <c r="B41" s="17">
        <v>2020</v>
      </c>
      <c r="C41" s="6">
        <v>77800</v>
      </c>
      <c r="D41" s="6"/>
      <c r="E41" s="6"/>
      <c r="F41" s="6"/>
      <c r="G41" s="6"/>
      <c r="H41" s="6"/>
      <c r="I41" s="6">
        <f t="shared" si="1"/>
        <v>77800</v>
      </c>
      <c r="J41" s="6">
        <f t="shared" si="2"/>
        <v>0</v>
      </c>
      <c r="K41" s="4"/>
    </row>
    <row r="42" spans="1:11">
      <c r="A42" s="4" t="s">
        <v>50</v>
      </c>
      <c r="B42" s="17">
        <v>2020</v>
      </c>
      <c r="C42" s="6">
        <v>49000</v>
      </c>
      <c r="D42" s="6"/>
      <c r="E42" s="6"/>
      <c r="F42" s="6"/>
      <c r="G42" s="6"/>
      <c r="H42" s="6"/>
      <c r="I42" s="6">
        <f t="shared" si="1"/>
        <v>49000</v>
      </c>
      <c r="J42" s="6">
        <f t="shared" si="2"/>
        <v>0</v>
      </c>
      <c r="K42" s="4"/>
    </row>
    <row r="43" spans="1:11">
      <c r="A43" s="4" t="s">
        <v>51</v>
      </c>
      <c r="B43" s="17">
        <v>2020</v>
      </c>
      <c r="C43" s="6">
        <v>28000</v>
      </c>
      <c r="D43" s="6"/>
      <c r="E43" s="6"/>
      <c r="F43" s="6"/>
      <c r="G43" s="6"/>
      <c r="H43" s="6"/>
      <c r="I43" s="6">
        <f t="shared" si="1"/>
        <v>28000</v>
      </c>
      <c r="J43" s="6">
        <f t="shared" si="2"/>
        <v>0</v>
      </c>
      <c r="K43" s="4"/>
    </row>
    <row r="44" spans="1:11">
      <c r="A44" s="4" t="s">
        <v>52</v>
      </c>
      <c r="B44" s="17">
        <v>2020</v>
      </c>
      <c r="C44" s="6">
        <v>105200</v>
      </c>
      <c r="D44" s="6"/>
      <c r="E44" s="6"/>
      <c r="F44" s="6"/>
      <c r="G44" s="6"/>
      <c r="H44" s="6"/>
      <c r="I44" s="6">
        <f t="shared" si="1"/>
        <v>105200</v>
      </c>
      <c r="J44" s="6">
        <f t="shared" si="2"/>
        <v>0</v>
      </c>
      <c r="K44" s="4"/>
    </row>
    <row r="45" spans="1:11">
      <c r="A45" s="4" t="s">
        <v>53</v>
      </c>
      <c r="B45" s="17">
        <v>2020</v>
      </c>
      <c r="C45" s="6">
        <v>3749316</v>
      </c>
      <c r="D45" s="6"/>
      <c r="E45" s="6"/>
      <c r="F45" s="6"/>
      <c r="G45" s="6"/>
      <c r="H45" s="6"/>
      <c r="I45" s="6">
        <f t="shared" si="1"/>
        <v>3749316</v>
      </c>
      <c r="J45" s="6">
        <f t="shared" si="2"/>
        <v>0</v>
      </c>
      <c r="K45" s="4"/>
    </row>
    <row r="46" spans="1:11">
      <c r="A46" s="4" t="s">
        <v>54</v>
      </c>
      <c r="B46" s="17">
        <v>2020</v>
      </c>
      <c r="C46" s="6">
        <v>35100</v>
      </c>
      <c r="D46" s="6"/>
      <c r="E46" s="6"/>
      <c r="F46" s="6"/>
      <c r="G46" s="6"/>
      <c r="H46" s="6"/>
      <c r="I46" s="6">
        <f t="shared" si="1"/>
        <v>35100</v>
      </c>
      <c r="J46" s="6">
        <f t="shared" si="2"/>
        <v>0</v>
      </c>
      <c r="K46" s="4"/>
    </row>
    <row r="47" spans="1:11">
      <c r="A47" s="4" t="s">
        <v>55</v>
      </c>
      <c r="B47" s="17">
        <v>2020</v>
      </c>
      <c r="C47" s="6">
        <v>113500</v>
      </c>
      <c r="D47" s="6"/>
      <c r="E47" s="6"/>
      <c r="F47" s="6"/>
      <c r="G47" s="6"/>
      <c r="H47" s="6"/>
      <c r="I47" s="6">
        <f t="shared" si="1"/>
        <v>113500</v>
      </c>
      <c r="J47" s="6">
        <f t="shared" si="2"/>
        <v>0</v>
      </c>
      <c r="K47" s="4"/>
    </row>
    <row r="48" spans="1:11">
      <c r="A48" s="4" t="s">
        <v>56</v>
      </c>
      <c r="B48" s="17">
        <v>2020</v>
      </c>
      <c r="C48" s="6">
        <v>617782</v>
      </c>
      <c r="D48" s="6"/>
      <c r="E48" s="6"/>
      <c r="F48" s="6"/>
      <c r="G48" s="6"/>
      <c r="H48" s="6"/>
      <c r="I48" s="6">
        <f t="shared" si="1"/>
        <v>617782</v>
      </c>
      <c r="J48" s="6">
        <f t="shared" si="2"/>
        <v>0</v>
      </c>
      <c r="K48" s="4"/>
    </row>
    <row r="49" spans="1:11">
      <c r="A49" s="4" t="s">
        <v>57</v>
      </c>
      <c r="B49" s="17">
        <v>2020</v>
      </c>
      <c r="C49" s="6">
        <v>22500</v>
      </c>
      <c r="D49" s="6"/>
      <c r="E49" s="6"/>
      <c r="F49" s="6"/>
      <c r="G49" s="6"/>
      <c r="H49" s="6"/>
      <c r="I49" s="6">
        <f t="shared" si="1"/>
        <v>22500</v>
      </c>
      <c r="J49" s="6">
        <f t="shared" si="2"/>
        <v>0</v>
      </c>
      <c r="K49" s="4"/>
    </row>
    <row r="50" spans="1:11">
      <c r="A50" s="4" t="s">
        <v>58</v>
      </c>
      <c r="B50" s="17">
        <v>2020</v>
      </c>
      <c r="C50" s="6">
        <v>52600</v>
      </c>
      <c r="D50" s="6"/>
      <c r="E50" s="6"/>
      <c r="F50" s="6"/>
      <c r="G50" s="6"/>
      <c r="H50" s="6"/>
      <c r="I50" s="6">
        <f t="shared" si="1"/>
        <v>52600</v>
      </c>
      <c r="J50" s="6">
        <f t="shared" si="2"/>
        <v>0</v>
      </c>
      <c r="K50" s="4"/>
    </row>
    <row r="51" spans="1:11">
      <c r="A51" s="4" t="s">
        <v>59</v>
      </c>
      <c r="B51" s="17">
        <v>2020</v>
      </c>
      <c r="C51" s="6">
        <v>80071</v>
      </c>
      <c r="D51" s="6"/>
      <c r="E51" s="6"/>
      <c r="F51" s="6"/>
      <c r="G51" s="6"/>
      <c r="H51" s="6"/>
      <c r="I51" s="6">
        <f t="shared" si="1"/>
        <v>80071</v>
      </c>
      <c r="J51" s="6">
        <f t="shared" si="2"/>
        <v>0</v>
      </c>
      <c r="K51" s="4"/>
    </row>
    <row r="52" spans="1:11">
      <c r="A52" s="4" t="s">
        <v>60</v>
      </c>
      <c r="B52" s="17">
        <v>2020</v>
      </c>
      <c r="C52" s="6">
        <v>1153800</v>
      </c>
      <c r="D52" s="6"/>
      <c r="E52" s="6"/>
      <c r="F52" s="6"/>
      <c r="G52" s="6"/>
      <c r="H52" s="6"/>
      <c r="I52" s="6">
        <f t="shared" si="1"/>
        <v>1153800</v>
      </c>
      <c r="J52" s="6">
        <f t="shared" si="2"/>
        <v>0</v>
      </c>
      <c r="K52" s="4"/>
    </row>
    <row r="53" spans="1:11">
      <c r="A53" s="4" t="s">
        <v>61</v>
      </c>
      <c r="B53" s="17">
        <v>2020</v>
      </c>
      <c r="C53" s="6">
        <v>121400</v>
      </c>
      <c r="D53" s="6"/>
      <c r="E53" s="6"/>
      <c r="F53" s="6"/>
      <c r="G53" s="6"/>
      <c r="H53" s="6"/>
      <c r="I53" s="6">
        <f t="shared" si="1"/>
        <v>121400</v>
      </c>
      <c r="J53" s="6">
        <f t="shared" si="2"/>
        <v>0</v>
      </c>
      <c r="K53" s="4"/>
    </row>
    <row r="54" spans="1:11">
      <c r="A54" s="4" t="s">
        <v>62</v>
      </c>
      <c r="B54" s="17">
        <v>2020</v>
      </c>
      <c r="C54" s="6">
        <v>727853</v>
      </c>
      <c r="D54" s="6"/>
      <c r="E54" s="6"/>
      <c r="F54" s="6"/>
      <c r="G54" s="6"/>
      <c r="H54" s="6"/>
      <c r="I54" s="6">
        <f t="shared" si="1"/>
        <v>727853</v>
      </c>
      <c r="J54" s="6">
        <f t="shared" si="2"/>
        <v>0</v>
      </c>
      <c r="K54" s="4"/>
    </row>
    <row r="55" spans="1:11">
      <c r="A55" s="4" t="s">
        <v>63</v>
      </c>
      <c r="B55" s="17">
        <v>2020</v>
      </c>
      <c r="C55" s="6">
        <v>3352129</v>
      </c>
      <c r="D55" s="6"/>
      <c r="E55" s="6"/>
      <c r="F55" s="6"/>
      <c r="G55" s="6"/>
      <c r="H55" s="6"/>
      <c r="I55" s="6">
        <f t="shared" si="1"/>
        <v>3352129</v>
      </c>
      <c r="J55" s="6">
        <f t="shared" si="2"/>
        <v>0</v>
      </c>
      <c r="K55" s="4"/>
    </row>
    <row r="56" spans="1:11">
      <c r="A56" s="4" t="s">
        <v>64</v>
      </c>
      <c r="B56" s="17">
        <v>2020</v>
      </c>
      <c r="C56" s="6">
        <v>35100</v>
      </c>
      <c r="D56" s="6"/>
      <c r="E56" s="6"/>
      <c r="F56" s="6"/>
      <c r="G56" s="6"/>
      <c r="H56" s="6"/>
      <c r="I56" s="6">
        <f t="shared" si="1"/>
        <v>35100</v>
      </c>
      <c r="J56" s="6">
        <f t="shared" si="2"/>
        <v>0</v>
      </c>
      <c r="K56" s="4"/>
    </row>
    <row r="57" spans="1:11">
      <c r="A57" s="4" t="s">
        <v>65</v>
      </c>
      <c r="B57" s="17">
        <v>2020</v>
      </c>
      <c r="C57" s="6">
        <v>1321314</v>
      </c>
      <c r="D57" s="6"/>
      <c r="E57" s="6"/>
      <c r="F57" s="6"/>
      <c r="G57" s="6"/>
      <c r="H57" s="6"/>
      <c r="I57" s="6">
        <f t="shared" si="1"/>
        <v>1321314</v>
      </c>
      <c r="J57" s="6">
        <f t="shared" si="2"/>
        <v>0</v>
      </c>
      <c r="K57" s="4"/>
    </row>
    <row r="58" spans="1:11">
      <c r="A58" s="4" t="s">
        <v>66</v>
      </c>
      <c r="B58" s="17">
        <v>2020</v>
      </c>
      <c r="C58" s="6">
        <v>780700</v>
      </c>
      <c r="D58" s="6"/>
      <c r="E58" s="6"/>
      <c r="F58" s="6"/>
      <c r="G58" s="6"/>
      <c r="H58" s="6"/>
      <c r="I58" s="6">
        <f t="shared" si="1"/>
        <v>780700</v>
      </c>
      <c r="J58" s="6">
        <f t="shared" si="2"/>
        <v>0</v>
      </c>
      <c r="K58" s="4"/>
    </row>
    <row r="59" spans="1:11">
      <c r="A59" s="4" t="s">
        <v>67</v>
      </c>
      <c r="B59" s="17">
        <v>2020</v>
      </c>
      <c r="C59" s="6">
        <v>15600</v>
      </c>
      <c r="D59" s="6"/>
      <c r="E59" s="6">
        <f>VLOOKUP(A59,PAGOS!A59:B199,2,0)</f>
        <v>15600</v>
      </c>
      <c r="F59" s="6"/>
      <c r="G59" s="6"/>
      <c r="H59" s="6"/>
      <c r="I59" s="6"/>
      <c r="J59" s="6">
        <f t="shared" si="2"/>
        <v>0</v>
      </c>
      <c r="K59" s="4"/>
    </row>
    <row r="60" spans="1:11">
      <c r="A60" s="4" t="s">
        <v>68</v>
      </c>
      <c r="B60" s="17">
        <v>2020</v>
      </c>
      <c r="C60" s="6">
        <v>477023</v>
      </c>
      <c r="D60" s="6"/>
      <c r="E60" s="6"/>
      <c r="F60" s="6"/>
      <c r="G60" s="6"/>
      <c r="H60" s="6"/>
      <c r="I60" s="6">
        <f t="shared" ref="I60:I61" si="3">+C60</f>
        <v>477023</v>
      </c>
      <c r="J60" s="6">
        <f t="shared" si="2"/>
        <v>0</v>
      </c>
      <c r="K60" s="4"/>
    </row>
    <row r="61" spans="1:11">
      <c r="A61" s="4" t="s">
        <v>69</v>
      </c>
      <c r="B61" s="17">
        <v>2020</v>
      </c>
      <c r="C61" s="6">
        <v>469523</v>
      </c>
      <c r="D61" s="6"/>
      <c r="E61" s="6"/>
      <c r="F61" s="6"/>
      <c r="G61" s="6"/>
      <c r="H61" s="6"/>
      <c r="I61" s="6">
        <f t="shared" si="3"/>
        <v>469523</v>
      </c>
      <c r="J61" s="6">
        <f t="shared" si="2"/>
        <v>0</v>
      </c>
      <c r="K61" s="4"/>
    </row>
    <row r="62" spans="1:11">
      <c r="A62" s="4" t="s">
        <v>70</v>
      </c>
      <c r="B62" s="17">
        <v>2020</v>
      </c>
      <c r="C62" s="6">
        <v>79347</v>
      </c>
      <c r="D62" s="6"/>
      <c r="E62" s="6">
        <v>79347</v>
      </c>
      <c r="F62" s="6"/>
      <c r="G62" s="6"/>
      <c r="H62" s="6"/>
      <c r="I62" s="6"/>
      <c r="J62" s="6">
        <f t="shared" si="2"/>
        <v>0</v>
      </c>
      <c r="K62" s="4"/>
    </row>
    <row r="63" spans="1:11">
      <c r="A63" s="4" t="s">
        <v>71</v>
      </c>
      <c r="B63" s="17">
        <v>2021</v>
      </c>
      <c r="C63" s="6">
        <v>16148</v>
      </c>
      <c r="D63" s="6"/>
      <c r="E63" s="6">
        <f>VLOOKUP(A63,PAGOS!A63:B203,2,0)</f>
        <v>16148</v>
      </c>
      <c r="F63" s="6"/>
      <c r="G63" s="6"/>
      <c r="H63" s="6"/>
      <c r="I63" s="6"/>
      <c r="J63" s="6">
        <f t="shared" si="2"/>
        <v>0</v>
      </c>
      <c r="K63" s="4"/>
    </row>
    <row r="64" spans="1:11">
      <c r="A64" s="4" t="s">
        <v>72</v>
      </c>
      <c r="B64" s="17">
        <v>2021</v>
      </c>
      <c r="C64" s="6">
        <v>152547</v>
      </c>
      <c r="D64" s="6"/>
      <c r="E64" s="6"/>
      <c r="F64" s="6"/>
      <c r="G64" s="6"/>
      <c r="H64" s="6"/>
      <c r="I64" s="6">
        <f>+C64</f>
        <v>152547</v>
      </c>
      <c r="J64" s="6">
        <f t="shared" si="2"/>
        <v>0</v>
      </c>
      <c r="K64" s="4"/>
    </row>
    <row r="65" spans="1:11">
      <c r="A65" s="4" t="s">
        <v>73</v>
      </c>
      <c r="B65" s="17">
        <v>2021</v>
      </c>
      <c r="C65" s="6">
        <v>905293</v>
      </c>
      <c r="D65" s="6"/>
      <c r="E65" s="6">
        <f>VLOOKUP(A65,PAGOS!A65:B205,2,0)</f>
        <v>905293</v>
      </c>
      <c r="F65" s="6"/>
      <c r="G65" s="6"/>
      <c r="H65" s="6"/>
      <c r="I65" s="6"/>
      <c r="J65" s="6">
        <f t="shared" si="2"/>
        <v>0</v>
      </c>
      <c r="K65" s="4"/>
    </row>
    <row r="66" spans="1:11">
      <c r="A66" s="4" t="s">
        <v>74</v>
      </c>
      <c r="B66" s="17">
        <v>2021</v>
      </c>
      <c r="C66" s="6">
        <v>81200</v>
      </c>
      <c r="D66" s="6"/>
      <c r="E66" s="6"/>
      <c r="F66" s="6"/>
      <c r="G66" s="6"/>
      <c r="H66" s="6"/>
      <c r="I66" s="6">
        <f>+C66</f>
        <v>81200</v>
      </c>
      <c r="J66" s="6">
        <f t="shared" ref="J66:J97" si="4">+C66-SUM(D66:I66)</f>
        <v>0</v>
      </c>
      <c r="K66" s="4"/>
    </row>
    <row r="67" spans="1:11">
      <c r="A67" s="4" t="s">
        <v>75</v>
      </c>
      <c r="B67" s="17">
        <v>2021</v>
      </c>
      <c r="C67" s="6">
        <v>3879401</v>
      </c>
      <c r="D67" s="6"/>
      <c r="E67" s="6"/>
      <c r="F67" s="6"/>
      <c r="G67" s="6"/>
      <c r="H67" s="6">
        <f>VLOOKUP(A67,'GLOSAS POR CONCILIAR'!$A$2:$B$7,2,0)</f>
        <v>3879401</v>
      </c>
      <c r="I67" s="6"/>
      <c r="J67" s="6">
        <f t="shared" si="4"/>
        <v>0</v>
      </c>
      <c r="K67" s="4"/>
    </row>
    <row r="68" spans="1:11">
      <c r="A68" s="4" t="s">
        <v>76</v>
      </c>
      <c r="B68" s="17">
        <v>2021</v>
      </c>
      <c r="C68" s="6">
        <v>207268</v>
      </c>
      <c r="D68" s="6"/>
      <c r="E68" s="6"/>
      <c r="F68" s="6"/>
      <c r="G68" s="6">
        <v>207268</v>
      </c>
      <c r="H68" s="6"/>
      <c r="I68" s="6"/>
      <c r="J68" s="6">
        <f t="shared" si="4"/>
        <v>0</v>
      </c>
      <c r="K68" s="4"/>
    </row>
    <row r="69" spans="1:11">
      <c r="A69" s="4" t="s">
        <v>77</v>
      </c>
      <c r="B69" s="17">
        <v>2021</v>
      </c>
      <c r="C69" s="6">
        <v>1960830</v>
      </c>
      <c r="D69" s="6"/>
      <c r="E69" s="6">
        <f>VLOOKUP(A69,PAGOS!A69:B209,2,0)</f>
        <v>364296</v>
      </c>
      <c r="F69" s="6"/>
      <c r="G69" s="6"/>
      <c r="H69" s="6">
        <f>VLOOKUP(A69,'GLOSAS POR CONCILIAR'!$A$2:$B$7,2,0)</f>
        <v>1596534</v>
      </c>
      <c r="I69" s="6"/>
      <c r="J69" s="6">
        <f t="shared" si="4"/>
        <v>0</v>
      </c>
      <c r="K69" s="4"/>
    </row>
    <row r="70" spans="1:11">
      <c r="A70" s="4" t="s">
        <v>78</v>
      </c>
      <c r="B70" s="17">
        <v>2021</v>
      </c>
      <c r="C70" s="6">
        <v>147300</v>
      </c>
      <c r="D70" s="6"/>
      <c r="E70" s="6">
        <v>147300</v>
      </c>
      <c r="F70" s="6"/>
      <c r="G70" s="6"/>
      <c r="H70" s="6"/>
      <c r="I70" s="6"/>
      <c r="J70" s="6">
        <f t="shared" si="4"/>
        <v>0</v>
      </c>
      <c r="K70" s="4"/>
    </row>
    <row r="71" spans="1:11">
      <c r="A71" s="4" t="s">
        <v>79</v>
      </c>
      <c r="B71" s="17">
        <v>2021</v>
      </c>
      <c r="C71" s="6">
        <v>45163</v>
      </c>
      <c r="D71" s="6"/>
      <c r="E71" s="6"/>
      <c r="F71" s="6"/>
      <c r="G71" s="6"/>
      <c r="H71" s="6">
        <f>VLOOKUP(A71,'GLOSAS POR CONCILIAR'!$A$2:$B$7,2,0)</f>
        <v>45163</v>
      </c>
      <c r="I71" s="6"/>
      <c r="J71" s="6">
        <f t="shared" si="4"/>
        <v>0</v>
      </c>
      <c r="K71" s="4"/>
    </row>
    <row r="72" spans="1:11">
      <c r="A72" s="4" t="s">
        <v>80</v>
      </c>
      <c r="B72" s="17">
        <v>2021</v>
      </c>
      <c r="C72" s="6">
        <v>99423</v>
      </c>
      <c r="D72" s="6"/>
      <c r="E72" s="6"/>
      <c r="F72" s="6"/>
      <c r="G72" s="6"/>
      <c r="H72" s="6"/>
      <c r="I72" s="6">
        <f>+C72</f>
        <v>99423</v>
      </c>
      <c r="J72" s="6">
        <f t="shared" si="4"/>
        <v>0</v>
      </c>
      <c r="K72" s="4"/>
    </row>
    <row r="73" spans="1:11">
      <c r="A73" s="4" t="s">
        <v>81</v>
      </c>
      <c r="B73" s="17">
        <v>2021</v>
      </c>
      <c r="C73" s="6">
        <v>827743</v>
      </c>
      <c r="D73" s="6"/>
      <c r="E73" s="6"/>
      <c r="F73" s="6"/>
      <c r="G73" s="6"/>
      <c r="H73" s="6">
        <f>VLOOKUP(A73,'GLOSAS POR CONCILIAR'!$A$2:$B$7,2,0)</f>
        <v>827743</v>
      </c>
      <c r="I73" s="6"/>
      <c r="J73" s="6">
        <f t="shared" si="4"/>
        <v>0</v>
      </c>
      <c r="K73" s="4"/>
    </row>
    <row r="74" spans="1:11">
      <c r="A74" s="4" t="s">
        <v>82</v>
      </c>
      <c r="B74" s="17">
        <v>2021</v>
      </c>
      <c r="C74" s="6">
        <v>116500</v>
      </c>
      <c r="D74" s="6"/>
      <c r="E74" s="6"/>
      <c r="F74" s="6"/>
      <c r="G74" s="6"/>
      <c r="H74" s="6">
        <f>VLOOKUP(A74,'GLOSAS POR CONCILIAR'!$A$2:$B$7,2,0)</f>
        <v>116500</v>
      </c>
      <c r="I74" s="6"/>
      <c r="J74" s="6">
        <f t="shared" si="4"/>
        <v>0</v>
      </c>
      <c r="K74" s="4"/>
    </row>
    <row r="75" spans="1:11">
      <c r="A75" s="4" t="s">
        <v>83</v>
      </c>
      <c r="B75" s="17">
        <v>2021</v>
      </c>
      <c r="C75" s="6">
        <v>369338</v>
      </c>
      <c r="D75" s="6"/>
      <c r="E75" s="6">
        <f>VLOOKUP(A75,PAGOS!A75:B215,2,0)</f>
        <v>299438</v>
      </c>
      <c r="F75" s="6"/>
      <c r="G75" s="6"/>
      <c r="H75" s="6">
        <f>VLOOKUP(A75,'GLOSAS POR CONCILIAR'!$A$2:$B$7,2,0)</f>
        <v>69900</v>
      </c>
      <c r="I75" s="6"/>
      <c r="J75" s="6">
        <f t="shared" si="4"/>
        <v>0</v>
      </c>
      <c r="K75" s="4"/>
    </row>
    <row r="76" spans="1:11">
      <c r="A76" s="4" t="s">
        <v>84</v>
      </c>
      <c r="B76" s="17">
        <v>2021</v>
      </c>
      <c r="C76" s="6">
        <v>24557</v>
      </c>
      <c r="D76" s="6"/>
      <c r="E76" s="6">
        <v>24557</v>
      </c>
      <c r="F76" s="6"/>
      <c r="G76" s="6"/>
      <c r="H76" s="6"/>
      <c r="I76" s="6"/>
      <c r="J76" s="6">
        <f t="shared" si="4"/>
        <v>0</v>
      </c>
      <c r="K76" s="4"/>
    </row>
    <row r="77" spans="1:11">
      <c r="A77" s="4" t="s">
        <v>85</v>
      </c>
      <c r="B77" s="17">
        <v>2021</v>
      </c>
      <c r="C77" s="6">
        <v>69845</v>
      </c>
      <c r="D77" s="6"/>
      <c r="E77" s="6">
        <v>69845</v>
      </c>
      <c r="F77" s="6"/>
      <c r="G77" s="6"/>
      <c r="H77" s="6"/>
      <c r="I77" s="6"/>
      <c r="J77" s="6">
        <f t="shared" si="4"/>
        <v>0</v>
      </c>
      <c r="K77" s="4"/>
    </row>
    <row r="78" spans="1:11">
      <c r="A78" s="4" t="s">
        <v>86</v>
      </c>
      <c r="B78" s="17">
        <v>2021</v>
      </c>
      <c r="C78" s="6">
        <v>739528</v>
      </c>
      <c r="D78" s="6"/>
      <c r="E78" s="6">
        <v>739528</v>
      </c>
      <c r="F78" s="6"/>
      <c r="G78" s="6"/>
      <c r="H78" s="6"/>
      <c r="I78" s="6"/>
      <c r="J78" s="6">
        <f t="shared" si="4"/>
        <v>0</v>
      </c>
      <c r="K78" s="4"/>
    </row>
    <row r="79" spans="1:11">
      <c r="A79" s="4" t="s">
        <v>87</v>
      </c>
      <c r="B79" s="17">
        <v>2021</v>
      </c>
      <c r="C79" s="6">
        <v>76057</v>
      </c>
      <c r="D79" s="6"/>
      <c r="E79" s="6">
        <f>VLOOKUP(A79,PAGOS!A79:B219,2,0)</f>
        <v>76057</v>
      </c>
      <c r="F79" s="6"/>
      <c r="G79" s="6"/>
      <c r="H79" s="6"/>
      <c r="I79" s="6"/>
      <c r="J79" s="6">
        <f t="shared" si="4"/>
        <v>0</v>
      </c>
      <c r="K79" s="4"/>
    </row>
    <row r="80" spans="1:11">
      <c r="A80" s="4" t="s">
        <v>88</v>
      </c>
      <c r="B80" s="17">
        <v>2021</v>
      </c>
      <c r="C80" s="6">
        <v>4037</v>
      </c>
      <c r="D80" s="6"/>
      <c r="E80" s="6">
        <v>4037</v>
      </c>
      <c r="F80" s="6"/>
      <c r="G80" s="6"/>
      <c r="H80" s="6"/>
      <c r="I80" s="6"/>
      <c r="J80" s="6">
        <f t="shared" si="4"/>
        <v>0</v>
      </c>
      <c r="K80" s="4"/>
    </row>
    <row r="81" spans="1:11">
      <c r="A81" s="4" t="s">
        <v>89</v>
      </c>
      <c r="B81" s="17">
        <v>2021</v>
      </c>
      <c r="C81" s="6">
        <v>276775</v>
      </c>
      <c r="D81" s="6"/>
      <c r="E81" s="6">
        <f>VLOOKUP(A81,PAGOS!A81:B221,2,0)</f>
        <v>276775</v>
      </c>
      <c r="F81" s="6"/>
      <c r="G81" s="6"/>
      <c r="H81" s="6"/>
      <c r="I81" s="6"/>
      <c r="J81" s="6">
        <f t="shared" si="4"/>
        <v>0</v>
      </c>
      <c r="K81" s="4"/>
    </row>
    <row r="82" spans="1:11">
      <c r="A82" s="4" t="s">
        <v>90</v>
      </c>
      <c r="B82" s="17">
        <v>2021</v>
      </c>
      <c r="C82" s="6">
        <v>1098243</v>
      </c>
      <c r="D82" s="6"/>
      <c r="E82" s="6">
        <v>1098243</v>
      </c>
      <c r="F82" s="6"/>
      <c r="G82" s="6"/>
      <c r="H82" s="6"/>
      <c r="I82" s="6"/>
      <c r="J82" s="6">
        <f t="shared" si="4"/>
        <v>0</v>
      </c>
      <c r="K82" s="4"/>
    </row>
    <row r="83" spans="1:11">
      <c r="A83" s="4" t="s">
        <v>91</v>
      </c>
      <c r="B83" s="17">
        <v>2021</v>
      </c>
      <c r="C83" s="6">
        <v>17361351</v>
      </c>
      <c r="D83" s="6">
        <f>VLOOKUP(A83,'CARTERA COOSALUD'!$A$2:$B$2,2,0)</f>
        <v>6120603</v>
      </c>
      <c r="E83" s="6">
        <v>11240748</v>
      </c>
      <c r="F83" s="6"/>
      <c r="G83" s="6"/>
      <c r="H83" s="6"/>
      <c r="I83" s="6"/>
      <c r="J83" s="6">
        <f t="shared" si="4"/>
        <v>0</v>
      </c>
      <c r="K83" s="4"/>
    </row>
    <row r="84" spans="1:11">
      <c r="A84" s="4" t="s">
        <v>92</v>
      </c>
      <c r="B84" s="17">
        <v>2021</v>
      </c>
      <c r="C84" s="6">
        <v>99423</v>
      </c>
      <c r="D84" s="6"/>
      <c r="E84" s="6"/>
      <c r="F84" s="6"/>
      <c r="G84" s="6">
        <v>99423</v>
      </c>
      <c r="H84" s="6"/>
      <c r="I84" s="6"/>
      <c r="J84" s="6">
        <f t="shared" si="4"/>
        <v>0</v>
      </c>
      <c r="K84" s="4"/>
    </row>
    <row r="85" spans="1:11">
      <c r="A85" s="4" t="s">
        <v>93</v>
      </c>
      <c r="B85" s="17">
        <v>2022</v>
      </c>
      <c r="C85" s="6">
        <v>206754</v>
      </c>
      <c r="D85" s="6"/>
      <c r="E85" s="6">
        <f>VLOOKUP(A85,PAGOS!A85:B225,2,0)</f>
        <v>206754</v>
      </c>
      <c r="F85" s="6"/>
      <c r="G85" s="6"/>
      <c r="H85" s="6"/>
      <c r="I85" s="6"/>
      <c r="J85" s="6">
        <f t="shared" si="4"/>
        <v>0</v>
      </c>
      <c r="K85" s="4"/>
    </row>
    <row r="86" spans="1:11">
      <c r="A86" s="4" t="s">
        <v>94</v>
      </c>
      <c r="B86" s="17">
        <v>2022</v>
      </c>
      <c r="C86" s="6">
        <v>67182</v>
      </c>
      <c r="D86" s="6"/>
      <c r="E86" s="6">
        <v>67182</v>
      </c>
      <c r="F86" s="6"/>
      <c r="G86" s="6"/>
      <c r="H86" s="6"/>
      <c r="I86" s="6"/>
      <c r="J86" s="6">
        <f t="shared" si="4"/>
        <v>0</v>
      </c>
      <c r="K86" s="4"/>
    </row>
    <row r="87" spans="1:11">
      <c r="A87" s="4" t="s">
        <v>95</v>
      </c>
      <c r="B87" s="17">
        <v>2022</v>
      </c>
      <c r="C87" s="6">
        <v>392993</v>
      </c>
      <c r="D87" s="6"/>
      <c r="E87" s="6">
        <f>VLOOKUP(A87,PAGOS!A87:B227,2,0)</f>
        <v>392993</v>
      </c>
      <c r="F87" s="6"/>
      <c r="G87" s="6"/>
      <c r="H87" s="6"/>
      <c r="I87" s="6"/>
      <c r="J87" s="6">
        <f t="shared" si="4"/>
        <v>0</v>
      </c>
      <c r="K87" s="4"/>
    </row>
    <row r="88" spans="1:11">
      <c r="A88" s="4" t="s">
        <v>96</v>
      </c>
      <c r="B88" s="17">
        <v>2022</v>
      </c>
      <c r="C88" s="6">
        <v>65700</v>
      </c>
      <c r="D88" s="6"/>
      <c r="E88" s="6">
        <v>65700</v>
      </c>
      <c r="F88" s="6"/>
      <c r="G88" s="6"/>
      <c r="H88" s="6"/>
      <c r="I88" s="6"/>
      <c r="J88" s="6">
        <f t="shared" si="4"/>
        <v>0</v>
      </c>
      <c r="K88" s="4"/>
    </row>
    <row r="89" spans="1:11">
      <c r="A89" s="4"/>
      <c r="B89" s="26" t="s">
        <v>97</v>
      </c>
      <c r="C89" s="27">
        <f>SUM(C2:C88)</f>
        <v>66658418</v>
      </c>
      <c r="D89" s="27">
        <f t="shared" ref="D89:J89" si="5">SUM(D2:D88)</f>
        <v>6120603</v>
      </c>
      <c r="E89" s="27">
        <f t="shared" si="5"/>
        <v>16960761</v>
      </c>
      <c r="F89" s="27">
        <f t="shared" si="5"/>
        <v>31464</v>
      </c>
      <c r="G89" s="27">
        <f t="shared" si="5"/>
        <v>306691</v>
      </c>
      <c r="H89" s="27">
        <f t="shared" si="5"/>
        <v>6535241</v>
      </c>
      <c r="I89" s="27">
        <f t="shared" si="5"/>
        <v>36731257</v>
      </c>
      <c r="J89" s="27">
        <f t="shared" si="5"/>
        <v>-27599</v>
      </c>
      <c r="K89" s="4"/>
    </row>
  </sheetData>
  <autoFilter ref="A1:J89" xr:uid="{D7B2FD0D-06DC-4ADC-AEB8-347F32B5EFAC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D5414-3B87-44FD-9EF8-ABF2DB0A36F1}">
  <dimension ref="A1:G26"/>
  <sheetViews>
    <sheetView showGridLines="0" tabSelected="1" workbookViewId="0">
      <selection activeCell="I9" sqref="I9"/>
    </sheetView>
  </sheetViews>
  <sheetFormatPr defaultColWidth="11.42578125" defaultRowHeight="15"/>
  <cols>
    <col min="1" max="1" width="75.85546875" bestFit="1" customWidth="1"/>
    <col min="2" max="2" width="10.5703125" bestFit="1" customWidth="1"/>
    <col min="3" max="3" width="12.7109375" bestFit="1" customWidth="1"/>
    <col min="4" max="5" width="14.140625" bestFit="1" customWidth="1"/>
    <col min="6" max="6" width="13.85546875" customWidth="1"/>
    <col min="7" max="7" width="25.5703125" bestFit="1" customWidth="1"/>
    <col min="8" max="35" width="33.85546875" bestFit="1" customWidth="1"/>
    <col min="36" max="36" width="38.85546875" bestFit="1" customWidth="1"/>
    <col min="37" max="37" width="24.140625" bestFit="1" customWidth="1"/>
    <col min="38" max="38" width="23.140625" bestFit="1" customWidth="1"/>
    <col min="39" max="39" width="28.85546875" bestFit="1" customWidth="1"/>
    <col min="40" max="40" width="31.85546875" bestFit="1" customWidth="1"/>
    <col min="41" max="41" width="23.28515625" bestFit="1" customWidth="1"/>
    <col min="42" max="42" width="22.42578125" bestFit="1" customWidth="1"/>
  </cols>
  <sheetData>
    <row r="1" spans="1:7">
      <c r="E1" s="28"/>
    </row>
    <row r="2" spans="1:7">
      <c r="E2" s="28"/>
    </row>
    <row r="3" spans="1:7">
      <c r="E3" s="28"/>
    </row>
    <row r="4" spans="1:7">
      <c r="E4" s="28"/>
    </row>
    <row r="5" spans="1:7" ht="15.75">
      <c r="A5" s="29" t="s">
        <v>110</v>
      </c>
      <c r="B5" s="29"/>
      <c r="C5" s="29"/>
      <c r="D5" s="29"/>
      <c r="E5" s="28"/>
    </row>
    <row r="6" spans="1:7" ht="15.75">
      <c r="A6" s="29" t="s">
        <v>111</v>
      </c>
      <c r="B6" s="29"/>
      <c r="C6" s="29"/>
      <c r="D6" s="29"/>
      <c r="E6" s="28"/>
    </row>
    <row r="7" spans="1:7">
      <c r="A7" s="28"/>
      <c r="B7" s="28"/>
      <c r="C7" s="28"/>
      <c r="D7" s="28"/>
      <c r="E7" s="28"/>
    </row>
    <row r="8" spans="1:7">
      <c r="A8" s="30" t="s">
        <v>112</v>
      </c>
      <c r="B8" s="33">
        <v>2018</v>
      </c>
      <c r="C8" s="33">
        <v>2019</v>
      </c>
      <c r="D8" s="33">
        <v>2020</v>
      </c>
      <c r="E8" s="33">
        <v>2021</v>
      </c>
      <c r="F8" s="33">
        <v>2022</v>
      </c>
      <c r="G8" s="34" t="s">
        <v>113</v>
      </c>
    </row>
    <row r="9" spans="1:7">
      <c r="A9" s="28"/>
      <c r="B9" s="35"/>
      <c r="C9" s="35"/>
      <c r="D9" s="35"/>
      <c r="E9" s="35"/>
      <c r="F9" s="35"/>
      <c r="G9" s="35"/>
    </row>
    <row r="10" spans="1:7" ht="18.75">
      <c r="A10" s="31" t="s">
        <v>114</v>
      </c>
      <c r="B10" s="36">
        <v>857120</v>
      </c>
      <c r="C10" s="36">
        <v>5033112</v>
      </c>
      <c r="D10" s="36">
        <v>31477587</v>
      </c>
      <c r="E10" s="36">
        <v>28557970</v>
      </c>
      <c r="F10" s="36">
        <v>732629</v>
      </c>
      <c r="G10" s="41">
        <f>B10+C10+D10+E10+F10</f>
        <v>66658418</v>
      </c>
    </row>
    <row r="11" spans="1:7">
      <c r="A11" s="28"/>
      <c r="B11" s="35"/>
      <c r="C11" s="35"/>
      <c r="D11" s="35"/>
      <c r="E11" s="35"/>
      <c r="F11" s="35"/>
      <c r="G11" s="42"/>
    </row>
    <row r="12" spans="1:7">
      <c r="A12" s="28" t="s">
        <v>115</v>
      </c>
      <c r="B12" s="37"/>
      <c r="C12" s="37">
        <v>5015447</v>
      </c>
      <c r="D12" s="37">
        <v>31382640</v>
      </c>
      <c r="E12" s="37">
        <v>333170</v>
      </c>
      <c r="F12" s="37"/>
      <c r="G12" s="12">
        <f t="shared" ref="G12:G17" si="0">B12+C12+D12+E12+F12</f>
        <v>36731257</v>
      </c>
    </row>
    <row r="13" spans="1:7">
      <c r="A13" s="28" t="s">
        <v>116</v>
      </c>
      <c r="B13" s="37"/>
      <c r="C13" s="37"/>
      <c r="D13" s="37"/>
      <c r="E13" s="37">
        <v>306691</v>
      </c>
      <c r="F13" s="37"/>
      <c r="G13" s="12">
        <f t="shared" si="0"/>
        <v>306691</v>
      </c>
    </row>
    <row r="14" spans="1:7">
      <c r="A14" s="28" t="s">
        <v>117</v>
      </c>
      <c r="B14" s="37">
        <v>870920</v>
      </c>
      <c r="C14" s="37"/>
      <c r="D14" s="37">
        <v>94947</v>
      </c>
      <c r="E14" s="37">
        <v>15262265</v>
      </c>
      <c r="F14" s="37">
        <v>732629</v>
      </c>
      <c r="G14" s="12">
        <f t="shared" si="0"/>
        <v>16960761</v>
      </c>
    </row>
    <row r="15" spans="1:7">
      <c r="A15" s="28" t="s">
        <v>118</v>
      </c>
      <c r="B15" s="37">
        <v>13800</v>
      </c>
      <c r="C15" s="37">
        <v>17664</v>
      </c>
      <c r="D15" s="37"/>
      <c r="E15" s="37"/>
      <c r="F15" s="37"/>
      <c r="G15" s="12">
        <f t="shared" si="0"/>
        <v>31464</v>
      </c>
    </row>
    <row r="16" spans="1:7">
      <c r="A16" s="28" t="s">
        <v>119</v>
      </c>
      <c r="B16" s="37"/>
      <c r="C16" s="37"/>
      <c r="D16" s="37"/>
      <c r="E16" s="37">
        <v>6535241</v>
      </c>
      <c r="F16" s="37"/>
      <c r="G16" s="12">
        <f t="shared" si="0"/>
        <v>6535241</v>
      </c>
    </row>
    <row r="17" spans="1:7">
      <c r="A17" s="28" t="s">
        <v>120</v>
      </c>
      <c r="B17" s="37">
        <v>-27600</v>
      </c>
      <c r="C17" s="37">
        <v>1</v>
      </c>
      <c r="D17" s="37">
        <v>0</v>
      </c>
      <c r="E17" s="37">
        <v>0</v>
      </c>
      <c r="F17" s="37">
        <v>0</v>
      </c>
      <c r="G17" s="12">
        <f t="shared" si="0"/>
        <v>-27599</v>
      </c>
    </row>
    <row r="18" spans="1:7">
      <c r="A18" s="28"/>
      <c r="B18" s="35"/>
      <c r="C18" s="35"/>
      <c r="D18" s="35"/>
      <c r="E18" s="35"/>
      <c r="F18" s="35"/>
      <c r="G18" s="42"/>
    </row>
    <row r="19" spans="1:7" ht="18.75">
      <c r="A19" s="31" t="s">
        <v>100</v>
      </c>
      <c r="B19" s="36">
        <f>+B10-B12-B13-B14-B15-B16-B17</f>
        <v>0</v>
      </c>
      <c r="C19" s="36">
        <v>0</v>
      </c>
      <c r="D19" s="36">
        <f>+D10-D12-D13-D14-D15-D16-D17</f>
        <v>0</v>
      </c>
      <c r="E19" s="36">
        <f>+E10-E12-E13-E14-E15-E16-E17</f>
        <v>6120603</v>
      </c>
      <c r="F19" s="36">
        <f>+F10-F12-F13-F14-F15-F16-F17</f>
        <v>0</v>
      </c>
      <c r="G19" s="41">
        <f>+G10-G12-G13-G14-G15-G16-G17</f>
        <v>6120603</v>
      </c>
    </row>
    <row r="20" spans="1:7">
      <c r="A20" s="28"/>
      <c r="B20" s="38"/>
      <c r="C20" s="38"/>
      <c r="D20" s="38"/>
      <c r="E20" s="38"/>
      <c r="F20" s="38"/>
      <c r="G20" s="43"/>
    </row>
    <row r="21" spans="1:7">
      <c r="A21" s="28" t="s">
        <v>121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44">
        <v>0</v>
      </c>
    </row>
    <row r="22" spans="1:7" ht="18.75">
      <c r="A22" s="31" t="s">
        <v>122</v>
      </c>
      <c r="B22" s="36">
        <f>+B19-B21</f>
        <v>0</v>
      </c>
      <c r="C22" s="36">
        <v>0</v>
      </c>
      <c r="D22" s="36">
        <f>+D19-D21</f>
        <v>0</v>
      </c>
      <c r="E22" s="36">
        <f>+E19-E21</f>
        <v>6120603</v>
      </c>
      <c r="F22" s="36">
        <f>+F19-F21</f>
        <v>0</v>
      </c>
      <c r="G22" s="41">
        <f>+G19-G21</f>
        <v>6120603</v>
      </c>
    </row>
    <row r="23" spans="1:7">
      <c r="A23" s="28"/>
      <c r="B23" s="35"/>
      <c r="C23" s="35"/>
      <c r="D23" s="35"/>
      <c r="E23" s="35"/>
      <c r="F23" s="35"/>
      <c r="G23" s="42"/>
    </row>
    <row r="24" spans="1:7">
      <c r="A24" s="28" t="s">
        <v>123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12">
        <v>0</v>
      </c>
    </row>
    <row r="25" spans="1:7">
      <c r="A25" s="28"/>
      <c r="B25" s="35"/>
      <c r="C25" s="35"/>
      <c r="D25" s="35"/>
      <c r="E25" s="35"/>
      <c r="F25" s="35"/>
      <c r="G25" s="42"/>
    </row>
    <row r="26" spans="1:7" ht="18.75">
      <c r="A26" s="32" t="s">
        <v>124</v>
      </c>
      <c r="B26" s="40">
        <f>+B22-B24</f>
        <v>0</v>
      </c>
      <c r="C26" s="40">
        <v>0</v>
      </c>
      <c r="D26" s="40">
        <f>+D22-D24</f>
        <v>0</v>
      </c>
      <c r="E26" s="40">
        <f>+E22-E24</f>
        <v>6120603</v>
      </c>
      <c r="F26" s="40">
        <f>+F22-F24</f>
        <v>0</v>
      </c>
      <c r="G26" s="45">
        <f>+G22-G24</f>
        <v>6120603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FEE9D-0A15-418E-8EC9-BE5300E90E71}">
  <dimension ref="A1:D7"/>
  <sheetViews>
    <sheetView workbookViewId="0">
      <selection activeCell="A3" sqref="A3"/>
    </sheetView>
  </sheetViews>
  <sheetFormatPr defaultColWidth="11.42578125" defaultRowHeight="15"/>
  <cols>
    <col min="1" max="1" width="16.140625" bestFit="1" customWidth="1"/>
    <col min="4" max="4" width="56.85546875" bestFit="1" customWidth="1"/>
  </cols>
  <sheetData>
    <row r="1" spans="1:4">
      <c r="A1" s="10" t="s">
        <v>125</v>
      </c>
      <c r="B1" s="10" t="s">
        <v>126</v>
      </c>
      <c r="C1" s="10" t="s">
        <v>127</v>
      </c>
      <c r="D1" s="10" t="s">
        <v>128</v>
      </c>
    </row>
    <row r="2" spans="1:4">
      <c r="A2" s="11" t="s">
        <v>83</v>
      </c>
      <c r="B2" s="12">
        <v>69900</v>
      </c>
      <c r="C2" s="13">
        <v>44431</v>
      </c>
      <c r="D2" s="11" t="s">
        <v>129</v>
      </c>
    </row>
    <row r="3" spans="1:4">
      <c r="A3" s="11" t="s">
        <v>77</v>
      </c>
      <c r="B3" s="12">
        <v>1596534</v>
      </c>
      <c r="C3" s="13">
        <v>44361</v>
      </c>
      <c r="D3" s="11" t="s">
        <v>130</v>
      </c>
    </row>
    <row r="4" spans="1:4">
      <c r="A4" s="11" t="s">
        <v>75</v>
      </c>
      <c r="B4" s="12">
        <v>3879401</v>
      </c>
      <c r="C4" s="13">
        <v>44254</v>
      </c>
      <c r="D4" s="11" t="s">
        <v>131</v>
      </c>
    </row>
    <row r="5" spans="1:4">
      <c r="A5" s="11" t="s">
        <v>79</v>
      </c>
      <c r="B5" s="12">
        <v>45163</v>
      </c>
      <c r="C5" s="13">
        <v>44369</v>
      </c>
      <c r="D5" s="11" t="s">
        <v>132</v>
      </c>
    </row>
    <row r="6" spans="1:4">
      <c r="A6" s="11" t="s">
        <v>81</v>
      </c>
      <c r="B6" s="12">
        <v>827743</v>
      </c>
      <c r="C6" s="13">
        <v>44391</v>
      </c>
      <c r="D6" s="11" t="s">
        <v>133</v>
      </c>
    </row>
    <row r="7" spans="1:4">
      <c r="A7" s="11" t="s">
        <v>82</v>
      </c>
      <c r="B7" s="12">
        <v>116500</v>
      </c>
      <c r="C7" s="13">
        <v>44404</v>
      </c>
      <c r="D7" s="11" t="s">
        <v>134</v>
      </c>
    </row>
  </sheetData>
  <autoFilter ref="A1:D243" xr:uid="{A84FEE9D-0A15-418E-8EC9-BE5300E90E71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6FF47-1A05-4394-BC9B-546603BAA106}">
  <dimension ref="A1:D2"/>
  <sheetViews>
    <sheetView workbookViewId="0">
      <selection activeCell="C1" sqref="C1:C1048576"/>
    </sheetView>
  </sheetViews>
  <sheetFormatPr defaultColWidth="11.42578125" defaultRowHeight="15"/>
  <cols>
    <col min="4" max="4" width="47.85546875" bestFit="1" customWidth="1"/>
  </cols>
  <sheetData>
    <row r="1" spans="1:4">
      <c r="A1" s="10" t="s">
        <v>125</v>
      </c>
      <c r="B1" s="10" t="s">
        <v>126</v>
      </c>
      <c r="C1" s="10" t="s">
        <v>127</v>
      </c>
      <c r="D1" s="10" t="s">
        <v>128</v>
      </c>
    </row>
    <row r="2" spans="1:4">
      <c r="A2" s="11" t="s">
        <v>91</v>
      </c>
      <c r="B2" s="12">
        <v>6120603</v>
      </c>
      <c r="C2" s="13">
        <v>44540</v>
      </c>
      <c r="D2" s="11" t="s">
        <v>135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42073-0117-4784-A241-875D39481B4F}">
  <sheetPr filterMode="1"/>
  <dimension ref="A1:E142"/>
  <sheetViews>
    <sheetView workbookViewId="0">
      <selection sqref="A1:E142"/>
    </sheetView>
  </sheetViews>
  <sheetFormatPr defaultColWidth="11.42578125" defaultRowHeight="15"/>
  <cols>
    <col min="1" max="1" width="19.28515625" bestFit="1" customWidth="1"/>
    <col min="5" max="5" width="56.85546875" bestFit="1" customWidth="1"/>
  </cols>
  <sheetData>
    <row r="1" spans="1:5">
      <c r="A1" s="10" t="s">
        <v>125</v>
      </c>
      <c r="B1" s="10" t="s">
        <v>126</v>
      </c>
      <c r="C1" s="10" t="s">
        <v>136</v>
      </c>
      <c r="D1" s="10" t="s">
        <v>127</v>
      </c>
      <c r="E1" s="10" t="s">
        <v>128</v>
      </c>
    </row>
    <row r="2" spans="1:5" hidden="1">
      <c r="A2" s="11" t="s">
        <v>137</v>
      </c>
      <c r="B2" s="12">
        <v>64700</v>
      </c>
      <c r="C2" s="11" t="s">
        <v>138</v>
      </c>
      <c r="D2" s="13">
        <v>43059</v>
      </c>
      <c r="E2" s="11" t="s">
        <v>139</v>
      </c>
    </row>
    <row r="3" spans="1:5" hidden="1">
      <c r="A3" s="11" t="s">
        <v>140</v>
      </c>
      <c r="B3" s="12">
        <v>746500</v>
      </c>
      <c r="C3" s="11" t="s">
        <v>138</v>
      </c>
      <c r="D3" s="13">
        <v>43069</v>
      </c>
      <c r="E3" s="11" t="s">
        <v>139</v>
      </c>
    </row>
    <row r="4" spans="1:5" hidden="1">
      <c r="A4" s="11" t="s">
        <v>141</v>
      </c>
      <c r="B4" s="12">
        <v>124000</v>
      </c>
      <c r="C4" s="11" t="s">
        <v>138</v>
      </c>
      <c r="D4" s="13">
        <v>43124</v>
      </c>
      <c r="E4" s="11" t="s">
        <v>142</v>
      </c>
    </row>
    <row r="5" spans="1:5" hidden="1">
      <c r="A5" s="11" t="s">
        <v>143</v>
      </c>
      <c r="B5" s="12">
        <v>47400</v>
      </c>
      <c r="C5" s="11" t="s">
        <v>138</v>
      </c>
      <c r="D5" s="13">
        <v>43105</v>
      </c>
      <c r="E5" s="11" t="s">
        <v>144</v>
      </c>
    </row>
    <row r="6" spans="1:5" hidden="1">
      <c r="A6" s="11" t="s">
        <v>145</v>
      </c>
      <c r="B6" s="12">
        <v>47400</v>
      </c>
      <c r="C6" s="11" t="s">
        <v>138</v>
      </c>
      <c r="D6" s="13">
        <v>43129</v>
      </c>
      <c r="E6" s="11" t="s">
        <v>144</v>
      </c>
    </row>
    <row r="7" spans="1:5" hidden="1">
      <c r="A7" s="14" t="s">
        <v>146</v>
      </c>
      <c r="B7" s="15">
        <v>1030000</v>
      </c>
      <c r="C7" s="14" t="s">
        <v>138</v>
      </c>
      <c r="D7" s="16">
        <v>43124</v>
      </c>
      <c r="E7" s="14" t="s">
        <v>147</v>
      </c>
    </row>
    <row r="8" spans="1:5" hidden="1">
      <c r="A8" s="11" t="s">
        <v>141</v>
      </c>
      <c r="B8" s="12">
        <v>579492</v>
      </c>
      <c r="C8" s="11" t="s">
        <v>148</v>
      </c>
      <c r="D8" s="13">
        <v>43124</v>
      </c>
      <c r="E8" s="11" t="s">
        <v>149</v>
      </c>
    </row>
    <row r="9" spans="1:5" hidden="1">
      <c r="A9" s="11" t="s">
        <v>12</v>
      </c>
      <c r="B9" s="12">
        <v>42700</v>
      </c>
      <c r="C9" s="11" t="s">
        <v>148</v>
      </c>
      <c r="D9" s="13">
        <v>43334</v>
      </c>
      <c r="E9" s="11" t="s">
        <v>150</v>
      </c>
    </row>
    <row r="10" spans="1:5" hidden="1">
      <c r="A10" s="11" t="s">
        <v>13</v>
      </c>
      <c r="B10" s="12">
        <v>202300</v>
      </c>
      <c r="C10" s="11" t="s">
        <v>148</v>
      </c>
      <c r="D10" s="13">
        <v>43339</v>
      </c>
      <c r="E10" s="11" t="s">
        <v>150</v>
      </c>
    </row>
    <row r="11" spans="1:5" hidden="1">
      <c r="A11" s="11" t="s">
        <v>11</v>
      </c>
      <c r="B11" s="12">
        <v>164315</v>
      </c>
      <c r="C11" s="11" t="s">
        <v>148</v>
      </c>
      <c r="D11" s="13">
        <v>43560</v>
      </c>
      <c r="E11" s="11" t="s">
        <v>151</v>
      </c>
    </row>
    <row r="12" spans="1:5" hidden="1">
      <c r="A12" s="11" t="s">
        <v>10</v>
      </c>
      <c r="B12" s="12">
        <v>31200</v>
      </c>
      <c r="C12" s="11" t="s">
        <v>148</v>
      </c>
      <c r="D12" s="13">
        <v>43292</v>
      </c>
      <c r="E12" s="11" t="s">
        <v>150</v>
      </c>
    </row>
    <row r="13" spans="1:5" hidden="1">
      <c r="A13" s="14" t="s">
        <v>152</v>
      </c>
      <c r="B13" s="15">
        <v>1020007</v>
      </c>
      <c r="C13" s="14" t="s">
        <v>148</v>
      </c>
      <c r="D13" s="16">
        <v>43560</v>
      </c>
      <c r="E13" s="14" t="s">
        <v>153</v>
      </c>
    </row>
    <row r="14" spans="1:5" hidden="1">
      <c r="A14" s="11" t="s">
        <v>154</v>
      </c>
      <c r="B14" s="12">
        <v>444453</v>
      </c>
      <c r="C14" s="11" t="s">
        <v>155</v>
      </c>
      <c r="D14" s="13">
        <v>43497</v>
      </c>
      <c r="E14" s="11" t="s">
        <v>156</v>
      </c>
    </row>
    <row r="15" spans="1:5" hidden="1">
      <c r="A15" s="14" t="s">
        <v>157</v>
      </c>
      <c r="B15" s="15">
        <v>444453</v>
      </c>
      <c r="C15" s="14" t="s">
        <v>155</v>
      </c>
      <c r="D15" s="16">
        <v>43560</v>
      </c>
      <c r="E15" s="14" t="s">
        <v>153</v>
      </c>
    </row>
    <row r="16" spans="1:5" hidden="1">
      <c r="A16" s="11" t="s">
        <v>158</v>
      </c>
      <c r="B16" s="12">
        <v>242920</v>
      </c>
      <c r="C16" s="11" t="s">
        <v>159</v>
      </c>
      <c r="D16" s="13">
        <v>43340</v>
      </c>
      <c r="E16" s="11" t="s">
        <v>160</v>
      </c>
    </row>
    <row r="17" spans="1:5" hidden="1">
      <c r="A17" s="14" t="s">
        <v>161</v>
      </c>
      <c r="B17" s="15">
        <v>242920</v>
      </c>
      <c r="C17" s="14" t="s">
        <v>159</v>
      </c>
      <c r="D17" s="16">
        <v>43707</v>
      </c>
      <c r="E17" s="14" t="s">
        <v>162</v>
      </c>
    </row>
    <row r="18" spans="1:5" hidden="1">
      <c r="A18" s="11" t="s">
        <v>163</v>
      </c>
      <c r="B18" s="12">
        <v>162995</v>
      </c>
      <c r="C18" s="11" t="s">
        <v>164</v>
      </c>
      <c r="D18" s="13">
        <v>43670</v>
      </c>
      <c r="E18" s="11" t="s">
        <v>165</v>
      </c>
    </row>
    <row r="19" spans="1:5" hidden="1">
      <c r="A19" s="14" t="s">
        <v>166</v>
      </c>
      <c r="B19" s="15">
        <v>162995</v>
      </c>
      <c r="C19" s="14" t="s">
        <v>164</v>
      </c>
      <c r="D19" s="16">
        <v>43735</v>
      </c>
      <c r="E19" s="14" t="s">
        <v>167</v>
      </c>
    </row>
    <row r="20" spans="1:5" hidden="1">
      <c r="A20" s="11" t="s">
        <v>15</v>
      </c>
      <c r="B20" s="12">
        <v>150504</v>
      </c>
      <c r="C20" s="11" t="s">
        <v>168</v>
      </c>
      <c r="D20" s="13">
        <v>43776</v>
      </c>
      <c r="E20" s="11" t="s">
        <v>169</v>
      </c>
    </row>
    <row r="21" spans="1:5" hidden="1">
      <c r="A21" s="11" t="s">
        <v>14</v>
      </c>
      <c r="B21" s="12">
        <v>108516</v>
      </c>
      <c r="C21" s="11" t="s">
        <v>168</v>
      </c>
      <c r="D21" s="13">
        <v>43398</v>
      </c>
      <c r="E21" s="11" t="s">
        <v>170</v>
      </c>
    </row>
    <row r="22" spans="1:5" hidden="1">
      <c r="A22" s="11" t="s">
        <v>171</v>
      </c>
      <c r="B22" s="12">
        <v>1020007</v>
      </c>
      <c r="C22" s="11" t="s">
        <v>168</v>
      </c>
      <c r="D22" s="13">
        <v>43524</v>
      </c>
      <c r="E22" s="11" t="s">
        <v>172</v>
      </c>
    </row>
    <row r="23" spans="1:5" hidden="1">
      <c r="A23" s="11" t="s">
        <v>11</v>
      </c>
      <c r="B23" s="12">
        <v>171385</v>
      </c>
      <c r="C23" s="11" t="s">
        <v>168</v>
      </c>
      <c r="D23" s="13">
        <v>43560</v>
      </c>
      <c r="E23" s="11" t="s">
        <v>173</v>
      </c>
    </row>
    <row r="24" spans="1:5" hidden="1">
      <c r="A24" s="14" t="s">
        <v>174</v>
      </c>
      <c r="B24" s="15">
        <v>1450412</v>
      </c>
      <c r="C24" s="14" t="s">
        <v>168</v>
      </c>
      <c r="D24" s="16">
        <v>43776</v>
      </c>
      <c r="E24" s="14" t="s">
        <v>175</v>
      </c>
    </row>
    <row r="25" spans="1:5" hidden="1">
      <c r="A25" s="11" t="s">
        <v>176</v>
      </c>
      <c r="B25" s="12">
        <v>32800</v>
      </c>
      <c r="C25" s="11" t="s">
        <v>177</v>
      </c>
      <c r="D25" s="13">
        <v>43657</v>
      </c>
      <c r="E25" s="11" t="s">
        <v>178</v>
      </c>
    </row>
    <row r="26" spans="1:5" hidden="1">
      <c r="A26" s="14" t="s">
        <v>179</v>
      </c>
      <c r="B26" s="15">
        <v>32800</v>
      </c>
      <c r="C26" s="14" t="s">
        <v>177</v>
      </c>
      <c r="D26" s="16">
        <v>43735</v>
      </c>
      <c r="E26" s="14" t="s">
        <v>167</v>
      </c>
    </row>
    <row r="27" spans="1:5" hidden="1">
      <c r="A27" s="11" t="s">
        <v>180</v>
      </c>
      <c r="B27" s="12">
        <v>1607145</v>
      </c>
      <c r="C27" s="11" t="s">
        <v>181</v>
      </c>
      <c r="D27" s="13">
        <v>43585</v>
      </c>
      <c r="E27" s="11" t="s">
        <v>182</v>
      </c>
    </row>
    <row r="28" spans="1:5" hidden="1">
      <c r="A28" s="14" t="s">
        <v>183</v>
      </c>
      <c r="B28" s="15">
        <v>1607145</v>
      </c>
      <c r="C28" s="14" t="s">
        <v>181</v>
      </c>
      <c r="D28" s="16">
        <v>43623</v>
      </c>
      <c r="E28" s="14" t="s">
        <v>184</v>
      </c>
    </row>
    <row r="29" spans="1:5" hidden="1">
      <c r="A29" s="11" t="s">
        <v>185</v>
      </c>
      <c r="B29" s="12">
        <v>31200</v>
      </c>
      <c r="C29" s="11" t="s">
        <v>186</v>
      </c>
      <c r="D29" s="13">
        <v>43361</v>
      </c>
      <c r="E29" s="11" t="s">
        <v>150</v>
      </c>
    </row>
    <row r="30" spans="1:5" hidden="1">
      <c r="A30" s="11" t="s">
        <v>187</v>
      </c>
      <c r="B30" s="12">
        <v>66135</v>
      </c>
      <c r="C30" s="11" t="s">
        <v>186</v>
      </c>
      <c r="D30" s="13">
        <v>43887</v>
      </c>
      <c r="E30" s="11" t="s">
        <v>188</v>
      </c>
    </row>
    <row r="31" spans="1:5" hidden="1">
      <c r="A31" s="11" t="s">
        <v>15</v>
      </c>
      <c r="B31" s="12">
        <v>49864</v>
      </c>
      <c r="C31" s="11" t="s">
        <v>186</v>
      </c>
      <c r="D31" s="13">
        <v>43776</v>
      </c>
      <c r="E31" s="11" t="s">
        <v>189</v>
      </c>
    </row>
    <row r="32" spans="1:5" hidden="1">
      <c r="A32" s="14" t="s">
        <v>190</v>
      </c>
      <c r="B32" s="15">
        <v>147199</v>
      </c>
      <c r="C32" s="14" t="s">
        <v>186</v>
      </c>
      <c r="D32" s="16">
        <v>43887</v>
      </c>
      <c r="E32" s="14" t="s">
        <v>191</v>
      </c>
    </row>
    <row r="33" spans="1:5" hidden="1">
      <c r="A33" s="11" t="s">
        <v>21</v>
      </c>
      <c r="B33" s="12">
        <v>39060</v>
      </c>
      <c r="C33" s="11" t="s">
        <v>192</v>
      </c>
      <c r="D33" s="13">
        <v>43829</v>
      </c>
      <c r="E33" s="11" t="s">
        <v>193</v>
      </c>
    </row>
    <row r="34" spans="1:5" hidden="1">
      <c r="A34" s="14" t="s">
        <v>194</v>
      </c>
      <c r="B34" s="15">
        <v>39060</v>
      </c>
      <c r="C34" s="14" t="s">
        <v>192</v>
      </c>
      <c r="D34" s="16">
        <v>43887</v>
      </c>
      <c r="E34" s="14" t="s">
        <v>191</v>
      </c>
    </row>
    <row r="35" spans="1:5" hidden="1">
      <c r="A35" s="11" t="s">
        <v>187</v>
      </c>
      <c r="B35" s="12">
        <v>504826</v>
      </c>
      <c r="C35" s="11" t="s">
        <v>195</v>
      </c>
      <c r="D35" s="13">
        <v>43887</v>
      </c>
      <c r="E35" s="11" t="s">
        <v>196</v>
      </c>
    </row>
    <row r="36" spans="1:5" hidden="1">
      <c r="A36" s="11" t="s">
        <v>197</v>
      </c>
      <c r="B36" s="12">
        <v>1338520</v>
      </c>
      <c r="C36" s="11" t="s">
        <v>195</v>
      </c>
      <c r="D36" s="13">
        <v>43708</v>
      </c>
      <c r="E36" s="11" t="s">
        <v>198</v>
      </c>
    </row>
    <row r="37" spans="1:5" hidden="1">
      <c r="A37" s="11" t="s">
        <v>199</v>
      </c>
      <c r="B37" s="12">
        <v>115836</v>
      </c>
      <c r="C37" s="11" t="s">
        <v>195</v>
      </c>
      <c r="D37" s="13">
        <v>43724</v>
      </c>
      <c r="E37" s="11" t="s">
        <v>200</v>
      </c>
    </row>
    <row r="38" spans="1:5" hidden="1">
      <c r="A38" s="11" t="s">
        <v>201</v>
      </c>
      <c r="B38" s="12">
        <v>46700</v>
      </c>
      <c r="C38" s="11" t="s">
        <v>195</v>
      </c>
      <c r="D38" s="13">
        <v>43727</v>
      </c>
      <c r="E38" s="11" t="s">
        <v>178</v>
      </c>
    </row>
    <row r="39" spans="1:5" hidden="1">
      <c r="A39" s="11" t="s">
        <v>202</v>
      </c>
      <c r="B39" s="12">
        <v>294398</v>
      </c>
      <c r="C39" s="11" t="s">
        <v>195</v>
      </c>
      <c r="D39" s="13">
        <v>43828</v>
      </c>
      <c r="E39" s="11" t="s">
        <v>203</v>
      </c>
    </row>
    <row r="40" spans="1:5" hidden="1">
      <c r="A40" s="11" t="s">
        <v>21</v>
      </c>
      <c r="B40" s="12">
        <v>39059</v>
      </c>
      <c r="C40" s="11" t="s">
        <v>195</v>
      </c>
      <c r="D40" s="13">
        <v>43938</v>
      </c>
      <c r="E40" s="11" t="s">
        <v>204</v>
      </c>
    </row>
    <row r="41" spans="1:5" hidden="1">
      <c r="A41" s="11" t="s">
        <v>205</v>
      </c>
      <c r="B41" s="12">
        <v>110400</v>
      </c>
      <c r="C41" s="11" t="s">
        <v>195</v>
      </c>
      <c r="D41" s="13">
        <v>43746</v>
      </c>
      <c r="E41" s="11" t="s">
        <v>206</v>
      </c>
    </row>
    <row r="42" spans="1:5" hidden="1">
      <c r="A42" s="11" t="s">
        <v>207</v>
      </c>
      <c r="B42" s="12">
        <v>219802</v>
      </c>
      <c r="C42" s="11" t="s">
        <v>195</v>
      </c>
      <c r="D42" s="13">
        <v>43793</v>
      </c>
      <c r="E42" s="11" t="s">
        <v>208</v>
      </c>
    </row>
    <row r="43" spans="1:5" hidden="1">
      <c r="A43" s="11" t="s">
        <v>209</v>
      </c>
      <c r="B43" s="12">
        <v>200258</v>
      </c>
      <c r="C43" s="11" t="s">
        <v>195</v>
      </c>
      <c r="D43" s="13">
        <v>43116</v>
      </c>
      <c r="E43" s="11" t="s">
        <v>210</v>
      </c>
    </row>
    <row r="44" spans="1:5" hidden="1">
      <c r="A44" s="11" t="s">
        <v>16</v>
      </c>
      <c r="B44" s="12">
        <v>117786</v>
      </c>
      <c r="C44" s="11" t="s">
        <v>195</v>
      </c>
      <c r="D44" s="13">
        <v>43489</v>
      </c>
      <c r="E44" s="11" t="s">
        <v>165</v>
      </c>
    </row>
    <row r="45" spans="1:5" hidden="1">
      <c r="A45" s="11" t="s">
        <v>211</v>
      </c>
      <c r="B45" s="12">
        <v>236273</v>
      </c>
      <c r="C45" s="11" t="s">
        <v>195</v>
      </c>
      <c r="D45" s="13">
        <v>43494</v>
      </c>
      <c r="E45" s="11" t="s">
        <v>212</v>
      </c>
    </row>
    <row r="46" spans="1:5" hidden="1">
      <c r="A46" s="11" t="s">
        <v>213</v>
      </c>
      <c r="B46" s="12">
        <v>412570</v>
      </c>
      <c r="C46" s="11" t="s">
        <v>195</v>
      </c>
      <c r="D46" s="13">
        <v>43435</v>
      </c>
      <c r="E46" s="11" t="s">
        <v>212</v>
      </c>
    </row>
    <row r="47" spans="1:5" hidden="1">
      <c r="A47" s="11" t="s">
        <v>214</v>
      </c>
      <c r="B47" s="12">
        <v>344393</v>
      </c>
      <c r="C47" s="11" t="s">
        <v>195</v>
      </c>
      <c r="D47" s="13">
        <v>43461</v>
      </c>
      <c r="E47" s="11" t="s">
        <v>215</v>
      </c>
    </row>
    <row r="48" spans="1:5" hidden="1">
      <c r="A48" s="11" t="s">
        <v>216</v>
      </c>
      <c r="B48" s="12">
        <v>265052</v>
      </c>
      <c r="C48" s="11" t="s">
        <v>195</v>
      </c>
      <c r="D48" s="13">
        <v>43392</v>
      </c>
      <c r="E48" s="11" t="s">
        <v>165</v>
      </c>
    </row>
    <row r="49" spans="1:5" hidden="1">
      <c r="A49" s="11" t="s">
        <v>217</v>
      </c>
      <c r="B49" s="12">
        <v>167850</v>
      </c>
      <c r="C49" s="11" t="s">
        <v>195</v>
      </c>
      <c r="D49" s="13">
        <v>43398</v>
      </c>
      <c r="E49" s="11" t="s">
        <v>165</v>
      </c>
    </row>
    <row r="50" spans="1:5" hidden="1">
      <c r="A50" s="11" t="s">
        <v>218</v>
      </c>
      <c r="B50" s="12">
        <v>296816</v>
      </c>
      <c r="C50" s="11" t="s">
        <v>195</v>
      </c>
      <c r="D50" s="13">
        <v>43398</v>
      </c>
      <c r="E50" s="11" t="s">
        <v>219</v>
      </c>
    </row>
    <row r="51" spans="1:5" hidden="1">
      <c r="A51" s="11" t="s">
        <v>220</v>
      </c>
      <c r="B51" s="12">
        <v>26000</v>
      </c>
      <c r="C51" s="11" t="s">
        <v>195</v>
      </c>
      <c r="D51" s="13">
        <v>43845</v>
      </c>
      <c r="E51" s="11" t="s">
        <v>221</v>
      </c>
    </row>
    <row r="52" spans="1:5" hidden="1">
      <c r="A52" s="11" t="s">
        <v>222</v>
      </c>
      <c r="B52" s="12">
        <v>60589</v>
      </c>
      <c r="C52" s="11" t="s">
        <v>195</v>
      </c>
      <c r="D52" s="13">
        <v>43194</v>
      </c>
      <c r="E52" s="11" t="s">
        <v>223</v>
      </c>
    </row>
    <row r="53" spans="1:5" hidden="1">
      <c r="A53" s="11" t="s">
        <v>224</v>
      </c>
      <c r="B53" s="12">
        <v>391161</v>
      </c>
      <c r="C53" s="11" t="s">
        <v>195</v>
      </c>
      <c r="D53" s="13">
        <v>43194</v>
      </c>
      <c r="E53" s="11" t="s">
        <v>225</v>
      </c>
    </row>
    <row r="54" spans="1:5" hidden="1">
      <c r="A54" s="11" t="s">
        <v>226</v>
      </c>
      <c r="B54" s="12">
        <v>51300</v>
      </c>
      <c r="C54" s="11" t="s">
        <v>195</v>
      </c>
      <c r="D54" s="13">
        <v>43225</v>
      </c>
      <c r="E54" s="11" t="s">
        <v>227</v>
      </c>
    </row>
    <row r="55" spans="1:5" hidden="1">
      <c r="A55" s="11" t="s">
        <v>228</v>
      </c>
      <c r="B55" s="12">
        <v>73445</v>
      </c>
      <c r="C55" s="11" t="s">
        <v>195</v>
      </c>
      <c r="D55" s="13">
        <v>43259</v>
      </c>
      <c r="E55" s="11" t="s">
        <v>229</v>
      </c>
    </row>
    <row r="56" spans="1:5" hidden="1">
      <c r="A56" s="11" t="s">
        <v>230</v>
      </c>
      <c r="B56" s="12">
        <v>1319077</v>
      </c>
      <c r="C56" s="11" t="s">
        <v>195</v>
      </c>
      <c r="D56" s="13">
        <v>43245</v>
      </c>
      <c r="E56" s="11" t="s">
        <v>231</v>
      </c>
    </row>
    <row r="57" spans="1:5" hidden="1">
      <c r="A57" s="11" t="s">
        <v>232</v>
      </c>
      <c r="B57" s="12">
        <v>233044</v>
      </c>
      <c r="C57" s="11" t="s">
        <v>195</v>
      </c>
      <c r="D57" s="13">
        <v>43633</v>
      </c>
      <c r="E57" s="11" t="s">
        <v>233</v>
      </c>
    </row>
    <row r="58" spans="1:5" hidden="1">
      <c r="A58" s="11" t="s">
        <v>234</v>
      </c>
      <c r="B58" s="12">
        <v>791400</v>
      </c>
      <c r="C58" s="11" t="s">
        <v>195</v>
      </c>
      <c r="D58" s="13">
        <v>43342</v>
      </c>
      <c r="E58" s="11" t="s">
        <v>235</v>
      </c>
    </row>
    <row r="59" spans="1:5" hidden="1">
      <c r="A59" s="11" t="s">
        <v>158</v>
      </c>
      <c r="B59" s="12">
        <v>153433</v>
      </c>
      <c r="C59" s="11" t="s">
        <v>195</v>
      </c>
      <c r="D59" s="13">
        <v>43340</v>
      </c>
      <c r="E59" s="11" t="s">
        <v>236</v>
      </c>
    </row>
    <row r="60" spans="1:5" hidden="1">
      <c r="A60" s="11" t="s">
        <v>237</v>
      </c>
      <c r="B60" s="12">
        <v>147059</v>
      </c>
      <c r="C60" s="11" t="s">
        <v>195</v>
      </c>
      <c r="D60" s="13">
        <v>43303</v>
      </c>
      <c r="E60" s="11" t="s">
        <v>238</v>
      </c>
    </row>
    <row r="61" spans="1:5" hidden="1">
      <c r="A61" s="11" t="s">
        <v>234</v>
      </c>
      <c r="B61" s="12">
        <v>16100</v>
      </c>
      <c r="C61" s="11" t="s">
        <v>195</v>
      </c>
      <c r="D61" s="13">
        <v>43538</v>
      </c>
      <c r="E61" s="11" t="s">
        <v>239</v>
      </c>
    </row>
    <row r="62" spans="1:5" hidden="1">
      <c r="A62" s="14" t="s">
        <v>240</v>
      </c>
      <c r="B62" s="15">
        <v>7973147</v>
      </c>
      <c r="C62" s="14" t="s">
        <v>195</v>
      </c>
      <c r="D62" s="16">
        <v>43973</v>
      </c>
      <c r="E62" s="14" t="s">
        <v>241</v>
      </c>
    </row>
    <row r="63" spans="1:5" hidden="1">
      <c r="A63" s="11" t="s">
        <v>70</v>
      </c>
      <c r="B63" s="12">
        <v>123700</v>
      </c>
      <c r="C63" s="11" t="s">
        <v>242</v>
      </c>
      <c r="D63" s="13">
        <v>44194</v>
      </c>
      <c r="E63" s="11" t="s">
        <v>243</v>
      </c>
    </row>
    <row r="64" spans="1:5" hidden="1">
      <c r="A64" s="14" t="s">
        <v>244</v>
      </c>
      <c r="B64" s="15">
        <v>123700</v>
      </c>
      <c r="C64" s="14" t="s">
        <v>242</v>
      </c>
      <c r="D64" s="16">
        <v>44270</v>
      </c>
      <c r="E64" s="14" t="s">
        <v>245</v>
      </c>
    </row>
    <row r="65" spans="1:5" hidden="1">
      <c r="A65" s="11" t="s">
        <v>71</v>
      </c>
      <c r="B65" s="12">
        <v>16148</v>
      </c>
      <c r="C65" s="11" t="s">
        <v>246</v>
      </c>
      <c r="D65" s="13">
        <v>44202</v>
      </c>
      <c r="E65" s="11" t="s">
        <v>247</v>
      </c>
    </row>
    <row r="66" spans="1:5" hidden="1">
      <c r="A66" s="11" t="s">
        <v>73</v>
      </c>
      <c r="B66" s="12">
        <v>905293</v>
      </c>
      <c r="C66" s="11" t="s">
        <v>246</v>
      </c>
      <c r="D66" s="13">
        <v>44215</v>
      </c>
      <c r="E66" s="11" t="s">
        <v>248</v>
      </c>
    </row>
    <row r="67" spans="1:5" hidden="1">
      <c r="A67" s="14" t="s">
        <v>249</v>
      </c>
      <c r="B67" s="15">
        <v>921441</v>
      </c>
      <c r="C67" s="14" t="s">
        <v>246</v>
      </c>
      <c r="D67" s="16">
        <v>44295</v>
      </c>
      <c r="E67" s="14" t="s">
        <v>250</v>
      </c>
    </row>
    <row r="68" spans="1:5" hidden="1">
      <c r="A68" s="11" t="s">
        <v>251</v>
      </c>
      <c r="B68" s="12">
        <v>57600</v>
      </c>
      <c r="C68" s="11" t="s">
        <v>252</v>
      </c>
      <c r="D68" s="13">
        <v>44162</v>
      </c>
      <c r="E68" s="11" t="s">
        <v>253</v>
      </c>
    </row>
    <row r="69" spans="1:5" hidden="1">
      <c r="A69" s="11" t="s">
        <v>67</v>
      </c>
      <c r="B69" s="12">
        <v>15600</v>
      </c>
      <c r="C69" s="11" t="s">
        <v>252</v>
      </c>
      <c r="D69" s="13">
        <v>44167</v>
      </c>
      <c r="E69" s="11" t="s">
        <v>247</v>
      </c>
    </row>
    <row r="70" spans="1:5" hidden="1">
      <c r="A70" s="11" t="s">
        <v>70</v>
      </c>
      <c r="B70" s="12">
        <v>79347</v>
      </c>
      <c r="C70" s="11" t="s">
        <v>252</v>
      </c>
      <c r="D70" s="13">
        <v>44194</v>
      </c>
      <c r="E70" s="11" t="s">
        <v>254</v>
      </c>
    </row>
    <row r="71" spans="1:5" hidden="1">
      <c r="A71" s="14" t="s">
        <v>255</v>
      </c>
      <c r="B71" s="15">
        <v>152547</v>
      </c>
      <c r="C71" s="14" t="s">
        <v>252</v>
      </c>
      <c r="D71" s="16">
        <v>44295</v>
      </c>
      <c r="E71" s="14" t="s">
        <v>250</v>
      </c>
    </row>
    <row r="72" spans="1:5" hidden="1">
      <c r="A72" s="11" t="s">
        <v>256</v>
      </c>
      <c r="B72" s="12">
        <v>8074</v>
      </c>
      <c r="C72" s="11" t="s">
        <v>257</v>
      </c>
      <c r="D72" s="13">
        <v>44281</v>
      </c>
      <c r="E72" s="11" t="s">
        <v>247</v>
      </c>
    </row>
    <row r="73" spans="1:5" hidden="1">
      <c r="A73" s="14" t="s">
        <v>258</v>
      </c>
      <c r="B73" s="15">
        <v>8074</v>
      </c>
      <c r="C73" s="14" t="s">
        <v>257</v>
      </c>
      <c r="D73" s="16">
        <v>44355</v>
      </c>
      <c r="E73" s="14" t="s">
        <v>259</v>
      </c>
    </row>
    <row r="74" spans="1:5" hidden="1">
      <c r="A74" s="11" t="s">
        <v>70</v>
      </c>
      <c r="B74" s="12">
        <v>28753</v>
      </c>
      <c r="C74" s="11" t="s">
        <v>260</v>
      </c>
      <c r="D74" s="13">
        <v>44194</v>
      </c>
      <c r="E74" s="11" t="s">
        <v>261</v>
      </c>
    </row>
    <row r="75" spans="1:5" hidden="1">
      <c r="A75" s="11" t="s">
        <v>262</v>
      </c>
      <c r="B75" s="12">
        <v>36300</v>
      </c>
      <c r="C75" s="11" t="s">
        <v>260</v>
      </c>
      <c r="D75" s="13">
        <v>44246</v>
      </c>
      <c r="E75" s="11" t="s">
        <v>263</v>
      </c>
    </row>
    <row r="76" spans="1:5" hidden="1">
      <c r="A76" s="14" t="s">
        <v>264</v>
      </c>
      <c r="B76" s="15">
        <v>65053</v>
      </c>
      <c r="C76" s="14" t="s">
        <v>260</v>
      </c>
      <c r="D76" s="16">
        <v>44330</v>
      </c>
      <c r="E76" s="14" t="s">
        <v>259</v>
      </c>
    </row>
    <row r="77" spans="1:5" hidden="1">
      <c r="A77" s="11" t="s">
        <v>75</v>
      </c>
      <c r="B77" s="12">
        <v>11583838</v>
      </c>
      <c r="C77" s="11" t="s">
        <v>265</v>
      </c>
      <c r="D77" s="13">
        <v>44254</v>
      </c>
      <c r="E77" s="11" t="s">
        <v>266</v>
      </c>
    </row>
    <row r="78" spans="1:5" hidden="1">
      <c r="A78" s="11" t="s">
        <v>267</v>
      </c>
      <c r="B78" s="12">
        <v>4037</v>
      </c>
      <c r="C78" s="11" t="s">
        <v>265</v>
      </c>
      <c r="D78" s="13">
        <v>44307</v>
      </c>
      <c r="E78" s="11" t="s">
        <v>268</v>
      </c>
    </row>
    <row r="79" spans="1:5" hidden="1">
      <c r="A79" s="11" t="s">
        <v>83</v>
      </c>
      <c r="B79" s="12">
        <v>299438</v>
      </c>
      <c r="C79" s="11" t="s">
        <v>269</v>
      </c>
      <c r="D79" s="13">
        <v>44431</v>
      </c>
      <c r="E79" s="11" t="s">
        <v>270</v>
      </c>
    </row>
    <row r="80" spans="1:5" hidden="1">
      <c r="A80" s="11" t="s">
        <v>271</v>
      </c>
      <c r="B80" s="12">
        <v>268909</v>
      </c>
      <c r="C80" s="11" t="s">
        <v>269</v>
      </c>
      <c r="D80" s="13">
        <v>44359</v>
      </c>
      <c r="E80" s="11" t="s">
        <v>272</v>
      </c>
    </row>
    <row r="81" spans="1:5" hidden="1">
      <c r="A81" s="11" t="s">
        <v>273</v>
      </c>
      <c r="B81" s="12">
        <v>29462</v>
      </c>
      <c r="C81" s="11" t="s">
        <v>269</v>
      </c>
      <c r="D81" s="13">
        <v>44355</v>
      </c>
      <c r="E81" s="11" t="s">
        <v>274</v>
      </c>
    </row>
    <row r="82" spans="1:5" hidden="1">
      <c r="A82" s="11" t="s">
        <v>78</v>
      </c>
      <c r="B82" s="12">
        <v>49100</v>
      </c>
      <c r="C82" s="11" t="s">
        <v>269</v>
      </c>
      <c r="D82" s="13">
        <v>44364</v>
      </c>
      <c r="E82" s="11" t="s">
        <v>275</v>
      </c>
    </row>
    <row r="83" spans="1:5" hidden="1">
      <c r="A83" s="11" t="s">
        <v>276</v>
      </c>
      <c r="B83" s="12">
        <v>81522</v>
      </c>
      <c r="C83" s="11" t="s">
        <v>269</v>
      </c>
      <c r="D83" s="13">
        <v>44377</v>
      </c>
      <c r="E83" s="11" t="s">
        <v>277</v>
      </c>
    </row>
    <row r="84" spans="1:5" hidden="1">
      <c r="A84" s="11" t="s">
        <v>278</v>
      </c>
      <c r="B84" s="12">
        <v>4037</v>
      </c>
      <c r="C84" s="11" t="s">
        <v>269</v>
      </c>
      <c r="D84" s="13">
        <v>44378</v>
      </c>
      <c r="E84" s="11" t="s">
        <v>247</v>
      </c>
    </row>
    <row r="85" spans="1:5" hidden="1">
      <c r="A85" s="11" t="s">
        <v>279</v>
      </c>
      <c r="B85" s="12">
        <v>72225</v>
      </c>
      <c r="C85" s="11" t="s">
        <v>269</v>
      </c>
      <c r="D85" s="13">
        <v>44386</v>
      </c>
      <c r="E85" s="11" t="s">
        <v>280</v>
      </c>
    </row>
    <row r="86" spans="1:5" hidden="1">
      <c r="A86" s="11" t="s">
        <v>81</v>
      </c>
      <c r="B86" s="12">
        <v>392200</v>
      </c>
      <c r="C86" s="11" t="s">
        <v>269</v>
      </c>
      <c r="D86" s="13">
        <v>44391</v>
      </c>
      <c r="E86" s="11" t="s">
        <v>281</v>
      </c>
    </row>
    <row r="87" spans="1:5" hidden="1">
      <c r="A87" s="11" t="s">
        <v>282</v>
      </c>
      <c r="B87" s="12">
        <v>61460</v>
      </c>
      <c r="C87" s="11" t="s">
        <v>269</v>
      </c>
      <c r="D87" s="13">
        <v>44406</v>
      </c>
      <c r="E87" s="11" t="s">
        <v>283</v>
      </c>
    </row>
    <row r="88" spans="1:5" hidden="1">
      <c r="A88" s="11" t="s">
        <v>82</v>
      </c>
      <c r="B88" s="12">
        <v>2322434</v>
      </c>
      <c r="C88" s="11" t="s">
        <v>269</v>
      </c>
      <c r="D88" s="13">
        <v>44404</v>
      </c>
      <c r="E88" s="11" t="s">
        <v>284</v>
      </c>
    </row>
    <row r="89" spans="1:5" hidden="1">
      <c r="A89" s="11" t="s">
        <v>285</v>
      </c>
      <c r="B89" s="12">
        <v>294577</v>
      </c>
      <c r="C89" s="11" t="s">
        <v>269</v>
      </c>
      <c r="D89" s="13">
        <v>44407</v>
      </c>
      <c r="E89" s="11" t="s">
        <v>286</v>
      </c>
    </row>
    <row r="90" spans="1:5" hidden="1">
      <c r="A90" s="14" t="s">
        <v>287</v>
      </c>
      <c r="B90" s="15">
        <v>15463239</v>
      </c>
      <c r="C90" s="14" t="s">
        <v>265</v>
      </c>
      <c r="D90" s="16">
        <v>44355</v>
      </c>
      <c r="E90" s="14" t="s">
        <v>288</v>
      </c>
    </row>
    <row r="91" spans="1:5" hidden="1">
      <c r="A91" s="11" t="s">
        <v>78</v>
      </c>
      <c r="B91" s="12">
        <v>147300</v>
      </c>
      <c r="C91" s="11" t="s">
        <v>289</v>
      </c>
      <c r="D91" s="13">
        <v>44364</v>
      </c>
      <c r="E91" s="11" t="s">
        <v>290</v>
      </c>
    </row>
    <row r="92" spans="1:5" hidden="1">
      <c r="A92" s="14" t="s">
        <v>291</v>
      </c>
      <c r="B92" s="15">
        <v>147300</v>
      </c>
      <c r="C92" s="14" t="s">
        <v>289</v>
      </c>
      <c r="D92" s="16">
        <v>44446</v>
      </c>
      <c r="E92" s="14" t="s">
        <v>288</v>
      </c>
    </row>
    <row r="93" spans="1:5" hidden="1">
      <c r="A93" s="11" t="s">
        <v>276</v>
      </c>
      <c r="B93" s="12">
        <v>244566</v>
      </c>
      <c r="C93" s="11" t="s">
        <v>292</v>
      </c>
      <c r="D93" s="13">
        <v>44377</v>
      </c>
      <c r="E93" s="11" t="s">
        <v>293</v>
      </c>
    </row>
    <row r="94" spans="1:5" hidden="1">
      <c r="A94" s="14" t="s">
        <v>294</v>
      </c>
      <c r="B94" s="15">
        <v>244566</v>
      </c>
      <c r="C94" s="14" t="s">
        <v>292</v>
      </c>
      <c r="D94" s="16">
        <v>44446</v>
      </c>
      <c r="E94" s="14" t="s">
        <v>288</v>
      </c>
    </row>
    <row r="95" spans="1:5" hidden="1">
      <c r="A95" s="11" t="s">
        <v>271</v>
      </c>
      <c r="B95" s="12">
        <v>985829</v>
      </c>
      <c r="C95" s="11" t="s">
        <v>295</v>
      </c>
      <c r="D95" s="13">
        <v>44359</v>
      </c>
      <c r="E95" s="11" t="s">
        <v>296</v>
      </c>
    </row>
    <row r="96" spans="1:5" hidden="1">
      <c r="A96" s="14" t="s">
        <v>297</v>
      </c>
      <c r="B96" s="15">
        <v>985829</v>
      </c>
      <c r="C96" s="14" t="s">
        <v>295</v>
      </c>
      <c r="D96" s="16">
        <v>44446</v>
      </c>
      <c r="E96" s="14" t="s">
        <v>288</v>
      </c>
    </row>
    <row r="97" spans="1:5" hidden="1">
      <c r="A97" s="11" t="s">
        <v>273</v>
      </c>
      <c r="B97" s="12">
        <v>30238</v>
      </c>
      <c r="C97" s="11" t="s">
        <v>298</v>
      </c>
      <c r="D97" s="13">
        <v>44355</v>
      </c>
      <c r="E97" s="11" t="s">
        <v>281</v>
      </c>
    </row>
    <row r="98" spans="1:5" hidden="1">
      <c r="A98" s="11" t="s">
        <v>79</v>
      </c>
      <c r="B98" s="12">
        <v>14537</v>
      </c>
      <c r="C98" s="11" t="s">
        <v>298</v>
      </c>
      <c r="D98" s="13">
        <v>44369</v>
      </c>
      <c r="E98" s="11" t="s">
        <v>299</v>
      </c>
    </row>
    <row r="99" spans="1:5" hidden="1">
      <c r="A99" s="14" t="s">
        <v>300</v>
      </c>
      <c r="B99" s="15">
        <v>44775</v>
      </c>
      <c r="C99" s="14" t="s">
        <v>298</v>
      </c>
      <c r="D99" s="16">
        <v>44446</v>
      </c>
      <c r="E99" s="14" t="s">
        <v>288</v>
      </c>
    </row>
    <row r="100" spans="1:5" hidden="1">
      <c r="A100" s="11" t="s">
        <v>301</v>
      </c>
      <c r="B100" s="12">
        <v>61460</v>
      </c>
      <c r="C100" s="11" t="s">
        <v>302</v>
      </c>
      <c r="D100" s="13">
        <v>44412</v>
      </c>
      <c r="E100" s="11" t="s">
        <v>303</v>
      </c>
    </row>
    <row r="101" spans="1:5" hidden="1">
      <c r="A101" s="11" t="s">
        <v>304</v>
      </c>
      <c r="B101" s="12">
        <v>103135</v>
      </c>
      <c r="C101" s="11" t="s">
        <v>302</v>
      </c>
      <c r="D101" s="13">
        <v>44418</v>
      </c>
      <c r="E101" s="11" t="s">
        <v>305</v>
      </c>
    </row>
    <row r="102" spans="1:5" hidden="1">
      <c r="A102" s="11" t="s">
        <v>83</v>
      </c>
      <c r="B102" s="12">
        <v>2763767</v>
      </c>
      <c r="C102" s="11" t="s">
        <v>302</v>
      </c>
      <c r="D102" s="13">
        <v>44431</v>
      </c>
      <c r="E102" s="11" t="s">
        <v>306</v>
      </c>
    </row>
    <row r="103" spans="1:5" hidden="1">
      <c r="A103" s="11" t="s">
        <v>307</v>
      </c>
      <c r="B103" s="12">
        <v>169600</v>
      </c>
      <c r="C103" s="11" t="s">
        <v>302</v>
      </c>
      <c r="D103" s="13">
        <v>44447</v>
      </c>
      <c r="E103" s="11" t="s">
        <v>308</v>
      </c>
    </row>
    <row r="104" spans="1:5" hidden="1">
      <c r="A104" s="11" t="s">
        <v>84</v>
      </c>
      <c r="B104" s="12">
        <v>35143</v>
      </c>
      <c r="C104" s="11" t="s">
        <v>302</v>
      </c>
      <c r="D104" s="13">
        <v>44449</v>
      </c>
      <c r="E104" s="11" t="s">
        <v>309</v>
      </c>
    </row>
    <row r="105" spans="1:5" hidden="1">
      <c r="A105" s="14" t="s">
        <v>310</v>
      </c>
      <c r="B105" s="15">
        <v>3133105</v>
      </c>
      <c r="C105" s="14" t="s">
        <v>302</v>
      </c>
      <c r="D105" s="16">
        <v>44519</v>
      </c>
      <c r="E105" s="14" t="s">
        <v>311</v>
      </c>
    </row>
    <row r="106" spans="1:5" hidden="1">
      <c r="A106" s="11" t="s">
        <v>84</v>
      </c>
      <c r="B106" s="12">
        <v>24557</v>
      </c>
      <c r="C106" s="11" t="s">
        <v>312</v>
      </c>
      <c r="D106" s="13">
        <v>44449</v>
      </c>
      <c r="E106" s="11" t="s">
        <v>313</v>
      </c>
    </row>
    <row r="107" spans="1:5" hidden="1">
      <c r="A107" s="11" t="s">
        <v>87</v>
      </c>
      <c r="B107" s="12">
        <v>76057</v>
      </c>
      <c r="C107" s="11" t="s">
        <v>312</v>
      </c>
      <c r="D107" s="13">
        <v>44469</v>
      </c>
      <c r="E107" s="11" t="s">
        <v>314</v>
      </c>
    </row>
    <row r="108" spans="1:5" hidden="1">
      <c r="A108" s="11" t="s">
        <v>85</v>
      </c>
      <c r="B108" s="12">
        <v>46675</v>
      </c>
      <c r="C108" s="11" t="s">
        <v>312</v>
      </c>
      <c r="D108" s="13">
        <v>44460</v>
      </c>
      <c r="E108" s="11" t="s">
        <v>315</v>
      </c>
    </row>
    <row r="109" spans="1:5" hidden="1">
      <c r="A109" s="14" t="s">
        <v>316</v>
      </c>
      <c r="B109" s="15">
        <v>147289</v>
      </c>
      <c r="C109" s="14" t="s">
        <v>312</v>
      </c>
      <c r="D109" s="16">
        <v>44476</v>
      </c>
      <c r="E109" s="14" t="s">
        <v>317</v>
      </c>
    </row>
    <row r="110" spans="1:5" hidden="1">
      <c r="A110" s="11" t="s">
        <v>86</v>
      </c>
      <c r="B110" s="12">
        <v>38131</v>
      </c>
      <c r="C110" s="11" t="s">
        <v>318</v>
      </c>
      <c r="D110" s="13">
        <v>44466</v>
      </c>
      <c r="E110" s="11" t="s">
        <v>319</v>
      </c>
    </row>
    <row r="111" spans="1:5" hidden="1">
      <c r="A111" s="14" t="s">
        <v>320</v>
      </c>
      <c r="B111" s="15">
        <v>38131</v>
      </c>
      <c r="C111" s="14" t="s">
        <v>318</v>
      </c>
      <c r="D111" s="16">
        <v>44476</v>
      </c>
      <c r="E111" s="14" t="s">
        <v>317</v>
      </c>
    </row>
    <row r="112" spans="1:5" hidden="1">
      <c r="A112" s="11" t="s">
        <v>86</v>
      </c>
      <c r="B112" s="12">
        <v>164595</v>
      </c>
      <c r="C112" s="11" t="s">
        <v>321</v>
      </c>
      <c r="D112" s="13">
        <v>44466</v>
      </c>
      <c r="E112" s="11" t="s">
        <v>322</v>
      </c>
    </row>
    <row r="113" spans="1:5" hidden="1">
      <c r="A113" s="14" t="s">
        <v>323</v>
      </c>
      <c r="B113" s="15">
        <v>164595</v>
      </c>
      <c r="C113" s="14" t="s">
        <v>321</v>
      </c>
      <c r="D113" s="16">
        <v>44519</v>
      </c>
      <c r="E113" s="14" t="s">
        <v>311</v>
      </c>
    </row>
    <row r="114" spans="1:5" hidden="1">
      <c r="A114" s="11" t="s">
        <v>88</v>
      </c>
      <c r="B114" s="12">
        <v>2826</v>
      </c>
      <c r="C114" s="11" t="s">
        <v>324</v>
      </c>
      <c r="D114" s="13">
        <v>44470</v>
      </c>
      <c r="E114" s="11" t="s">
        <v>247</v>
      </c>
    </row>
    <row r="115" spans="1:5" hidden="1">
      <c r="A115" s="14" t="s">
        <v>325</v>
      </c>
      <c r="B115" s="15">
        <v>2826</v>
      </c>
      <c r="C115" s="14" t="s">
        <v>324</v>
      </c>
      <c r="D115" s="16">
        <v>44580</v>
      </c>
      <c r="E115" s="14" t="s">
        <v>326</v>
      </c>
    </row>
    <row r="116" spans="1:5" hidden="1">
      <c r="A116" s="11" t="s">
        <v>85</v>
      </c>
      <c r="B116" s="12">
        <v>23170</v>
      </c>
      <c r="C116" s="11" t="s">
        <v>327</v>
      </c>
      <c r="D116" s="13">
        <v>44460</v>
      </c>
      <c r="E116" s="11" t="s">
        <v>328</v>
      </c>
    </row>
    <row r="117" spans="1:5" hidden="1">
      <c r="A117" s="11" t="s">
        <v>86</v>
      </c>
      <c r="B117" s="12">
        <v>170573</v>
      </c>
      <c r="C117" s="11" t="s">
        <v>327</v>
      </c>
      <c r="D117" s="13">
        <v>44466</v>
      </c>
      <c r="E117" s="11" t="s">
        <v>329</v>
      </c>
    </row>
    <row r="118" spans="1:5" hidden="1">
      <c r="A118" s="14" t="s">
        <v>330</v>
      </c>
      <c r="B118" s="15">
        <v>193743</v>
      </c>
      <c r="C118" s="14" t="s">
        <v>327</v>
      </c>
      <c r="D118" s="16">
        <v>44580</v>
      </c>
      <c r="E118" s="14" t="s">
        <v>326</v>
      </c>
    </row>
    <row r="119" spans="1:5" hidden="1">
      <c r="A119" s="11" t="s">
        <v>95</v>
      </c>
      <c r="B119" s="12">
        <v>392993</v>
      </c>
      <c r="C119" s="11" t="s">
        <v>331</v>
      </c>
      <c r="D119" s="13">
        <v>44574</v>
      </c>
      <c r="E119" s="11" t="s">
        <v>332</v>
      </c>
    </row>
    <row r="120" spans="1:5" hidden="1">
      <c r="A120" s="14" t="s">
        <v>333</v>
      </c>
      <c r="B120" s="15">
        <v>392993</v>
      </c>
      <c r="C120" s="14" t="s">
        <v>331</v>
      </c>
      <c r="D120" s="16">
        <v>44670</v>
      </c>
      <c r="E120" s="14" t="s">
        <v>326</v>
      </c>
    </row>
    <row r="121" spans="1:5">
      <c r="A121" s="11" t="s">
        <v>96</v>
      </c>
      <c r="B121" s="12">
        <v>29162</v>
      </c>
      <c r="C121" s="11" t="s">
        <v>334</v>
      </c>
      <c r="D121" s="13">
        <v>44579</v>
      </c>
      <c r="E121" s="11" t="s">
        <v>335</v>
      </c>
    </row>
    <row r="122" spans="1:5" hidden="1">
      <c r="A122" s="14" t="s">
        <v>336</v>
      </c>
      <c r="B122" s="15">
        <v>29162</v>
      </c>
      <c r="C122" s="14" t="s">
        <v>334</v>
      </c>
      <c r="D122" s="16">
        <v>44670</v>
      </c>
      <c r="E122" s="14" t="s">
        <v>326</v>
      </c>
    </row>
    <row r="123" spans="1:5" hidden="1">
      <c r="A123" s="11" t="s">
        <v>91</v>
      </c>
      <c r="B123" s="12">
        <v>9229797</v>
      </c>
      <c r="C123" s="11" t="s">
        <v>337</v>
      </c>
      <c r="D123" s="13">
        <v>44540</v>
      </c>
      <c r="E123" s="11" t="s">
        <v>338</v>
      </c>
    </row>
    <row r="124" spans="1:5" hidden="1">
      <c r="A124" s="14">
        <v>1474892196</v>
      </c>
      <c r="B124" s="15">
        <v>9229797</v>
      </c>
      <c r="C124" s="14" t="s">
        <v>337</v>
      </c>
      <c r="D124" s="16">
        <v>44635</v>
      </c>
      <c r="E124" s="14" t="s">
        <v>326</v>
      </c>
    </row>
    <row r="125" spans="1:5" hidden="1">
      <c r="A125" s="11" t="s">
        <v>77</v>
      </c>
      <c r="B125" s="12">
        <v>364296</v>
      </c>
      <c r="C125" s="11" t="s">
        <v>339</v>
      </c>
      <c r="D125" s="13">
        <v>44361</v>
      </c>
      <c r="E125" s="11" t="s">
        <v>340</v>
      </c>
    </row>
    <row r="126" spans="1:5" hidden="1">
      <c r="A126" s="11" t="s">
        <v>90</v>
      </c>
      <c r="B126" s="12">
        <v>801531</v>
      </c>
      <c r="C126" s="11" t="s">
        <v>339</v>
      </c>
      <c r="D126" s="13">
        <v>44540</v>
      </c>
      <c r="E126" s="11" t="s">
        <v>341</v>
      </c>
    </row>
    <row r="127" spans="1:5" hidden="1">
      <c r="A127" s="11" t="s">
        <v>93</v>
      </c>
      <c r="B127" s="12">
        <v>206754</v>
      </c>
      <c r="C127" s="11" t="s">
        <v>339</v>
      </c>
      <c r="D127" s="13">
        <v>44564</v>
      </c>
      <c r="E127" s="11" t="s">
        <v>342</v>
      </c>
    </row>
    <row r="128" spans="1:5" hidden="1">
      <c r="A128" s="14" t="s">
        <v>343</v>
      </c>
      <c r="B128" s="15">
        <v>1372581</v>
      </c>
      <c r="C128" s="14" t="s">
        <v>339</v>
      </c>
      <c r="D128" s="16">
        <v>44580</v>
      </c>
      <c r="E128" s="14" t="s">
        <v>326</v>
      </c>
    </row>
    <row r="129" spans="1:5" hidden="1">
      <c r="A129" s="11" t="s">
        <v>94</v>
      </c>
      <c r="B129" s="12">
        <v>13761</v>
      </c>
      <c r="C129" s="11" t="s">
        <v>344</v>
      </c>
      <c r="D129" s="13">
        <v>44565</v>
      </c>
      <c r="E129" s="11" t="s">
        <v>345</v>
      </c>
    </row>
    <row r="130" spans="1:5" hidden="1">
      <c r="A130" s="14" t="s">
        <v>346</v>
      </c>
      <c r="B130" s="15">
        <v>13761</v>
      </c>
      <c r="C130" s="14" t="s">
        <v>344</v>
      </c>
      <c r="D130" s="16">
        <v>44670</v>
      </c>
      <c r="E130" s="14" t="s">
        <v>326</v>
      </c>
    </row>
    <row r="131" spans="1:5" hidden="1">
      <c r="A131" s="11" t="s">
        <v>86</v>
      </c>
      <c r="B131" s="12">
        <v>366229</v>
      </c>
      <c r="C131" s="11" t="s">
        <v>347</v>
      </c>
      <c r="D131" s="13">
        <v>44466</v>
      </c>
      <c r="E131" s="11" t="s">
        <v>348</v>
      </c>
    </row>
    <row r="132" spans="1:5" hidden="1">
      <c r="A132" s="11" t="s">
        <v>88</v>
      </c>
      <c r="B132" s="12">
        <v>1211</v>
      </c>
      <c r="C132" s="11" t="s">
        <v>347</v>
      </c>
      <c r="D132" s="13">
        <v>44470</v>
      </c>
      <c r="E132" s="11" t="s">
        <v>349</v>
      </c>
    </row>
    <row r="133" spans="1:5" hidden="1">
      <c r="A133" s="11" t="s">
        <v>89</v>
      </c>
      <c r="B133" s="12">
        <v>276775</v>
      </c>
      <c r="C133" s="11" t="s">
        <v>347</v>
      </c>
      <c r="D133" s="13">
        <v>44499</v>
      </c>
      <c r="E133" s="11" t="s">
        <v>350</v>
      </c>
    </row>
    <row r="134" spans="1:5" hidden="1">
      <c r="A134" s="11" t="s">
        <v>90</v>
      </c>
      <c r="B134" s="12">
        <v>296712</v>
      </c>
      <c r="C134" s="11" t="s">
        <v>347</v>
      </c>
      <c r="D134" s="13">
        <v>44540</v>
      </c>
      <c r="E134" s="11" t="s">
        <v>351</v>
      </c>
    </row>
    <row r="135" spans="1:5" hidden="1">
      <c r="A135" s="11" t="s">
        <v>94</v>
      </c>
      <c r="B135" s="12">
        <v>35027</v>
      </c>
      <c r="C135" s="11" t="s">
        <v>347</v>
      </c>
      <c r="D135" s="13">
        <v>44565</v>
      </c>
      <c r="E135" s="11" t="s">
        <v>352</v>
      </c>
    </row>
    <row r="136" spans="1:5" hidden="1">
      <c r="A136" s="14" t="s">
        <v>353</v>
      </c>
      <c r="B136" s="15">
        <v>975954</v>
      </c>
      <c r="C136" s="14" t="s">
        <v>347</v>
      </c>
      <c r="D136" s="16">
        <v>44476</v>
      </c>
      <c r="E136" s="14" t="s">
        <v>317</v>
      </c>
    </row>
    <row r="137" spans="1:5" hidden="1">
      <c r="A137" s="11" t="s">
        <v>91</v>
      </c>
      <c r="B137" s="12">
        <v>1945383</v>
      </c>
      <c r="C137" s="11" t="s">
        <v>354</v>
      </c>
      <c r="D137" s="13">
        <v>44540</v>
      </c>
      <c r="E137" s="11" t="s">
        <v>355</v>
      </c>
    </row>
    <row r="138" spans="1:5" hidden="1">
      <c r="A138" s="11" t="s">
        <v>94</v>
      </c>
      <c r="B138" s="12">
        <v>18394</v>
      </c>
      <c r="C138" s="11" t="s">
        <v>354</v>
      </c>
      <c r="D138" s="13">
        <v>44565</v>
      </c>
      <c r="E138" s="11" t="s">
        <v>356</v>
      </c>
    </row>
    <row r="139" spans="1:5">
      <c r="A139" s="11" t="s">
        <v>96</v>
      </c>
      <c r="B139" s="12">
        <v>36538</v>
      </c>
      <c r="C139" s="11" t="s">
        <v>354</v>
      </c>
      <c r="D139" s="13">
        <v>44579</v>
      </c>
      <c r="E139" s="11" t="s">
        <v>357</v>
      </c>
    </row>
    <row r="140" spans="1:5" hidden="1">
      <c r="A140" s="14" t="s">
        <v>358</v>
      </c>
      <c r="B140" s="15">
        <v>2000315</v>
      </c>
      <c r="C140" s="14" t="s">
        <v>354</v>
      </c>
      <c r="D140" s="16">
        <v>44476</v>
      </c>
      <c r="E140" s="14" t="s">
        <v>317</v>
      </c>
    </row>
    <row r="141" spans="1:5" hidden="1">
      <c r="A141" s="11" t="s">
        <v>91</v>
      </c>
      <c r="B141" s="12">
        <v>65568</v>
      </c>
      <c r="C141" s="11" t="s">
        <v>359</v>
      </c>
      <c r="D141" s="13">
        <v>44540</v>
      </c>
      <c r="E141" s="11" t="s">
        <v>360</v>
      </c>
    </row>
    <row r="142" spans="1:5" hidden="1">
      <c r="A142" s="14" t="s">
        <v>361</v>
      </c>
      <c r="B142" s="15">
        <v>65568</v>
      </c>
      <c r="C142" s="14" t="s">
        <v>359</v>
      </c>
      <c r="D142" s="16">
        <v>44670</v>
      </c>
      <c r="E142" s="14" t="s">
        <v>326</v>
      </c>
    </row>
  </sheetData>
  <autoFilter ref="A1:E142" xr:uid="{29042073-0117-4784-A241-875D39481B4F}">
    <filterColumn colId="0">
      <filters>
        <filter val="FEHP0000189206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LEIDY TATIANA SUAREZ USECHE</dc:creator>
  <cp:keywords/>
  <dc:description/>
  <cp:lastModifiedBy>Gustavo Adolfo Lara Huertas</cp:lastModifiedBy>
  <cp:revision/>
  <dcterms:created xsi:type="dcterms:W3CDTF">2022-03-22T22:49:51Z</dcterms:created>
  <dcterms:modified xsi:type="dcterms:W3CDTF">2022-07-25T20:21:56Z</dcterms:modified>
  <cp:category/>
  <cp:contentStatus/>
</cp:coreProperties>
</file>