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https://coosaludcom-my.sharepoint.com/personal/ccuervo_coosalud_com/Documents/CRUCES DE CARTERA/HOSPITAL NUESTRA SEÑORA DEL CARMEN DE TABIO/"/>
    </mc:Choice>
  </mc:AlternateContent>
  <xr:revisionPtr revIDLastSave="486" documentId="8_{AB5FAB26-9436-4532-A455-8888208FAE4E}" xr6:coauthVersionLast="47" xr6:coauthVersionMax="47" xr10:uidLastSave="{B29C2D13-E769-48C6-A90D-345D04060FB2}"/>
  <bookViews>
    <workbookView xWindow="-120" yWindow="-120" windowWidth="20730" windowHeight="11160" tabRatio="963" activeTab="2" xr2:uid="{992045FB-D363-4912-A37D-7F9CA60E6F28}"/>
  </bookViews>
  <sheets>
    <sheet name="VERIFICACIÓN DE CARTERA " sheetId="3" r:id="rId1"/>
    <sheet name="DEVOLUCIONES" sheetId="18" r:id="rId2"/>
    <sheet name="RESUMEN " sheetId="4" r:id="rId3"/>
    <sheet name="PAGOS" sheetId="19" r:id="rId4"/>
    <sheet name="GIROS POR LEGALIZAR" sheetId="23" r:id="rId5"/>
  </sheets>
  <externalReferences>
    <externalReference r:id="rId6"/>
  </externalReferences>
  <definedNames>
    <definedName name="_xlnm._FilterDatabase" localSheetId="1" hidden="1">DEVOLUCIONES!$A$1:$W$21</definedName>
    <definedName name="_xlnm._FilterDatabase" localSheetId="3" hidden="1">PAGOS!$J$1:$J$245</definedName>
    <definedName name="_xlnm._FilterDatabase" localSheetId="0" hidden="1">'VERIFICACIÓN DE CARTERA '!$B$1:$Q$164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5" i="4" l="1"/>
  <c r="H24" i="23"/>
  <c r="F27" i="3"/>
  <c r="F23" i="3"/>
  <c r="F14" i="3"/>
  <c r="P14" i="3" s="1"/>
  <c r="F12" i="3"/>
  <c r="F10" i="3"/>
  <c r="H244" i="19"/>
  <c r="H231" i="19"/>
  <c r="H227" i="19"/>
  <c r="H220" i="19"/>
  <c r="H115" i="19"/>
  <c r="M96" i="3"/>
  <c r="P96" i="3" s="1"/>
  <c r="I98" i="3"/>
  <c r="P98" i="3" s="1"/>
  <c r="I63" i="3"/>
  <c r="P63" i="3" s="1"/>
  <c r="I59" i="3"/>
  <c r="P59" i="3" s="1"/>
  <c r="I58" i="3"/>
  <c r="P58" i="3" s="1"/>
  <c r="I57" i="3"/>
  <c r="P57" i="3" s="1"/>
  <c r="I56" i="3"/>
  <c r="P56" i="3" s="1"/>
  <c r="I55" i="3"/>
  <c r="P55" i="3" s="1"/>
  <c r="I54" i="3"/>
  <c r="P54" i="3" s="1"/>
  <c r="I53" i="3"/>
  <c r="I52" i="3"/>
  <c r="P52" i="3" s="1"/>
  <c r="I51" i="3"/>
  <c r="P51" i="3" s="1"/>
  <c r="I50" i="3"/>
  <c r="P50" i="3" s="1"/>
  <c r="I49" i="3"/>
  <c r="P49" i="3" s="1"/>
  <c r="I48" i="3"/>
  <c r="P48" i="3" s="1"/>
  <c r="I47" i="3"/>
  <c r="P47" i="3" s="1"/>
  <c r="I46" i="3"/>
  <c r="P46" i="3" s="1"/>
  <c r="I45" i="3"/>
  <c r="P45" i="3" s="1"/>
  <c r="I44" i="3"/>
  <c r="P44" i="3" s="1"/>
  <c r="I43" i="3"/>
  <c r="P43" i="3" s="1"/>
  <c r="I42" i="3"/>
  <c r="I41" i="3"/>
  <c r="P41" i="3" s="1"/>
  <c r="I40" i="3"/>
  <c r="P40" i="3" s="1"/>
  <c r="I39" i="3"/>
  <c r="P39" i="3" s="1"/>
  <c r="P42" i="3"/>
  <c r="P53" i="3"/>
  <c r="P24" i="3"/>
  <c r="P157" i="3"/>
  <c r="P22" i="3"/>
  <c r="M8" i="3"/>
  <c r="P8" i="3" s="1"/>
  <c r="M3" i="3"/>
  <c r="P3" i="3" s="1"/>
  <c r="M4" i="3"/>
  <c r="P4" i="3" s="1"/>
  <c r="M5" i="3"/>
  <c r="P5" i="3" s="1"/>
  <c r="M6" i="3"/>
  <c r="P6" i="3" s="1"/>
  <c r="M9" i="3"/>
  <c r="P9" i="3" s="1"/>
  <c r="M11" i="3"/>
  <c r="P11" i="3" s="1"/>
  <c r="M13" i="3"/>
  <c r="P13" i="3" s="1"/>
  <c r="M15" i="3"/>
  <c r="P15" i="3" s="1"/>
  <c r="M16" i="3"/>
  <c r="P16" i="3" s="1"/>
  <c r="M17" i="3"/>
  <c r="P17" i="3" s="1"/>
  <c r="M18" i="3"/>
  <c r="P18" i="3" s="1"/>
  <c r="M19" i="3"/>
  <c r="P19" i="3" s="1"/>
  <c r="M20" i="3"/>
  <c r="P20" i="3" s="1"/>
  <c r="P21" i="3"/>
  <c r="M25" i="3"/>
  <c r="P25" i="3" s="1"/>
  <c r="M26" i="3"/>
  <c r="P26" i="3" s="1"/>
  <c r="M28" i="3"/>
  <c r="P28" i="3" s="1"/>
  <c r="M29" i="3"/>
  <c r="P29" i="3" s="1"/>
  <c r="M30" i="3"/>
  <c r="P30" i="3" s="1"/>
  <c r="M31" i="3"/>
  <c r="P31" i="3" s="1"/>
  <c r="M32" i="3"/>
  <c r="P32" i="3" s="1"/>
  <c r="M33" i="3"/>
  <c r="P33" i="3" s="1"/>
  <c r="M34" i="3"/>
  <c r="P34" i="3" s="1"/>
  <c r="M35" i="3"/>
  <c r="M36" i="3"/>
  <c r="P36" i="3" s="1"/>
  <c r="M37" i="3"/>
  <c r="P37" i="3" s="1"/>
  <c r="M60" i="3"/>
  <c r="P60" i="3" s="1"/>
  <c r="M61" i="3"/>
  <c r="P61" i="3" s="1"/>
  <c r="M62" i="3"/>
  <c r="P62" i="3" s="1"/>
  <c r="M64" i="3"/>
  <c r="P64" i="3" s="1"/>
  <c r="M65" i="3"/>
  <c r="P65" i="3" s="1"/>
  <c r="M66" i="3"/>
  <c r="P66" i="3" s="1"/>
  <c r="M67" i="3"/>
  <c r="P67" i="3" s="1"/>
  <c r="M68" i="3"/>
  <c r="P68" i="3" s="1"/>
  <c r="P69" i="3"/>
  <c r="M70" i="3"/>
  <c r="P70" i="3" s="1"/>
  <c r="P71" i="3"/>
  <c r="M75" i="3"/>
  <c r="P75" i="3" s="1"/>
  <c r="M77" i="3"/>
  <c r="P77" i="3" s="1"/>
  <c r="M78" i="3"/>
  <c r="P78" i="3" s="1"/>
  <c r="M81" i="3"/>
  <c r="P81" i="3" s="1"/>
  <c r="M82" i="3"/>
  <c r="P82" i="3" s="1"/>
  <c r="M83" i="3"/>
  <c r="P83" i="3" s="1"/>
  <c r="M84" i="3"/>
  <c r="M85" i="3"/>
  <c r="P85" i="3" s="1"/>
  <c r="M86" i="3"/>
  <c r="P86" i="3" s="1"/>
  <c r="M88" i="3"/>
  <c r="P88" i="3" s="1"/>
  <c r="M89" i="3"/>
  <c r="P89" i="3" s="1"/>
  <c r="M90" i="3"/>
  <c r="P90" i="3" s="1"/>
  <c r="M91" i="3"/>
  <c r="P91" i="3" s="1"/>
  <c r="M93" i="3"/>
  <c r="P93" i="3" s="1"/>
  <c r="M94" i="3"/>
  <c r="P94" i="3" s="1"/>
  <c r="M97" i="3"/>
  <c r="P97" i="3" s="1"/>
  <c r="M99" i="3"/>
  <c r="P99" i="3" s="1"/>
  <c r="M102" i="3"/>
  <c r="P102" i="3" s="1"/>
  <c r="M105" i="3"/>
  <c r="P106" i="3"/>
  <c r="M107" i="3"/>
  <c r="M108" i="3"/>
  <c r="P108" i="3" s="1"/>
  <c r="M109" i="3"/>
  <c r="P109" i="3" s="1"/>
  <c r="M110" i="3"/>
  <c r="P110" i="3" s="1"/>
  <c r="M112" i="3"/>
  <c r="P112" i="3" s="1"/>
  <c r="M113" i="3"/>
  <c r="P113" i="3" s="1"/>
  <c r="M114" i="3"/>
  <c r="P114" i="3" s="1"/>
  <c r="M115" i="3"/>
  <c r="P115" i="3" s="1"/>
  <c r="M116" i="3"/>
  <c r="P116" i="3" s="1"/>
  <c r="M117" i="3"/>
  <c r="P117" i="3" s="1"/>
  <c r="M120" i="3"/>
  <c r="P120" i="3" s="1"/>
  <c r="M121" i="3"/>
  <c r="P121" i="3" s="1"/>
  <c r="M123" i="3"/>
  <c r="P123" i="3" s="1"/>
  <c r="M125" i="3"/>
  <c r="M127" i="3"/>
  <c r="P127" i="3" s="1"/>
  <c r="M128" i="3"/>
  <c r="P128" i="3" s="1"/>
  <c r="M133" i="3"/>
  <c r="P133" i="3" s="1"/>
  <c r="M137" i="3"/>
  <c r="M141" i="3"/>
  <c r="P141" i="3" s="1"/>
  <c r="M145" i="3"/>
  <c r="M151" i="3"/>
  <c r="M2" i="3"/>
  <c r="P2" i="3" s="1"/>
  <c r="P7" i="3"/>
  <c r="J35" i="3"/>
  <c r="J105" i="3"/>
  <c r="J107" i="3"/>
  <c r="J125" i="3"/>
  <c r="J137" i="3"/>
  <c r="J145" i="3"/>
  <c r="J151" i="3"/>
  <c r="J158" i="3"/>
  <c r="J163" i="3"/>
  <c r="W3" i="18"/>
  <c r="W4" i="18"/>
  <c r="W5" i="18"/>
  <c r="W6" i="18"/>
  <c r="W7" i="18"/>
  <c r="W8" i="18"/>
  <c r="W9" i="18"/>
  <c r="W10" i="18"/>
  <c r="W11" i="18"/>
  <c r="W12" i="18"/>
  <c r="W13" i="18"/>
  <c r="W14" i="18"/>
  <c r="W15" i="18"/>
  <c r="W16" i="18"/>
  <c r="W17" i="18"/>
  <c r="W18" i="18"/>
  <c r="W2" i="18"/>
  <c r="G38" i="3"/>
  <c r="P38" i="3" s="1"/>
  <c r="G72" i="3"/>
  <c r="P72" i="3" s="1"/>
  <c r="G73" i="3"/>
  <c r="G74" i="3"/>
  <c r="G76" i="3"/>
  <c r="P76" i="3" s="1"/>
  <c r="G79" i="3"/>
  <c r="P79" i="3" s="1"/>
  <c r="G80" i="3"/>
  <c r="P80" i="3" s="1"/>
  <c r="G87" i="3"/>
  <c r="G92" i="3"/>
  <c r="P92" i="3" s="1"/>
  <c r="G95" i="3"/>
  <c r="P95" i="3" s="1"/>
  <c r="G100" i="3"/>
  <c r="G101" i="3"/>
  <c r="G103" i="3"/>
  <c r="P103" i="3" s="1"/>
  <c r="G104" i="3"/>
  <c r="P104" i="3" s="1"/>
  <c r="G111" i="3"/>
  <c r="G131" i="3"/>
  <c r="P131" i="3" s="1"/>
  <c r="G135" i="3"/>
  <c r="P135" i="3" s="1"/>
  <c r="G140" i="3"/>
  <c r="P140" i="3" s="1"/>
  <c r="G150" i="3"/>
  <c r="G152" i="3"/>
  <c r="F118" i="3"/>
  <c r="M118" i="3" s="1"/>
  <c r="F119" i="3"/>
  <c r="P119" i="3" s="1"/>
  <c r="F122" i="3"/>
  <c r="M122" i="3" s="1"/>
  <c r="F124" i="3"/>
  <c r="F126" i="3"/>
  <c r="P126" i="3" s="1"/>
  <c r="F129" i="3"/>
  <c r="M129" i="3" s="1"/>
  <c r="F130" i="3"/>
  <c r="F132" i="3"/>
  <c r="F134" i="3"/>
  <c r="P134" i="3" s="1"/>
  <c r="F136" i="3"/>
  <c r="P136" i="3" s="1"/>
  <c r="F138" i="3"/>
  <c r="F139" i="3"/>
  <c r="F142" i="3"/>
  <c r="P142" i="3" s="1"/>
  <c r="F143" i="3"/>
  <c r="P143" i="3" s="1"/>
  <c r="F144" i="3"/>
  <c r="P144" i="3" s="1"/>
  <c r="F146" i="3"/>
  <c r="P146" i="3" s="1"/>
  <c r="F147" i="3"/>
  <c r="P147" i="3" s="1"/>
  <c r="F148" i="3"/>
  <c r="P148" i="3" s="1"/>
  <c r="F149" i="3"/>
  <c r="F153" i="3"/>
  <c r="F154" i="3"/>
  <c r="F155" i="3"/>
  <c r="F156" i="3"/>
  <c r="F158" i="3"/>
  <c r="F159" i="3"/>
  <c r="P159" i="3" s="1"/>
  <c r="F160" i="3"/>
  <c r="P160" i="3" s="1"/>
  <c r="F161" i="3"/>
  <c r="F162" i="3"/>
  <c r="P162" i="3" s="1"/>
  <c r="F163" i="3"/>
  <c r="F164" i="3"/>
  <c r="P164" i="3" s="1"/>
  <c r="P27" i="3" l="1"/>
  <c r="P23" i="3"/>
  <c r="P12" i="3"/>
  <c r="P10" i="3"/>
  <c r="P100" i="3"/>
  <c r="P163" i="3"/>
  <c r="P35" i="3"/>
  <c r="P107" i="3"/>
  <c r="P84" i="3"/>
  <c r="P151" i="3"/>
  <c r="P118" i="3"/>
  <c r="P156" i="3"/>
  <c r="P152" i="3"/>
  <c r="P132" i="3"/>
  <c r="P124" i="3"/>
  <c r="P155" i="3"/>
  <c r="P139" i="3"/>
  <c r="P111" i="3"/>
  <c r="P87" i="3"/>
  <c r="P158" i="3"/>
  <c r="P154" i="3"/>
  <c r="P150" i="3"/>
  <c r="P138" i="3"/>
  <c r="P130" i="3"/>
  <c r="P122" i="3"/>
  <c r="P74" i="3"/>
  <c r="P161" i="3"/>
  <c r="P153" i="3"/>
  <c r="P149" i="3"/>
  <c r="P145" i="3"/>
  <c r="P137" i="3"/>
  <c r="P129" i="3"/>
  <c r="P125" i="3"/>
  <c r="P105" i="3"/>
  <c r="P101" i="3"/>
  <c r="P73" i="3"/>
  <c r="M167" i="3"/>
  <c r="H17" i="4" s="1"/>
  <c r="L167" i="3"/>
  <c r="H16" i="4" s="1"/>
  <c r="K167" i="3"/>
  <c r="H15" i="4" s="1"/>
  <c r="J167" i="3"/>
  <c r="H14" i="4" s="1"/>
  <c r="I167" i="3"/>
  <c r="H13" i="4" s="1"/>
  <c r="H167" i="3"/>
  <c r="G167" i="3"/>
  <c r="H12" i="4" s="1"/>
  <c r="F167" i="3"/>
  <c r="D167" i="3" l="1"/>
  <c r="H10" i="4" s="1"/>
  <c r="C167" i="3"/>
  <c r="P167" i="3" l="1"/>
  <c r="H18" i="4" s="1"/>
  <c r="H20" i="4" s="1"/>
  <c r="H23" i="4" s="1"/>
</calcChain>
</file>

<file path=xl/sharedStrings.xml><?xml version="1.0" encoding="utf-8"?>
<sst xmlns="http://schemas.openxmlformats.org/spreadsheetml/2006/main" count="2269" uniqueCount="833">
  <si>
    <t>SALDO</t>
  </si>
  <si>
    <t>POR PAGAR</t>
  </si>
  <si>
    <t>DEVUELTA IPS</t>
  </si>
  <si>
    <t>EN PROCESO DE AUDITORIA</t>
  </si>
  <si>
    <t>NO RADICADA</t>
  </si>
  <si>
    <t>GLOSA POR CONCILIAR</t>
  </si>
  <si>
    <t xml:space="preserve">GLOSA ACEPTA IPS </t>
  </si>
  <si>
    <t xml:space="preserve">CANCELADA </t>
  </si>
  <si>
    <t>DOC No</t>
  </si>
  <si>
    <t>DIFERENCIA</t>
  </si>
  <si>
    <t>SUCURSAL</t>
  </si>
  <si>
    <t>#</t>
  </si>
  <si>
    <t>No DE FACTURA</t>
  </si>
  <si>
    <t>VALOR FACTURA</t>
  </si>
  <si>
    <t>OBSERVACIÓN</t>
  </si>
  <si>
    <t>COPAGO/CUOTA MODERADORA</t>
  </si>
  <si>
    <t>COOSALUD EPS SA</t>
  </si>
  <si>
    <t>DETALLE DE CARTERA IPS</t>
  </si>
  <si>
    <t>COOSALUD  NIT 900,226,715</t>
  </si>
  <si>
    <t>=</t>
  </si>
  <si>
    <t>Cartera presentada  IPS</t>
  </si>
  <si>
    <t>-</t>
  </si>
  <si>
    <t>Devoluciones</t>
  </si>
  <si>
    <t>Facturas sin evidencia de radicación</t>
  </si>
  <si>
    <t>Glosas por  Conciliar</t>
  </si>
  <si>
    <t>Glosas Aceptadas por la IPS</t>
  </si>
  <si>
    <t>Copagos</t>
  </si>
  <si>
    <t>Facturas Pagadas</t>
  </si>
  <si>
    <t>Diferencias en factura de proveedor</t>
  </si>
  <si>
    <t>Saldo</t>
  </si>
  <si>
    <t>Saldo Final</t>
  </si>
  <si>
    <t xml:space="preserve">Anticipos por legalizar </t>
  </si>
  <si>
    <t>Saldo Disponible a Favor de:</t>
  </si>
  <si>
    <t>Fecha de Corte Cartera Presentada IPS</t>
  </si>
  <si>
    <t>Fecha de Cruce de Cartera</t>
  </si>
  <si>
    <t>AÑO</t>
  </si>
  <si>
    <t>coddevolucion</t>
  </si>
  <si>
    <t>CODIGO_REPS_IPS</t>
  </si>
  <si>
    <t>NIT_PROVEEDOR</t>
  </si>
  <si>
    <t>NOMBRE_PROVEEDOR</t>
  </si>
  <si>
    <t>DptoIPS</t>
  </si>
  <si>
    <t>MpioIPS</t>
  </si>
  <si>
    <t>nrofactura</t>
  </si>
  <si>
    <t>Observacion</t>
  </si>
  <si>
    <t>Entrada</t>
  </si>
  <si>
    <t>valor</t>
  </si>
  <si>
    <t>Sucursal</t>
  </si>
  <si>
    <t>Modalidad</t>
  </si>
  <si>
    <t>detalle_devolucion</t>
  </si>
  <si>
    <t>codusuariorecepciono</t>
  </si>
  <si>
    <t>fechadevolucion</t>
  </si>
  <si>
    <t>FechaRecepcion</t>
  </si>
  <si>
    <t>fechaultimamodificacion</t>
  </si>
  <si>
    <t>MOTIVO_DEVOLUCION</t>
  </si>
  <si>
    <t>DESC_MOTIVO_DEVOLUCION</t>
  </si>
  <si>
    <t>Tipo</t>
  </si>
  <si>
    <t>DF-057654332031608</t>
  </si>
  <si>
    <t>257850006001</t>
  </si>
  <si>
    <t>899999164</t>
  </si>
  <si>
    <t>ESE HOSPITAL NUESTRA SEÑORA DEL CARMEN DE TABIO</t>
  </si>
  <si>
    <t>Cundinamarca</t>
  </si>
  <si>
    <t>TABIO</t>
  </si>
  <si>
    <t>HNSC871791</t>
  </si>
  <si>
    <t>Se genera devolucion de la factura ya que los servicios radicados en los RIPS no coinciden con los facturados por favor corregir y radicar nuevamentelos servicios se deben ingresar acorde a la normatividad cum y cups</t>
  </si>
  <si>
    <t>CORDOBA</t>
  </si>
  <si>
    <t>Evento</t>
  </si>
  <si>
    <t>Errores que puede ser, no facturan de acuerdo a la modalidad contratada, periodo facturado no corresponde con el soportado , sede que factura no corresponde con la contratada.</t>
  </si>
  <si>
    <t>lfquintero</t>
  </si>
  <si>
    <t>49</t>
  </si>
  <si>
    <t>Factura no cumple requisitos legales</t>
  </si>
  <si>
    <t>1</t>
  </si>
  <si>
    <t>DF-089249239272</t>
  </si>
  <si>
    <t>HNSC869103</t>
  </si>
  <si>
    <t>Se realiza devolucion de la factura debido a que no registra reporte de la atención en la plataforma Dynamicoos de la EPS quien reporta la fecha del servicio de urgencia es ESE HOSPITAL SAN ANTONIO DE CHIA no se evidencia reporte de la atención por parte de la IPS requisito indispensable para el proceso de auditoria de las cuentas</t>
  </si>
  <si>
    <t>ATLANTICO</t>
  </si>
  <si>
    <t>Atencion ambulatoria sin registro de asistido que demuestre la prestacion del servicio en dynamicoos.</t>
  </si>
  <si>
    <t>ledeoro</t>
  </si>
  <si>
    <t>21</t>
  </si>
  <si>
    <t>Autorización principal no existe o no corresponde al prestador del servicio de salud</t>
  </si>
  <si>
    <t>DF-089306436298</t>
  </si>
  <si>
    <t>848177</t>
  </si>
  <si>
    <t>Se hace devolución total de la factura dado que la información reportada en los RIPS (Registro Individual de Prestación de Servicios de Salud) no coincide con lo facturado requisito necesario para su respectivo cobro además los códigos CUPS (Clasificación Única de Procedimientos en Salud) y para medicamentos de acuerdo con el Código Único de Medicamentos (CUM) o según la normatividad vigente facturados no coinciden con los establecidos en la resolución 537 de 2020 y resolución 3512 de 2019Se aclara a la IPS que la resolución 537 de 2020 y resolución 3512 de 2019 establece la obligatoriedad de las IPS en aplicar la codificación registrada en la misma la cual rige a partir del 1 de enero de 2020 por lo tanto toda atención prestada a partir de esta fecha debe estar codificada de acuerdo con la presente resoluciónUna vez subsanado el motivo de devolución de la factura se debe presentar nuevamente ante COOSALUD para su radicación y proceso financiero dado que APLISTAFF cumple como empresa auditora y no se puede dar trámite a las facturas si estas no son avaladas por el área financiera de Coosalud</t>
  </si>
  <si>
    <t>LAToscano</t>
  </si>
  <si>
    <t>CUNDINAMARCA</t>
  </si>
  <si>
    <t>DF-11926113648</t>
  </si>
  <si>
    <t>843541</t>
  </si>
  <si>
    <t>Se realiza devolución de la facturadado queen el año 2016 Coosalud se encontraba con el NIT 800249241se evidencia que la IPS esta facturando con el nuevo NIT que comenzó a regir a partir del 2017por endeno es procedente el cobro de la cuenta</t>
  </si>
  <si>
    <t>vperea</t>
  </si>
  <si>
    <t>DF-1316539107</t>
  </si>
  <si>
    <t>HNSC859396</t>
  </si>
  <si>
    <t>La información de los registros individuales de prestación de servicios presentados no coincide con lo facturado bien sea en valores codificación de servicios fechas de atencion entre otros o no utilizan la codificación de cups o y/o cums vigente ejemplo cirugiashospitalizacionsegun resolucion 3047/2008 Anexo 5 Numeral 10 (Todas las facturas presentadas deben estan en un 100% sustentadas con los Registros Individuales de Prestacion de Servicios RIPS de forma completa y la calidad exigidatodoslos medicamentos los registraron el elmism cums 199038251 ranitidina</t>
  </si>
  <si>
    <t>BOLIVAR</t>
  </si>
  <si>
    <t>La informacion de los registros individuales de prestacion de servicios presentados no coincide con lo facturado bien sea en valores, codificacion de servicios, fechas de atencion entre otros o no utilizan la codificacion de cups o y/o cums vigente.</t>
  </si>
  <si>
    <t>nimendoza</t>
  </si>
  <si>
    <t>DF-13765432413290</t>
  </si>
  <si>
    <t>HNSC866930</t>
  </si>
  <si>
    <t xml:space="preserve">Soportes incompletos que no dan la informacion necesaria para validar la prestacion del servicio requerido Por favor anexar los soportes requeridos para aprobar la atencion </t>
  </si>
  <si>
    <t>Soportes incompletos  según normatividad o ilegibles que no dan la informacion necesaria para validar la prestacion del servicio requerido.</t>
  </si>
  <si>
    <t>fivillegas</t>
  </si>
  <si>
    <t>ercampanella</t>
  </si>
  <si>
    <t>DF-13765433033561</t>
  </si>
  <si>
    <t>HNSC856280</t>
  </si>
  <si>
    <t>Se realiza devolución IPS factura servicio ambulatorio el cual debe ser registrado en Daynamicoos como agenda asistida a partir del 01 de septiembre de 2020 Se verifica el código de autorización y se evidencia que no cumplió con el requerimiento</t>
  </si>
  <si>
    <t>DF-13765433033562</t>
  </si>
  <si>
    <t>HNSC856281</t>
  </si>
  <si>
    <t>DF-25926113630</t>
  </si>
  <si>
    <t>846217</t>
  </si>
  <si>
    <t>Se hace devolución total de la factura N 846217 por valor de $59080 se verifica en Dynamicoos y no se evidencia que la IPS haya gestionado su respectivo código tampoco anexan la trazabilidad del anexo 2 que cumpla con los criterios de la misma se recuerda que se debe realizar 3 envíos con intervalo de 20 minutos no se observa cumplimiento como lo estipula  la Resolución 3047/2008 en su artículo 4 y en el decreto 4747/2007 articulo 12 y 13 Dicho requisito es necesario para su respectivo tramiteUna vez subsanado el motivo de devolución la factura se debe presentar nuevamente ante APLISTAFF</t>
  </si>
  <si>
    <t>DF-479238937264</t>
  </si>
  <si>
    <t>HNSC871816</t>
  </si>
  <si>
    <t>Se hace devolución de la factura según art 12 y 14 de la resolución 3047 (cód 21) dado que el servicio no fue autorizado por la EPS para la prestación del servicio Cabe resaltar que una vez subsanado este inconveniente la factura debe ser presentada nuevamente en el tiempo de radicación que aplica del 01 al 10 de cada mes en la plataforma SAMI</t>
  </si>
  <si>
    <t>MAGDALENA</t>
  </si>
  <si>
    <t>No presentan los anexos con la evidencia de los envios con su trazabilidad dentro de los tiempos normativos o Servicio no autorizado por la EPS para prestar en su institucion</t>
  </si>
  <si>
    <t>krosa</t>
  </si>
  <si>
    <t>DF-545555560833563</t>
  </si>
  <si>
    <t>HNSC866467</t>
  </si>
  <si>
    <t>Se hace devolución de factura según revisión de anexos no se evidencia soporte de historia clínica cargados en el portal para la verificación del servicio facturado por lo anterior no se puede continuar con el proceso de auditoria</t>
  </si>
  <si>
    <t>N. DE SANTANDER</t>
  </si>
  <si>
    <t>ddcamargo</t>
  </si>
  <si>
    <t>DF-549278731178</t>
  </si>
  <si>
    <t>815623</t>
  </si>
  <si>
    <t>Paciente que para la fecha no pertenecia a la EPS COOSALUD</t>
  </si>
  <si>
    <t>PAROA</t>
  </si>
  <si>
    <t>16</t>
  </si>
  <si>
    <t>Usuario o servicio correspondiente a otro plan responsable</t>
  </si>
  <si>
    <t>DF-68217337525</t>
  </si>
  <si>
    <t>HNSC855270</t>
  </si>
  <si>
    <t>SE HACE DEVOLUCIÓN DE LA FACTURA SE REALIZA VALIDACIÓN DE LA INFORMACIÓN SUMINISTRADA Y SEGÚN REQUISITOS CONTEMPLADOS EN LA RESOLUCIÓN 3495 DEL 2019 EXPEDIDA POR EL MINISTERIO DE SALUD Y SEGURIDAD SOCIAL  EN SU ARTICULO 2 ARTICULO 2 PARÁGRAFO ÚNICO Y ARTICULO 5 AL IGUAL QUE LA RESOLUCIÓN 537 DEL 2020  SE PUEDE EVIDENCIAR QUE EN BASE EN LO ANTERIOR NO SE ESTÁN UTILIZANDO LOS CÓDIGOS CUPS RELACIONADOS EN EL ANEXO NUMERO 4 DE LA NORMA MENCIONADA CUPS LOS CUALES DEBEN SER REPORTADOS TANTO EN LOS RIPS COMO EN LA FACTURASEGUN CIRCULAR EMITIDA EL 01 DE Septiembre POR FAVOR VALIDAR Y FACTURAR CON CODIGOS CUM Q ESTEN VIGENTEStoda la informacion debe estar codificada en cups y cums en unidad minima de dispensacion aclarando q el codigo debe corresponder a la descrIpcion en caso contrario es objeto de devolucion</t>
  </si>
  <si>
    <t>SANTANDER</t>
  </si>
  <si>
    <t>dccepeda</t>
  </si>
  <si>
    <t>DF-68217337526</t>
  </si>
  <si>
    <t>HNSC855789</t>
  </si>
  <si>
    <t>DF-68221833538</t>
  </si>
  <si>
    <t>849638</t>
  </si>
  <si>
    <t>Se realiza devolucion de la factura no hay codidgo de atencion de urgencia de 27/08/2020 codigo anexo 07195049 corresponde a urugencia de 14/08/2020</t>
  </si>
  <si>
    <t>ccgomez</t>
  </si>
  <si>
    <t>DF-76928203992</t>
  </si>
  <si>
    <t>843601</t>
  </si>
  <si>
    <t>Se hace devolución de las factura 843601 con sus respectivos soportes ya que los servicios prestados  hasta el 31 de octubre de 2017 eran facturados con el antiguo NIT 8002492410  a nombre de la cooperativa de desarrollo integral COOSALUD nit que en la actualidad se encuentra liquidado y las facturas por servicios prestados a partir del 1 de noviembre de 2017 serán facturadas con el nuevo NIT 9002267153 a nombre de COOSALUD ENTIDAD PROMOTORA DE SALUD por tal motivo no se puede seguir con el proceso</t>
  </si>
  <si>
    <t>VALLE</t>
  </si>
  <si>
    <t>JFGIRALDO</t>
  </si>
  <si>
    <t>DF-9493077310230</t>
  </si>
  <si>
    <t>810054</t>
  </si>
  <si>
    <t>SE HACE DEVOLUCIÓN DE LA FACTURA CON SUS RESPECTIVOS SOPORTES DE ACUERDO A LA DIRECTRIZ DE COOSALUD A NIVEL NACIONAL LAS IPS DEBEN PRESENTAR POR SEPRADO LA FACTURACIÓN POR LOS SERVICIOS DE ATENCIÓN INICIAL DE URGENCIAS Y SI EL USUARIO ES HOSPITALIZADO SE DEBERÁ PRESENTAR FACTURA  A PARTE</t>
  </si>
  <si>
    <t>memancera</t>
  </si>
  <si>
    <t>DF-949307739857</t>
  </si>
  <si>
    <t>793604</t>
  </si>
  <si>
    <t xml:space="preserve">SE HACE DEVOLUCIÓN DE LA CUENTA YA QUE NO ANEXAN LA   AUTORIZACIÓN EMITIDA POR LA EPS  CORRESPONDIENTE A LA ATENCIÓN POR FAVOR REALIZAR LAS RESPECTIVAS CORRECCIONES Y UNA VEZ SUBSANE ENVIAR PARA CONTINUAR CON EL PROCESO DE AUDITORIA  Y ADJUNTAR NUEVAMENTE LOS RIPS CORRESPONDIENTE A LA FACTURA   </t>
  </si>
  <si>
    <t>DF-949307728245</t>
  </si>
  <si>
    <t>765106</t>
  </si>
  <si>
    <t>SE HACE DEVOLUCIÓN DE LA CUENTA YA QUE DE  ACUERDO A LA INFORMACIÓN SUMINISTRADA POR PARTE DE COOSALUD EPS  DONDE  SE INFORMABA EL CAMBIO DE RAZÓN SOCIAL A PARTIR DEL 1 DE NOVIEMBRE DEL 2017 Y DONDE  SE INFORMABA QUE LOS SERVICIOS  PRESTADOS  A PARTIR DE DICHA FECHA TIENEN QUE VENIR  BAJO LA  NUEVA RAZÓN SOCIAL POR TAL MOTIVO  LE SOLICITAMOS QUE LA PRESTACIÓN DE  SERVICIOS DE SALUD CAUSADA HASTA 24 HORAS DEL DÍA 31  DE 2017 SEA FACTURADO A LA COOPERATIVA DE DESARROLLO INTEGRAL COOSALUD EPS IDENTIFICADA CON EL  NIT 8004292410 Y LOS  SERVICIOS  GENERADOS  A PARTIR DE LAS 0001 DEL DÍA  1 DE NOVIEMBRE  DE 2017 SE DEBE  FACTURAR A  NOMBRE DE  COOSALUD ENTIDAD PROMOTORA DE SALUD SA IDENTIFICADA  CON EL NIT 9002267153 SE HACE DEVOLUCIÓN DE LA CUENTA YA QUE LOS ARCHIVOS INTERNOS DEL RIPS PRESENTAN INCONSISTENCIA EN LA FECHA DE PRESTACION DEL SERVICIO COMO LA FECHA DE IMPRESION DE FACTURA VERIFICAR QUE TODOS LOS CAMPOS ESTÉN BIEN DILIGENCIADOSPOR FAVOR REALIZAR LAS RESPECTIVAS CORRECCIONES Y UNA VEZ SUBSANE ENVIAR PARA CONTINUAR CON EL PROCESO DE RADICACIONFALTA AUTORIZACION PARA LA ATENCION</t>
  </si>
  <si>
    <t>DF-949307728246</t>
  </si>
  <si>
    <t>765109</t>
  </si>
  <si>
    <t>E HACE DEVOLUCIÓN DE LA CUENTA YA QUE DE  ACUERDO A LA INFORMACIÓN SUMINISTRADA POR PARTE DE COOSALUD EPS  DONDE  SE INFORMABA EL CAMBIO DE RAZÓN SOCIAL A PARTIR DEL 1 DE NOVIEMBRE DEL 2017 Y DONDE  SE INFORMABA QUE LOS SERVICIOS  PRESTADOS  A PARTIR DE DICHA FECHA TIENEN QUE VENIR  BAJO LA  NUEVA RAZÓN SOCIAL POR TAL MOTIVO  LE SOLICITAMOS QUE LA PRESTACIÓN DE  SERVICIOS DE SALUD CAUSADA HASTA 24 HORAS DEL DÍA 31  DE 2017 SEA FACTURADO A LA COOPERATIVA DE DESARROLLO INTEGRAL COOSALUD EPS IDENTIFICADA CON EL  NIT 8004292410 Y LOS  SERVICIOS  GENERADOS  A PARTIR DE LAS 0001 DEL DÍA  1 DE NOVIEMBRE  DE 2017 SE DEBE  FACTURAR A  NOMBRE DE  COOSALUD ENTIDAD PROMOTORA DE SALUD SA IDENTIFICADA  CON EL NIT 9002267153 SE HACE DEVOLUCIÓN DE LA CUENTA YA QUE LOS ARCHIVOS INTERNOS DEL RIPS PRESENTAN INCONSISTENCIA EN LA FECHA DE ATENCION COMO LA IMPRESION DE LA  FACTURA VERIFICAR QUE TODOS LOS CAMPOS ESTÉN BIEN DILIGENCIADOSPOR FAVOR REALIZAR LAS RESPECTIVAS CORRECCIONES Y UNA VEZ SUBSANE ENVIAR PARA CONTINUAR CON EL PROCESO DE RADICACION</t>
  </si>
  <si>
    <t>CRUCE</t>
  </si>
  <si>
    <t>2000204475- 2000324672</t>
  </si>
  <si>
    <t xml:space="preserve">2000324672-2000324672 </t>
  </si>
  <si>
    <t>2000263048-2000324672</t>
  </si>
  <si>
    <t>2000250850- 2000324672</t>
  </si>
  <si>
    <t>2000462294 - 2000462366</t>
  </si>
  <si>
    <t>Referencia</t>
  </si>
  <si>
    <t>Icono part.abiertas/comp.</t>
  </si>
  <si>
    <t>Cuenta</t>
  </si>
  <si>
    <t>Nº documento</t>
  </si>
  <si>
    <t>Cuenta de mayor</t>
  </si>
  <si>
    <t>Fecha de documento</t>
  </si>
  <si>
    <t>Importe en moneda local</t>
  </si>
  <si>
    <t>Asignación</t>
  </si>
  <si>
    <t>Clase de documento</t>
  </si>
  <si>
    <t>Doc.compensación</t>
  </si>
  <si>
    <t>Texto</t>
  </si>
  <si>
    <t>Centro de beneficio</t>
  </si>
  <si>
    <t>Demora tras vencimiento neto</t>
  </si>
  <si>
    <t>Base p. plazo pago</t>
  </si>
  <si>
    <t>3244</t>
  </si>
  <si>
    <t>2000137562</t>
  </si>
  <si>
    <t>2905100202</t>
  </si>
  <si>
    <t>FV390259</t>
  </si>
  <si>
    <t>20190527</t>
  </si>
  <si>
    <t>ZV</t>
  </si>
  <si>
    <t>PAGO EVENTO MAYO 2019</t>
  </si>
  <si>
    <t>2300000000</t>
  </si>
  <si>
    <t>1902449564</t>
  </si>
  <si>
    <t>799049</t>
  </si>
  <si>
    <t>4031157196</t>
  </si>
  <si>
    <t>KR</t>
  </si>
  <si>
    <t>23500085460 ALDAIR  YEPES GALEANO</t>
  </si>
  <si>
    <t>2350017011</t>
  </si>
  <si>
    <t>1902449569</t>
  </si>
  <si>
    <t>799560</t>
  </si>
  <si>
    <t>1900641608</t>
  </si>
  <si>
    <t>769127</t>
  </si>
  <si>
    <t>4121051282</t>
  </si>
  <si>
    <t>47189213110 SANDRID YULIETH MERCADO RUIZ</t>
  </si>
  <si>
    <t>4718917011</t>
  </si>
  <si>
    <t>1900688136</t>
  </si>
  <si>
    <t>769883</t>
  </si>
  <si>
    <t>4121053610</t>
  </si>
  <si>
    <t>54405386129 KEILY ASCANIO COY</t>
  </si>
  <si>
    <t>5440517011</t>
  </si>
  <si>
    <t>1900637964</t>
  </si>
  <si>
    <t>771968</t>
  </si>
  <si>
    <t>4190958759</t>
  </si>
  <si>
    <t>54405286041 TANIA PINZON SILVA</t>
  </si>
  <si>
    <t>5400117011</t>
  </si>
  <si>
    <t>1900816321</t>
  </si>
  <si>
    <t>774204</t>
  </si>
  <si>
    <t>5111137772</t>
  </si>
  <si>
    <t>68755364845 ANA AVILA ROBAYO</t>
  </si>
  <si>
    <t>6875517011</t>
  </si>
  <si>
    <t>MPS COR 724</t>
  </si>
  <si>
    <t>2000124864</t>
  </si>
  <si>
    <t>cordoba</t>
  </si>
  <si>
    <t>ZP</t>
  </si>
  <si>
    <t>EVENTO MAY_2019</t>
  </si>
  <si>
    <t>6819017011</t>
  </si>
  <si>
    <t>6800000000</t>
  </si>
  <si>
    <t>1902569247</t>
  </si>
  <si>
    <t>798872</t>
  </si>
  <si>
    <t>4031154088</t>
  </si>
  <si>
    <t>68689115422 JOSE LUIS CALA LOZADA</t>
  </si>
  <si>
    <t>6830717011</t>
  </si>
  <si>
    <t>1902569250</t>
  </si>
  <si>
    <t>800387</t>
  </si>
  <si>
    <t>68190066430 JORGE ESTIVEN JEREZ TOBAR</t>
  </si>
  <si>
    <t>MPS SAN 727</t>
  </si>
  <si>
    <t>2000124867</t>
  </si>
  <si>
    <t>santander</t>
  </si>
  <si>
    <t>COMPENSACION</t>
  </si>
  <si>
    <t>5400000000</t>
  </si>
  <si>
    <t>1902186107</t>
  </si>
  <si>
    <t>796602</t>
  </si>
  <si>
    <t>2130848010</t>
  </si>
  <si>
    <t>54001389735 ROSA NUBIA MENDOZA SANCHEZ</t>
  </si>
  <si>
    <t>1902612316</t>
  </si>
  <si>
    <t>796924</t>
  </si>
  <si>
    <t>54001332329 ANGELA MARIA CODINA (ABONO MAY/19)</t>
  </si>
  <si>
    <t>MPS NOR 726</t>
  </si>
  <si>
    <t>2000124866</t>
  </si>
  <si>
    <t>norte de santander</t>
  </si>
  <si>
    <t>2905100102</t>
  </si>
  <si>
    <t>4700117011</t>
  </si>
  <si>
    <t>4700000000</t>
  </si>
  <si>
    <t>1902446208</t>
  </si>
  <si>
    <t>798817</t>
  </si>
  <si>
    <t>4031151669</t>
  </si>
  <si>
    <t>47001251229 JUAN DAVID RUSSO LARA</t>
  </si>
  <si>
    <t>MPS MAG 725</t>
  </si>
  <si>
    <t>2000124865</t>
  </si>
  <si>
    <t>magdalena</t>
  </si>
  <si>
    <t>54001332329 ANGELA MARIA CODINA (SALDO MAY/19)</t>
  </si>
  <si>
    <t>1903341211</t>
  </si>
  <si>
    <t>797159</t>
  </si>
  <si>
    <t>54001062454 ESNEIDER JHOSUATH RODRI (ABONO SEP/19)</t>
  </si>
  <si>
    <t>56916105 NOR-106</t>
  </si>
  <si>
    <t>2000199005</t>
  </si>
  <si>
    <t>EVENTO SEP_2019</t>
  </si>
  <si>
    <t>1903732358</t>
  </si>
  <si>
    <t>823252</t>
  </si>
  <si>
    <t>11141007513</t>
  </si>
  <si>
    <t>20228877988 ROOSEVELT  ARGOTY CANAVAL</t>
  </si>
  <si>
    <t>2022817011</t>
  </si>
  <si>
    <t>2000000000</t>
  </si>
  <si>
    <t>MPS CES-622</t>
  </si>
  <si>
    <t>2000240961</t>
  </si>
  <si>
    <t>cesar</t>
  </si>
  <si>
    <t>EVENTO DIC_2019  RED.PUBLICA</t>
  </si>
  <si>
    <t>1903754683</t>
  </si>
  <si>
    <t>809856</t>
  </si>
  <si>
    <t>8150921185</t>
  </si>
  <si>
    <t>ABONO COMP PAGO DIC 2019</t>
  </si>
  <si>
    <t>MPS SAN-625</t>
  </si>
  <si>
    <t>2000240964</t>
  </si>
  <si>
    <t>1903742536</t>
  </si>
  <si>
    <t>814519</t>
  </si>
  <si>
    <t>11140946428</t>
  </si>
  <si>
    <t>08137523541 ELSA MARIA NUÑEZ MANCERA</t>
  </si>
  <si>
    <t>813717011</t>
  </si>
  <si>
    <t>MPS ATL-620</t>
  </si>
  <si>
    <t>2000240959</t>
  </si>
  <si>
    <t>atlantico</t>
  </si>
  <si>
    <t>800000000</t>
  </si>
  <si>
    <t>1903828919</t>
  </si>
  <si>
    <t>818933</t>
  </si>
  <si>
    <t>11140955860</t>
  </si>
  <si>
    <t>05495005270 KATERINE AVILA</t>
  </si>
  <si>
    <t>549517011</t>
  </si>
  <si>
    <t>500000000</t>
  </si>
  <si>
    <t>MPS ANT-619</t>
  </si>
  <si>
    <t>2000240958</t>
  </si>
  <si>
    <t>antioquia</t>
  </si>
  <si>
    <t>1902496756</t>
  </si>
  <si>
    <t>792239</t>
  </si>
  <si>
    <t>4031140444</t>
  </si>
  <si>
    <t>54001302707 RUBIELA CASTRO NUÑEZ</t>
  </si>
  <si>
    <t>1902499784</t>
  </si>
  <si>
    <t>798830</t>
  </si>
  <si>
    <t>4031152387</t>
  </si>
  <si>
    <t>54001100119 YORLEXIS SAMUEL ALVAREZ URBINA</t>
  </si>
  <si>
    <t>1902499790</t>
  </si>
  <si>
    <t>799437</t>
  </si>
  <si>
    <t>1902499794</t>
  </si>
  <si>
    <t>799666</t>
  </si>
  <si>
    <t>54874229615 IVAN RAMIRO CASTRO CELY</t>
  </si>
  <si>
    <t>5487417011</t>
  </si>
  <si>
    <t>1903886475</t>
  </si>
  <si>
    <t>809706</t>
  </si>
  <si>
    <t>54874366766 ZAHIRA LUCILA GOMEZ (ABONO DIC/19)</t>
  </si>
  <si>
    <t>MPS NOR-624</t>
  </si>
  <si>
    <t>2000240963</t>
  </si>
  <si>
    <t>1903917936</t>
  </si>
  <si>
    <t>814876</t>
  </si>
  <si>
    <t>11140947155</t>
  </si>
  <si>
    <t>13458454366 ZAMIR OSORIO</t>
  </si>
  <si>
    <t>1345818011</t>
  </si>
  <si>
    <t>1903982302</t>
  </si>
  <si>
    <t>817898</t>
  </si>
  <si>
    <t>11140954580</t>
  </si>
  <si>
    <t>MPS BOL-621</t>
  </si>
  <si>
    <t>1300000000</t>
  </si>
  <si>
    <t>2000240960</t>
  </si>
  <si>
    <t>bolivar</t>
  </si>
  <si>
    <t>1903725392</t>
  </si>
  <si>
    <t>817434</t>
  </si>
  <si>
    <t>11140950947</t>
  </si>
  <si>
    <t>54001392608 CESAR GUERRERO SUAREZ</t>
  </si>
  <si>
    <t>1903727931</t>
  </si>
  <si>
    <t>819159</t>
  </si>
  <si>
    <t>11140956158</t>
  </si>
  <si>
    <t>54001345912 BRAYAN STIVEN RODRIGUEZ CAMACHO</t>
  </si>
  <si>
    <t>1903727936</t>
  </si>
  <si>
    <t>819069</t>
  </si>
  <si>
    <t>54405407531 CARLOS ANDRES BALZA ORTIZ</t>
  </si>
  <si>
    <t>1903727943</t>
  </si>
  <si>
    <t>819077</t>
  </si>
  <si>
    <t>1903765882</t>
  </si>
  <si>
    <t>820545</t>
  </si>
  <si>
    <t>11140958337</t>
  </si>
  <si>
    <t>ABONO 15135000244 ANA BRAVO</t>
  </si>
  <si>
    <t>1513517011</t>
  </si>
  <si>
    <t>70497106 CUN-444</t>
  </si>
  <si>
    <t>515417011</t>
  </si>
  <si>
    <t>2905100203</t>
  </si>
  <si>
    <t>1902229325</t>
  </si>
  <si>
    <t>795679</t>
  </si>
  <si>
    <t>2130840291</t>
  </si>
  <si>
    <t>68190045930 LUZ AMANDA LOPEZ GALVIS</t>
  </si>
  <si>
    <t>1902229339</t>
  </si>
  <si>
    <t>796110</t>
  </si>
  <si>
    <t>68001314098 YULY STEFANNY CORTES BORRERO</t>
  </si>
  <si>
    <t>6800117011</t>
  </si>
  <si>
    <t>1902301941</t>
  </si>
  <si>
    <t>798684</t>
  </si>
  <si>
    <t>2130844928</t>
  </si>
  <si>
    <t>05154274039 JUAN ANTONIO COBO</t>
  </si>
  <si>
    <t>54001062454 ESNEIDER JHOSUATH RODRI (SALDO SEP/19)</t>
  </si>
  <si>
    <t>1902611488</t>
  </si>
  <si>
    <t>793113</t>
  </si>
  <si>
    <t>4031141742</t>
  </si>
  <si>
    <t>23500084057 DAYANA GABRIELA VERGARA ANAYA</t>
  </si>
  <si>
    <t>1900685346</t>
  </si>
  <si>
    <t>766604</t>
  </si>
  <si>
    <t>4121049911</t>
  </si>
  <si>
    <t>68190046905 DIANA PAOLA ZABALA LOPEZ</t>
  </si>
  <si>
    <t>1900685355</t>
  </si>
  <si>
    <t>768203</t>
  </si>
  <si>
    <t>68190239201 YOVANI ERNEY TORRES GUTIERREZ</t>
  </si>
  <si>
    <t>SALDO FACTURA 774204</t>
  </si>
  <si>
    <t>815092118</t>
  </si>
  <si>
    <t>54874366766 ZAHIRA LUCILA GOMEZ (SALDO DIC/19)</t>
  </si>
  <si>
    <t>1903241776</t>
  </si>
  <si>
    <t>809715</t>
  </si>
  <si>
    <t>SALDO COMP PAGO DIC 2019</t>
  </si>
  <si>
    <t>2000323288</t>
  </si>
  <si>
    <t>cundinamarca</t>
  </si>
  <si>
    <t>EVENTO - DESENCAJE RESERVAS TECNICAS</t>
  </si>
  <si>
    <t>2500000000</t>
  </si>
  <si>
    <t>SALDO 15135000244 ANA BRAVO</t>
  </si>
  <si>
    <t>1903912497</t>
  </si>
  <si>
    <t>823972</t>
  </si>
  <si>
    <t>11141009565</t>
  </si>
  <si>
    <t>68190367062 ELMER GOMEZ</t>
  </si>
  <si>
    <t>MPS CUN-623</t>
  </si>
  <si>
    <t>2000240962</t>
  </si>
  <si>
    <t>73262203 BOY-87</t>
  </si>
  <si>
    <t>1548020011</t>
  </si>
  <si>
    <t>1500000000</t>
  </si>
  <si>
    <t>1904928662</t>
  </si>
  <si>
    <t>838681</t>
  </si>
  <si>
    <t>6171023711</t>
  </si>
  <si>
    <t>15480098638 SEBASTIAN RUEDA</t>
  </si>
  <si>
    <t>2000346615</t>
  </si>
  <si>
    <t>boyaca</t>
  </si>
  <si>
    <t>EVENTO JUL_2020</t>
  </si>
  <si>
    <t>73262203 SAN-89</t>
  </si>
  <si>
    <t>6830720011</t>
  </si>
  <si>
    <t>1904918968</t>
  </si>
  <si>
    <t>840095</t>
  </si>
  <si>
    <t>6171024004</t>
  </si>
  <si>
    <t>68307414289 JOSE RAMIREZ</t>
  </si>
  <si>
    <t>1904918970</t>
  </si>
  <si>
    <t>839691</t>
  </si>
  <si>
    <t>2000346617</t>
  </si>
  <si>
    <t>73262203 CUN-88</t>
  </si>
  <si>
    <t>2905100103</t>
  </si>
  <si>
    <t>2517520011</t>
  </si>
  <si>
    <t>1904945091</t>
  </si>
  <si>
    <t>835770</t>
  </si>
  <si>
    <t>6161644630</t>
  </si>
  <si>
    <t>25175156328 RUTH POVEDA</t>
  </si>
  <si>
    <t>1904945094</t>
  </si>
  <si>
    <t>835805</t>
  </si>
  <si>
    <t>25175156583 LUILLY RODRIGUEZ</t>
  </si>
  <si>
    <t>1904945096</t>
  </si>
  <si>
    <t>839163</t>
  </si>
  <si>
    <t>6171025806</t>
  </si>
  <si>
    <t>2000346616</t>
  </si>
  <si>
    <t>7000120011</t>
  </si>
  <si>
    <t>7000000000</t>
  </si>
  <si>
    <t>1904999197</t>
  </si>
  <si>
    <t>841424</t>
  </si>
  <si>
    <t>7031419112</t>
  </si>
  <si>
    <t>70001170521 DARWIN BURGOS</t>
  </si>
  <si>
    <t>1904999198</t>
  </si>
  <si>
    <t>842808</t>
  </si>
  <si>
    <t>7111201329</t>
  </si>
  <si>
    <t>70001199995 KAREN ORTIZ</t>
  </si>
  <si>
    <t>1904999199</t>
  </si>
  <si>
    <t>844087</t>
  </si>
  <si>
    <t>7111201339</t>
  </si>
  <si>
    <t>MPS SUC -1450</t>
  </si>
  <si>
    <t>2000357132</t>
  </si>
  <si>
    <t>sucre</t>
  </si>
  <si>
    <t>EVENTO</t>
  </si>
  <si>
    <t>2022820011</t>
  </si>
  <si>
    <t>1905001234</t>
  </si>
  <si>
    <t>845587</t>
  </si>
  <si>
    <t>7101532441</t>
  </si>
  <si>
    <t>20228877988 ROOSEVELT ARGOTY</t>
  </si>
  <si>
    <t>MPS CES -1446</t>
  </si>
  <si>
    <t>2000357128</t>
  </si>
  <si>
    <t>MPS BOY -1445</t>
  </si>
  <si>
    <t>1905045078</t>
  </si>
  <si>
    <t>841028</t>
  </si>
  <si>
    <t>7031417736</t>
  </si>
  <si>
    <t>15480098637 CEVELINDA BRAVO</t>
  </si>
  <si>
    <t>1905045080</t>
  </si>
  <si>
    <t>841986</t>
  </si>
  <si>
    <t>2000357127</t>
  </si>
  <si>
    <t>MPS BOL -1444</t>
  </si>
  <si>
    <t>1300120011</t>
  </si>
  <si>
    <t>1905089525</t>
  </si>
  <si>
    <t>842141</t>
  </si>
  <si>
    <t>7031426684</t>
  </si>
  <si>
    <t>13001459534 MATIAS FERNANDEZ</t>
  </si>
  <si>
    <t>1905089557</t>
  </si>
  <si>
    <t>811819</t>
  </si>
  <si>
    <t>7111207373</t>
  </si>
  <si>
    <t>70713115559 MARIA THERAN</t>
  </si>
  <si>
    <t>2000357126</t>
  </si>
  <si>
    <t>6819020011</t>
  </si>
  <si>
    <t>1905051691</t>
  </si>
  <si>
    <t>845885</t>
  </si>
  <si>
    <t>7101535312</t>
  </si>
  <si>
    <t>68689115424 CARLOS CALA</t>
  </si>
  <si>
    <t>1905051687</t>
  </si>
  <si>
    <t>843637</t>
  </si>
  <si>
    <t>7111205616</t>
  </si>
  <si>
    <t>68190427968 ERIC TELLEZ</t>
  </si>
  <si>
    <t>1905051688</t>
  </si>
  <si>
    <t>843642</t>
  </si>
  <si>
    <t>68190140040 ANGIE GUANGA</t>
  </si>
  <si>
    <t>1905051689</t>
  </si>
  <si>
    <t>844445</t>
  </si>
  <si>
    <t>68001486493 SILVIA VILLAMIZAR</t>
  </si>
  <si>
    <t>6800120011</t>
  </si>
  <si>
    <t>MPS SAN -1449</t>
  </si>
  <si>
    <t>2000357131</t>
  </si>
  <si>
    <t>MPS NOR -1448</t>
  </si>
  <si>
    <t>2000391408</t>
  </si>
  <si>
    <t>5400120011</t>
  </si>
  <si>
    <t>1904968016</t>
  </si>
  <si>
    <t>842814</t>
  </si>
  <si>
    <t>7111201294</t>
  </si>
  <si>
    <t>54001283683 AMARILIS GUERRERO</t>
  </si>
  <si>
    <t>1904968051</t>
  </si>
  <si>
    <t>844093</t>
  </si>
  <si>
    <t>54001437210 KELLY RONDEROS</t>
  </si>
  <si>
    <t>1905141980</t>
  </si>
  <si>
    <t>847243</t>
  </si>
  <si>
    <t>9100920268</t>
  </si>
  <si>
    <t>54001261609 FELIX LEON</t>
  </si>
  <si>
    <t>1905141990</t>
  </si>
  <si>
    <t>847561</t>
  </si>
  <si>
    <t>1905141993</t>
  </si>
  <si>
    <t>847610</t>
  </si>
  <si>
    <t>54001029702 MIGUEL RODRIGUEZ</t>
  </si>
  <si>
    <t>1905160141</t>
  </si>
  <si>
    <t>848780</t>
  </si>
  <si>
    <t>9100941069</t>
  </si>
  <si>
    <t>1905160166</t>
  </si>
  <si>
    <t>849710</t>
  </si>
  <si>
    <t>54001476233 JAIR JAIMES</t>
  </si>
  <si>
    <t>1905160253</t>
  </si>
  <si>
    <t>849795</t>
  </si>
  <si>
    <t>54001407021 AMANDA TORRES</t>
  </si>
  <si>
    <t>2000357130</t>
  </si>
  <si>
    <t>SALD FACT 847320</t>
  </si>
  <si>
    <t>2000391789</t>
  </si>
  <si>
    <t>1905151327</t>
  </si>
  <si>
    <t>847320</t>
  </si>
  <si>
    <t>9100921030</t>
  </si>
  <si>
    <t>MPS SUC-2044</t>
  </si>
  <si>
    <t>2000385349</t>
  </si>
  <si>
    <t>GD-ESS024 CARTERA EVENTO</t>
  </si>
  <si>
    <t>MPS BOG -1443</t>
  </si>
  <si>
    <t>1100120011</t>
  </si>
  <si>
    <t>1905081893</t>
  </si>
  <si>
    <t>844611</t>
  </si>
  <si>
    <t>71015300960</t>
  </si>
  <si>
    <t>25754130231 YOANDRIS CUDRIS</t>
  </si>
  <si>
    <t>2000357125</t>
  </si>
  <si>
    <t>bogota</t>
  </si>
  <si>
    <t>MPS CUN -1447</t>
  </si>
  <si>
    <t>2000392220</t>
  </si>
  <si>
    <t>1905061964</t>
  </si>
  <si>
    <t>842043</t>
  </si>
  <si>
    <t>7031421756</t>
  </si>
  <si>
    <t>1905061991</t>
  </si>
  <si>
    <t>845806</t>
  </si>
  <si>
    <t>7101534716</t>
  </si>
  <si>
    <t>1905062018</t>
  </si>
  <si>
    <t>843191</t>
  </si>
  <si>
    <t>7111203871</t>
  </si>
  <si>
    <t>SALDO PEND X PAGAR FACT 847320  EVENTO</t>
  </si>
  <si>
    <t>2000357129</t>
  </si>
  <si>
    <t>1905248655</t>
  </si>
  <si>
    <t>846800</t>
  </si>
  <si>
    <t>9101451474</t>
  </si>
  <si>
    <t>MPS CES-2040</t>
  </si>
  <si>
    <t>2000385345</t>
  </si>
  <si>
    <t>2575420011</t>
  </si>
  <si>
    <t>1905238964</t>
  </si>
  <si>
    <t>849685</t>
  </si>
  <si>
    <t>9100943565</t>
  </si>
  <si>
    <t>ABONO COMP OCT 2020</t>
  </si>
  <si>
    <t>MPS SAN-2043</t>
  </si>
  <si>
    <t>2000385348</t>
  </si>
  <si>
    <t>1905531766</t>
  </si>
  <si>
    <t>851076</t>
  </si>
  <si>
    <t>11040921666</t>
  </si>
  <si>
    <t>1905531767</t>
  </si>
  <si>
    <t>851215</t>
  </si>
  <si>
    <t>70001170522 DAIBER BURGOS</t>
  </si>
  <si>
    <t>1905638327</t>
  </si>
  <si>
    <t>851375</t>
  </si>
  <si>
    <t>11040922904</t>
  </si>
  <si>
    <t>25754132623 MARIA BELTRAN</t>
  </si>
  <si>
    <t>1905466236</t>
  </si>
  <si>
    <t>849142</t>
  </si>
  <si>
    <t>9100942459</t>
  </si>
  <si>
    <t>SALDO COMP OCT 2020</t>
  </si>
  <si>
    <t>MPS ATL-2038</t>
  </si>
  <si>
    <t>2000385343</t>
  </si>
  <si>
    <t>COMP MPS ATL-203</t>
  </si>
  <si>
    <t>2000441176</t>
  </si>
  <si>
    <t>COMPENSACION MPS ATL-2038</t>
  </si>
  <si>
    <t>1905894935</t>
  </si>
  <si>
    <t>HNSC858222</t>
  </si>
  <si>
    <t>12101546014</t>
  </si>
  <si>
    <t>54001113546 SHIRLY ORTIZ</t>
  </si>
  <si>
    <t>COMPENSACIÓN</t>
  </si>
  <si>
    <t>2000448242</t>
  </si>
  <si>
    <t>20210129</t>
  </si>
  <si>
    <t>COMPENSACIÓN MODELO ENE/21 NORTE SANTANDER</t>
  </si>
  <si>
    <t>85328365 NOR-804</t>
  </si>
  <si>
    <t>2000443219</t>
  </si>
  <si>
    <t>NORTE DE SANTANDER</t>
  </si>
  <si>
    <t>CARTERA EVENTO</t>
  </si>
  <si>
    <t>1905858032</t>
  </si>
  <si>
    <t>HNSC857833</t>
  </si>
  <si>
    <t>12101545045</t>
  </si>
  <si>
    <t>76109575683 EDWIN SOTO</t>
  </si>
  <si>
    <t>7610920011</t>
  </si>
  <si>
    <t>85328365 VAL ENE</t>
  </si>
  <si>
    <t>2000457283</t>
  </si>
  <si>
    <t>20210122</t>
  </si>
  <si>
    <t>COMP 85328365 VAL ENE 21</t>
  </si>
  <si>
    <t>7600000000</t>
  </si>
  <si>
    <t>85328365 VAL-806</t>
  </si>
  <si>
    <t>2000443221</t>
  </si>
  <si>
    <t>MPS BOL-2039</t>
  </si>
  <si>
    <t>2000459340</t>
  </si>
  <si>
    <t>20210216</t>
  </si>
  <si>
    <t>EVENTO OCT_2020</t>
  </si>
  <si>
    <t>1905955818</t>
  </si>
  <si>
    <t>849473</t>
  </si>
  <si>
    <t>9100948073</t>
  </si>
  <si>
    <t>13001427264 MAIRA BERNAL</t>
  </si>
  <si>
    <t>1905955822</t>
  </si>
  <si>
    <t>849484</t>
  </si>
  <si>
    <t>ABONO</t>
  </si>
  <si>
    <t>1905955825</t>
  </si>
  <si>
    <t>849577</t>
  </si>
  <si>
    <t>1905955827</t>
  </si>
  <si>
    <t>849579</t>
  </si>
  <si>
    <t>2000385344</t>
  </si>
  <si>
    <t>105404637</t>
  </si>
  <si>
    <t>HNSC855163.</t>
  </si>
  <si>
    <t>12011033196</t>
  </si>
  <si>
    <t>AB</t>
  </si>
  <si>
    <t>ABONO 258994536 LILIANA USAQUEN</t>
  </si>
  <si>
    <t>YB999</t>
  </si>
  <si>
    <t>MPS CUN-2041</t>
  </si>
  <si>
    <t>2000462284</t>
  </si>
  <si>
    <t>20210226</t>
  </si>
  <si>
    <t>2000385346</t>
  </si>
  <si>
    <t>105404640</t>
  </si>
  <si>
    <t>HNSC856665</t>
  </si>
  <si>
    <t>12101545252</t>
  </si>
  <si>
    <t>ABONO 25754131113 YESMI TRONCOZO</t>
  </si>
  <si>
    <t>2000462294</t>
  </si>
  <si>
    <t>SALDO POR LEGALIZAR EVENTO AGOSTO 2020</t>
  </si>
  <si>
    <t>SALDO 258994536 LILIANA USAQUEN</t>
  </si>
  <si>
    <t>2589920011</t>
  </si>
  <si>
    <t>105404672</t>
  </si>
  <si>
    <t>HNSC853733.</t>
  </si>
  <si>
    <t>ABONO 25754144773 KARINA MENDOZA</t>
  </si>
  <si>
    <t>1905878901</t>
  </si>
  <si>
    <t>HNSC854864</t>
  </si>
  <si>
    <t>1905879088</t>
  </si>
  <si>
    <t>HNSC853452</t>
  </si>
  <si>
    <t>SALDO 25754131113 YESMI TRONCOZO</t>
  </si>
  <si>
    <t>85328365 CUN-803</t>
  </si>
  <si>
    <t>2000462366</t>
  </si>
  <si>
    <t>2000443218</t>
  </si>
  <si>
    <t>1905937868</t>
  </si>
  <si>
    <t>HNSC858317</t>
  </si>
  <si>
    <t>12101546205</t>
  </si>
  <si>
    <t>15480072947 ANGELICA PINILLA</t>
  </si>
  <si>
    <t>85328365 BOY-801</t>
  </si>
  <si>
    <t>2000462387</t>
  </si>
  <si>
    <t>2000443216</t>
  </si>
  <si>
    <t>BOYACA</t>
  </si>
  <si>
    <t>1905898489</t>
  </si>
  <si>
    <t>HNSC855929</t>
  </si>
  <si>
    <t>12011035790</t>
  </si>
  <si>
    <t>68689115423 WILMER CALA</t>
  </si>
  <si>
    <t>PAGO ACH ENE 21</t>
  </si>
  <si>
    <t>2000469273</t>
  </si>
  <si>
    <t>20210201</t>
  </si>
  <si>
    <t>85328365 SAN-805</t>
  </si>
  <si>
    <t>2000443220</t>
  </si>
  <si>
    <t>2000479540</t>
  </si>
  <si>
    <t>GD-ESS024 CARTERA EVENTO--SALDO X LEGALIZAR</t>
  </si>
  <si>
    <t>SALDO ABONO 25754144773 KARINA MENDOZA</t>
  </si>
  <si>
    <t>1905767806</t>
  </si>
  <si>
    <t>HNSC856381</t>
  </si>
  <si>
    <t>12101544730</t>
  </si>
  <si>
    <t>08560062087 SEBASTIAN MARRIAGA</t>
  </si>
  <si>
    <t>856020011</t>
  </si>
  <si>
    <t>1905767815</t>
  </si>
  <si>
    <t>HNSC857712</t>
  </si>
  <si>
    <t>08421125790 SELENA VALLEJO</t>
  </si>
  <si>
    <t>842120011</t>
  </si>
  <si>
    <t>85328365 ATL-799</t>
  </si>
  <si>
    <t>2000479549</t>
  </si>
  <si>
    <t>2000443214</t>
  </si>
  <si>
    <t>2000500387</t>
  </si>
  <si>
    <t>HNSC863105</t>
  </si>
  <si>
    <t>20210331</t>
  </si>
  <si>
    <t>1906384509</t>
  </si>
  <si>
    <t>3081025736</t>
  </si>
  <si>
    <t>54001529670 MARGARETH MONTILVA</t>
  </si>
  <si>
    <t>1906384523</t>
  </si>
  <si>
    <t>HNSC863388</t>
  </si>
  <si>
    <t>54001159841 CRISTIAN HENAO</t>
  </si>
  <si>
    <t>SALDO CARTERA EVENTO</t>
  </si>
  <si>
    <t>2000516658</t>
  </si>
  <si>
    <t>HNSC860863</t>
  </si>
  <si>
    <t>20210430</t>
  </si>
  <si>
    <t>1906496187</t>
  </si>
  <si>
    <t>3020857236</t>
  </si>
  <si>
    <t>1906496190</t>
  </si>
  <si>
    <t>HNSC862180</t>
  </si>
  <si>
    <t>54001315883 ROSSENVER PEREZ</t>
  </si>
  <si>
    <t>SALDO X COMPENSAR EVENTO AGO OP 2000357130</t>
  </si>
  <si>
    <t>1906346149</t>
  </si>
  <si>
    <t>HNSC863071</t>
  </si>
  <si>
    <t>3081026432</t>
  </si>
  <si>
    <t>47692337560 GIOVANNY NAVARRO</t>
  </si>
  <si>
    <t>4769217011</t>
  </si>
  <si>
    <t>MPS MAG-2549</t>
  </si>
  <si>
    <t>2000488279</t>
  </si>
  <si>
    <t xml:space="preserve"> CARTERA EVENTO</t>
  </si>
  <si>
    <t>MPS BOY-2545</t>
  </si>
  <si>
    <t>1513520011</t>
  </si>
  <si>
    <t>1906703049</t>
  </si>
  <si>
    <t>HNSC859546</t>
  </si>
  <si>
    <t>3020809071</t>
  </si>
  <si>
    <t>15135000244 ANA BRAVO</t>
  </si>
  <si>
    <t>1906693680</t>
  </si>
  <si>
    <t>HNSC860844</t>
  </si>
  <si>
    <t>3020901561</t>
  </si>
  <si>
    <t>1906693842</t>
  </si>
  <si>
    <t>HNSC864368</t>
  </si>
  <si>
    <t>3081030864</t>
  </si>
  <si>
    <t>15480100899 NICOLAS RUEDA</t>
  </si>
  <si>
    <t>2000488275</t>
  </si>
  <si>
    <t>HNSC862426</t>
  </si>
  <si>
    <t>1906773148</t>
  </si>
  <si>
    <t>HNSC860565</t>
  </si>
  <si>
    <t>3020810034</t>
  </si>
  <si>
    <t>68081481572 JUAN SARMIENTO</t>
  </si>
  <si>
    <t>6808120011</t>
  </si>
  <si>
    <t>SALDO 54001159841 CRISTIAN HENAO</t>
  </si>
  <si>
    <t>1906754806</t>
  </si>
  <si>
    <t>3020858111</t>
  </si>
  <si>
    <t>25754126061 KAREN CUDRIS</t>
  </si>
  <si>
    <t>MPS SAN-2543</t>
  </si>
  <si>
    <t>2000488273</t>
  </si>
  <si>
    <t>2000558890</t>
  </si>
  <si>
    <t>HNSC865824</t>
  </si>
  <si>
    <t>5487420011</t>
  </si>
  <si>
    <t>1906927416</t>
  </si>
  <si>
    <t>5031255606</t>
  </si>
  <si>
    <t>54874327410 SMITH ADARME</t>
  </si>
  <si>
    <t>MPS NOR-2042</t>
  </si>
  <si>
    <t>2000385347</t>
  </si>
  <si>
    <t>HNSC866092</t>
  </si>
  <si>
    <t>1906384500</t>
  </si>
  <si>
    <t>HNSC862877</t>
  </si>
  <si>
    <t>54001345912 BRAYAN RODRIGUEZ</t>
  </si>
  <si>
    <t>1906927424</t>
  </si>
  <si>
    <t>SALDO 54874327410 SMITH ADARME</t>
  </si>
  <si>
    <t>MPS NOR-2547</t>
  </si>
  <si>
    <t>2000488277</t>
  </si>
  <si>
    <t>2000558904</t>
  </si>
  <si>
    <t>HNSC864519</t>
  </si>
  <si>
    <t>1907010414</t>
  </si>
  <si>
    <t>3081030605</t>
  </si>
  <si>
    <t>13001200842 YOLY LAMBIS</t>
  </si>
  <si>
    <t>95041766NOR-1198</t>
  </si>
  <si>
    <t>2000540787</t>
  </si>
  <si>
    <t>ESSC24-EVENTO</t>
  </si>
  <si>
    <t>1906639368</t>
  </si>
  <si>
    <t>HNSC862161</t>
  </si>
  <si>
    <t>3020858600</t>
  </si>
  <si>
    <t>05250208364 MIGUEL MACHACON</t>
  </si>
  <si>
    <t>525020011</t>
  </si>
  <si>
    <t>MPS ANT-2546</t>
  </si>
  <si>
    <t>2000488276</t>
  </si>
  <si>
    <t>ANTIOQUIA</t>
  </si>
  <si>
    <t>MPS VAL-3104</t>
  </si>
  <si>
    <t>7600117011</t>
  </si>
  <si>
    <t>1907736144</t>
  </si>
  <si>
    <t>HNSC866854</t>
  </si>
  <si>
    <t>5031256088</t>
  </si>
  <si>
    <t>76001291192 ROSSEMARIE VELEZ</t>
  </si>
  <si>
    <t>1907788535</t>
  </si>
  <si>
    <t>HNSC869128</t>
  </si>
  <si>
    <t>6020807728</t>
  </si>
  <si>
    <t>1907851302</t>
  </si>
  <si>
    <t>HNSC871801</t>
  </si>
  <si>
    <t>7011235914</t>
  </si>
  <si>
    <t>2000590618</t>
  </si>
  <si>
    <t>ESS024-EVENTO</t>
  </si>
  <si>
    <t>HNSC869688</t>
  </si>
  <si>
    <t>843320011</t>
  </si>
  <si>
    <t>SALDO 13001200842 YOLY LAMBIS</t>
  </si>
  <si>
    <t>1907153091</t>
  </si>
  <si>
    <t>HNSC868188</t>
  </si>
  <si>
    <t>6020806476</t>
  </si>
  <si>
    <t>08436322396 SINDAY TORRENEGRA</t>
  </si>
  <si>
    <t>843620011</t>
  </si>
  <si>
    <t>1907463118</t>
  </si>
  <si>
    <t>7011231220</t>
  </si>
  <si>
    <t>08433616390 YESICA CAMELO</t>
  </si>
  <si>
    <t>MPS ATL-1592</t>
  </si>
  <si>
    <t>2000589102</t>
  </si>
  <si>
    <t>NIT:899999164</t>
  </si>
  <si>
    <t>Estado de cartera IPS: ESE HOSPITAL NUESTRA SEÑORA DEL CARMEN DE TABIO</t>
  </si>
  <si>
    <t>Facturas en proceso de auditoria Aplistaff_ Oct_2021</t>
  </si>
  <si>
    <t>Facturas en proceso de auditoria Aplistaff_ Nov_2021</t>
  </si>
  <si>
    <t>IPS ENVIAR SOPORTE DE RADICACIÓN</t>
  </si>
  <si>
    <t>3719289 ATL -85</t>
  </si>
  <si>
    <t>2000665623</t>
  </si>
  <si>
    <t>3719289 ATL -94</t>
  </si>
  <si>
    <t>2000665632</t>
  </si>
  <si>
    <t>3719289 BOG -100</t>
  </si>
  <si>
    <t>2000665638</t>
  </si>
  <si>
    <t>BOGOTA</t>
  </si>
  <si>
    <t>85328365 BOL-800</t>
  </si>
  <si>
    <t>2000443215</t>
  </si>
  <si>
    <t>MPS BOL-2544</t>
  </si>
  <si>
    <t>2000488274</t>
  </si>
  <si>
    <t>1360749 BOL 137</t>
  </si>
  <si>
    <t>2000630685</t>
  </si>
  <si>
    <t>3719289 CES -155</t>
  </si>
  <si>
    <t>2000665693</t>
  </si>
  <si>
    <t>CESAR</t>
  </si>
  <si>
    <t>3719289 COR -168</t>
  </si>
  <si>
    <t>2000665707</t>
  </si>
  <si>
    <t>85328365 CUN-802</t>
  </si>
  <si>
    <t>2000443217</t>
  </si>
  <si>
    <t>MPS CUN-2548</t>
  </si>
  <si>
    <t>2000488278</t>
  </si>
  <si>
    <t>MPS CUN-2550</t>
  </si>
  <si>
    <t>2000488280</t>
  </si>
  <si>
    <t>MPS CUN-2257</t>
  </si>
  <si>
    <t>2000589769</t>
  </si>
  <si>
    <t>MPS CUN-2258</t>
  </si>
  <si>
    <t>2000589770</t>
  </si>
  <si>
    <t>1360749 CUN 220</t>
  </si>
  <si>
    <t>2000630768</t>
  </si>
  <si>
    <t>3719289 MAG -223</t>
  </si>
  <si>
    <t>2000665762</t>
  </si>
  <si>
    <t>MPS NOR-2621</t>
  </si>
  <si>
    <t>2000590134</t>
  </si>
  <si>
    <t>3719289 NOR -255</t>
  </si>
  <si>
    <t>2000665794</t>
  </si>
  <si>
    <t>MPS VAL -1451</t>
  </si>
  <si>
    <t>2000357133</t>
  </si>
  <si>
    <t>valle</t>
  </si>
  <si>
    <t>95041766VAL-1444</t>
  </si>
  <si>
    <t>2000541033</t>
  </si>
  <si>
    <t>3719289 VAL -335</t>
  </si>
  <si>
    <t>2000665874</t>
  </si>
  <si>
    <t>2000530388</t>
  </si>
  <si>
    <t>SALDO  CARTERA EVENTO</t>
  </si>
  <si>
    <t>2000615339</t>
  </si>
  <si>
    <t>SALDO ESS024-EVENTO</t>
  </si>
  <si>
    <t>COOSALUD EPS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</si>
</sst>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 #,##0.00_-;\-&quot;$&quot;\ * #,##0.00_-;_-&quot;$&quot;\ * &quot;-&quot;??_-;_-@_-"/>
    <numFmt numFmtId="164" formatCode="_(* #,##0_);_(* \(#,##0\);_(* &quot;-&quot;_);_(@_)"/>
    <numFmt numFmtId="165" formatCode="#,##0_ ;[Red]\-#,##0\ "/>
    <numFmt numFmtId="166" formatCode="_-&quot;$&quot;\ * #,##0_-;\-&quot;$&quot;\ * #,##0_-;_-&quot;$&quot;\ * &quot;-&quot;??_-;_-@_-"/>
  </numFmts>
  <fonts count="11" x14ac:knownFonts="1">
    <font>
      <sz val="11"/>
      <color theme="1"/>
      <name val="Calibri"/>
      <family val="2"/>
      <scheme val="minor"/>
    </font>
    <font>
      <b/>
      <sz val="10"/>
      <color theme="1"/>
      <name val="Calibri"/>
      <family val="2"/>
      <scheme val="minor"/>
    </font>
    <font>
      <sz val="10"/>
      <color theme="1"/>
      <name val="Calibri"/>
      <family val="2"/>
      <scheme val="minor"/>
    </font>
    <font>
      <b/>
      <sz val="12"/>
      <color theme="1"/>
      <name val="Calibri"/>
      <family val="2"/>
      <scheme val="minor"/>
    </font>
    <font>
      <b/>
      <sz val="11"/>
      <color theme="1"/>
      <name val="Calibri"/>
      <family val="2"/>
      <scheme val="minor"/>
    </font>
    <font>
      <sz val="10"/>
      <name val="Arial"/>
      <family val="2"/>
      <charset val="1"/>
    </font>
    <font>
      <sz val="10"/>
      <name val="Arial"/>
      <family val="2"/>
    </font>
    <font>
      <sz val="11"/>
      <name val="Calibri"/>
      <family val="2"/>
      <scheme val="minor"/>
    </font>
    <font>
      <b/>
      <sz val="10"/>
      <name val="Arial"/>
      <family val="2"/>
    </font>
    <font>
      <sz val="10"/>
      <name val="Arial"/>
      <family val="2"/>
    </font>
    <font>
      <sz val="11"/>
      <color theme="1"/>
      <name val="Calibri"/>
      <family val="2"/>
      <scheme val="minor"/>
    </font>
  </fonts>
  <fills count="9">
    <fill>
      <patternFill patternType="none"/>
    </fill>
    <fill>
      <patternFill patternType="gray125"/>
    </fill>
    <fill>
      <patternFill patternType="solid">
        <fgColor theme="8" tint="0.39997558519241921"/>
        <bgColor indexed="64"/>
      </patternFill>
    </fill>
    <fill>
      <patternFill patternType="solid">
        <fgColor rgb="FF92D050"/>
        <bgColor indexed="64"/>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rgb="FFDDDDDD"/>
        <bgColor indexed="64"/>
      </patternFill>
    </fill>
    <fill>
      <patternFill patternType="solid">
        <fgColor theme="9" tint="0.399975585192419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s>
  <cellStyleXfs count="6">
    <xf numFmtId="0" fontId="0" fillId="0" borderId="0"/>
    <xf numFmtId="0" fontId="5" fillId="0" borderId="0"/>
    <xf numFmtId="0" fontId="6" fillId="0" borderId="0"/>
    <xf numFmtId="0" fontId="6" fillId="0" borderId="0"/>
    <xf numFmtId="0" fontId="9" fillId="0" borderId="0"/>
    <xf numFmtId="44" fontId="10" fillId="0" borderId="0" applyFont="0" applyFill="0" applyBorder="0" applyAlignment="0" applyProtection="0"/>
  </cellStyleXfs>
  <cellXfs count="99">
    <xf numFmtId="0" fontId="0" fillId="0" borderId="0" xfId="0"/>
    <xf numFmtId="164" fontId="1" fillId="3" borderId="1" xfId="0" applyNumberFormat="1" applyFont="1" applyFill="1" applyBorder="1" applyAlignment="1">
      <alignment horizontal="center" vertical="center" wrapText="1"/>
    </xf>
    <xf numFmtId="0" fontId="2" fillId="0" borderId="0" xfId="0" applyFont="1"/>
    <xf numFmtId="164" fontId="2" fillId="0" borderId="0" xfId="0" applyNumberFormat="1" applyFont="1"/>
    <xf numFmtId="0" fontId="2" fillId="0" borderId="1" xfId="0" applyFont="1" applyBorder="1"/>
    <xf numFmtId="164" fontId="2" fillId="0" borderId="1" xfId="0" applyNumberFormat="1" applyFont="1" applyBorder="1"/>
    <xf numFmtId="0" fontId="1" fillId="0" borderId="1" xfId="0" applyFont="1" applyBorder="1"/>
    <xf numFmtId="164" fontId="1" fillId="0" borderId="1" xfId="0" applyNumberFormat="1" applyFont="1" applyBorder="1"/>
    <xf numFmtId="0" fontId="1" fillId="0" borderId="0" xfId="0" applyFont="1"/>
    <xf numFmtId="164" fontId="1" fillId="2" borderId="1" xfId="0" applyNumberFormat="1" applyFont="1" applyFill="1" applyBorder="1" applyAlignment="1">
      <alignment horizontal="center" vertical="center" wrapText="1"/>
    </xf>
    <xf numFmtId="0" fontId="2" fillId="0" borderId="2" xfId="0" applyFont="1" applyBorder="1"/>
    <xf numFmtId="164" fontId="2" fillId="0" borderId="2" xfId="0" applyNumberFormat="1" applyFont="1" applyBorder="1"/>
    <xf numFmtId="0" fontId="1" fillId="2" borderId="1" xfId="0" applyFont="1" applyFill="1" applyBorder="1" applyAlignment="1">
      <alignment horizontal="center" vertical="center" wrapText="1"/>
    </xf>
    <xf numFmtId="1" fontId="2" fillId="0" borderId="0" xfId="0" applyNumberFormat="1" applyFont="1" applyAlignment="1">
      <alignment horizontal="center"/>
    </xf>
    <xf numFmtId="0" fontId="1" fillId="0" borderId="1" xfId="0" applyFont="1" applyBorder="1" applyAlignment="1">
      <alignment horizontal="center" vertical="center" wrapText="1"/>
    </xf>
    <xf numFmtId="0" fontId="2" fillId="0" borderId="0" xfId="0" applyFont="1" applyAlignment="1">
      <alignment horizontal="center" vertical="center" wrapText="1"/>
    </xf>
    <xf numFmtId="0" fontId="1" fillId="3" borderId="1" xfId="0" applyFont="1" applyFill="1" applyBorder="1" applyAlignment="1">
      <alignment horizontal="center" vertical="center" wrapText="1"/>
    </xf>
    <xf numFmtId="164" fontId="1" fillId="0" borderId="1" xfId="0" applyNumberFormat="1" applyFont="1" applyBorder="1" applyAlignment="1">
      <alignment horizontal="center" vertical="center" wrapText="1"/>
    </xf>
    <xf numFmtId="1" fontId="1" fillId="0" borderId="1" xfId="0" applyNumberFormat="1" applyFont="1" applyBorder="1" applyAlignment="1">
      <alignment horizontal="center"/>
    </xf>
    <xf numFmtId="1" fontId="1" fillId="3" borderId="1" xfId="0" applyNumberFormat="1" applyFont="1" applyFill="1" applyBorder="1" applyAlignment="1">
      <alignment horizontal="center" vertical="center" wrapText="1"/>
    </xf>
    <xf numFmtId="1" fontId="2" fillId="0" borderId="3" xfId="0" applyNumberFormat="1" applyFont="1" applyBorder="1" applyAlignment="1">
      <alignment horizontal="left"/>
    </xf>
    <xf numFmtId="0" fontId="2" fillId="0" borderId="0" xfId="0" applyFont="1" applyFill="1"/>
    <xf numFmtId="0" fontId="2" fillId="0" borderId="2" xfId="0" applyFont="1" applyFill="1" applyBorder="1"/>
    <xf numFmtId="164" fontId="2" fillId="0" borderId="2" xfId="0" applyNumberFormat="1" applyFont="1" applyFill="1" applyBorder="1"/>
    <xf numFmtId="0" fontId="2" fillId="0" borderId="1" xfId="0" applyFont="1" applyFill="1" applyBorder="1"/>
    <xf numFmtId="0" fontId="2" fillId="0" borderId="3" xfId="0" applyFont="1" applyBorder="1"/>
    <xf numFmtId="164" fontId="2" fillId="0" borderId="3" xfId="0" applyNumberFormat="1" applyFont="1" applyBorder="1"/>
    <xf numFmtId="14" fontId="0" fillId="0" borderId="0" xfId="0" applyNumberFormat="1"/>
    <xf numFmtId="164" fontId="1" fillId="3" borderId="5" xfId="0" applyNumberFormat="1" applyFont="1" applyFill="1" applyBorder="1" applyAlignment="1">
      <alignment horizontal="center" vertical="center" wrapText="1"/>
    </xf>
    <xf numFmtId="164" fontId="2" fillId="0" borderId="5" xfId="0" applyNumberFormat="1" applyFont="1" applyBorder="1"/>
    <xf numFmtId="0" fontId="0" fillId="4" borderId="0" xfId="0" applyFill="1"/>
    <xf numFmtId="0" fontId="0" fillId="4" borderId="6" xfId="0" applyFill="1" applyBorder="1"/>
    <xf numFmtId="0" fontId="0" fillId="4" borderId="7" xfId="0" applyFill="1" applyBorder="1"/>
    <xf numFmtId="0" fontId="0" fillId="4" borderId="8" xfId="0" applyFill="1" applyBorder="1"/>
    <xf numFmtId="0" fontId="0" fillId="4" borderId="9" xfId="0" applyFill="1" applyBorder="1"/>
    <xf numFmtId="0" fontId="0" fillId="4" borderId="10" xfId="0" applyFill="1" applyBorder="1"/>
    <xf numFmtId="0" fontId="0" fillId="4" borderId="9" xfId="0" applyFill="1" applyBorder="1" applyAlignment="1">
      <alignment horizontal="center"/>
    </xf>
    <xf numFmtId="0" fontId="3" fillId="4" borderId="0" xfId="0" applyFont="1" applyFill="1"/>
    <xf numFmtId="3" fontId="0" fillId="4" borderId="0" xfId="0" applyNumberFormat="1" applyFill="1"/>
    <xf numFmtId="0" fontId="3" fillId="4" borderId="0" xfId="0" applyFont="1" applyFill="1" applyAlignment="1">
      <alignment horizontal="left"/>
    </xf>
    <xf numFmtId="0" fontId="3" fillId="4" borderId="0" xfId="0" applyFont="1" applyFill="1" applyAlignment="1">
      <alignment horizontal="right"/>
    </xf>
    <xf numFmtId="0" fontId="0" fillId="4" borderId="9" xfId="0" applyFill="1" applyBorder="1" applyAlignment="1">
      <alignment horizontal="center" vertical="center"/>
    </xf>
    <xf numFmtId="0" fontId="0" fillId="4" borderId="10" xfId="0" applyFill="1" applyBorder="1" applyAlignment="1">
      <alignment vertical="center"/>
    </xf>
    <xf numFmtId="0" fontId="0" fillId="4" borderId="0" xfId="0" applyFill="1" applyAlignment="1">
      <alignment vertical="center"/>
    </xf>
    <xf numFmtId="165" fontId="4" fillId="5" borderId="0" xfId="0" applyNumberFormat="1" applyFont="1" applyFill="1"/>
    <xf numFmtId="165" fontId="0" fillId="4" borderId="0" xfId="0" applyNumberFormat="1" applyFill="1"/>
    <xf numFmtId="0" fontId="4" fillId="5" borderId="0" xfId="0" applyFont="1" applyFill="1"/>
    <xf numFmtId="0" fontId="0" fillId="0" borderId="9" xfId="0" applyBorder="1" applyAlignment="1">
      <alignment horizontal="center"/>
    </xf>
    <xf numFmtId="0" fontId="4" fillId="3" borderId="0" xfId="0" applyFont="1" applyFill="1"/>
    <xf numFmtId="0" fontId="4" fillId="3" borderId="0" xfId="0" applyFont="1" applyFill="1" applyAlignment="1">
      <alignment horizontal="left"/>
    </xf>
    <xf numFmtId="0" fontId="4" fillId="5" borderId="0" xfId="0" applyFont="1" applyFill="1" applyAlignment="1">
      <alignment horizontal="right"/>
    </xf>
    <xf numFmtId="0" fontId="0" fillId="4" borderId="12" xfId="0" applyFill="1" applyBorder="1"/>
    <xf numFmtId="0" fontId="0" fillId="4" borderId="4" xfId="0" applyFill="1" applyBorder="1"/>
    <xf numFmtId="0" fontId="0" fillId="4" borderId="13" xfId="0" applyFill="1" applyBorder="1"/>
    <xf numFmtId="0" fontId="1" fillId="2" borderId="14" xfId="0" applyNumberFormat="1" applyFont="1" applyFill="1" applyBorder="1" applyAlignment="1">
      <alignment horizontal="center" vertical="center" wrapText="1"/>
    </xf>
    <xf numFmtId="0" fontId="2" fillId="0" borderId="14" xfId="0" applyNumberFormat="1" applyFont="1" applyBorder="1"/>
    <xf numFmtId="0" fontId="2" fillId="0" borderId="14" xfId="0" applyNumberFormat="1" applyFont="1" applyFill="1" applyBorder="1"/>
    <xf numFmtId="0" fontId="1" fillId="0" borderId="14" xfId="0" applyNumberFormat="1" applyFont="1" applyBorder="1"/>
    <xf numFmtId="0" fontId="2" fillId="0" borderId="0" xfId="0" applyNumberFormat="1" applyFont="1"/>
    <xf numFmtId="0" fontId="6" fillId="7" borderId="14" xfId="4" applyFont="1" applyFill="1" applyBorder="1"/>
    <xf numFmtId="0" fontId="6" fillId="0" borderId="0" xfId="4" applyFont="1"/>
    <xf numFmtId="0" fontId="6" fillId="0" borderId="0" xfId="4" applyFont="1" applyAlignment="1">
      <alignment indent="1"/>
    </xf>
    <xf numFmtId="14" fontId="6" fillId="0" borderId="0" xfId="4" applyNumberFormat="1" applyFont="1" applyAlignment="1">
      <alignment horizontal="right"/>
    </xf>
    <xf numFmtId="3" fontId="6" fillId="0" borderId="0" xfId="4" applyNumberFormat="1" applyFont="1" applyAlignment="1">
      <alignment horizontal="right"/>
    </xf>
    <xf numFmtId="0" fontId="6" fillId="8" borderId="0" xfId="4" applyFont="1" applyFill="1"/>
    <xf numFmtId="0" fontId="6" fillId="8" borderId="0" xfId="4" applyFont="1" applyFill="1" applyAlignment="1">
      <alignment indent="1"/>
    </xf>
    <xf numFmtId="14" fontId="6" fillId="8" borderId="0" xfId="4" applyNumberFormat="1" applyFont="1" applyFill="1" applyAlignment="1">
      <alignment horizontal="right"/>
    </xf>
    <xf numFmtId="3" fontId="6" fillId="8" borderId="0" xfId="4" applyNumberFormat="1" applyFont="1" applyFill="1" applyAlignment="1">
      <alignment horizontal="right"/>
    </xf>
    <xf numFmtId="0" fontId="6" fillId="4" borderId="0" xfId="4" applyFont="1" applyFill="1"/>
    <xf numFmtId="0" fontId="6" fillId="4" borderId="0" xfId="4" applyFont="1" applyFill="1" applyAlignment="1">
      <alignment indent="1"/>
    </xf>
    <xf numFmtId="14" fontId="6" fillId="4" borderId="0" xfId="4" applyNumberFormat="1" applyFont="1" applyFill="1" applyAlignment="1">
      <alignment horizontal="right"/>
    </xf>
    <xf numFmtId="3" fontId="6" fillId="4" borderId="0" xfId="4" applyNumberFormat="1" applyFont="1" applyFill="1" applyAlignment="1">
      <alignment horizontal="right"/>
    </xf>
    <xf numFmtId="0" fontId="6" fillId="0" borderId="0" xfId="4" applyFont="1" applyFill="1"/>
    <xf numFmtId="0" fontId="6" fillId="0" borderId="0" xfId="4" applyFont="1" applyFill="1" applyAlignment="1">
      <alignment indent="1"/>
    </xf>
    <xf numFmtId="14" fontId="6" fillId="0" borderId="0" xfId="4" applyNumberFormat="1" applyFont="1" applyFill="1" applyAlignment="1">
      <alignment horizontal="right"/>
    </xf>
    <xf numFmtId="3" fontId="6" fillId="0" borderId="0" xfId="4" applyNumberFormat="1" applyFont="1" applyFill="1" applyAlignment="1">
      <alignment horizontal="right"/>
    </xf>
    <xf numFmtId="0" fontId="0" fillId="4" borderId="0" xfId="0" applyFill="1" applyAlignment="1"/>
    <xf numFmtId="0" fontId="4" fillId="5" borderId="0" xfId="0" applyFont="1" applyFill="1" applyAlignment="1">
      <alignment vertical="center"/>
    </xf>
    <xf numFmtId="14" fontId="4" fillId="5" borderId="0" xfId="0" applyNumberFormat="1" applyFont="1" applyFill="1"/>
    <xf numFmtId="166" fontId="0" fillId="4" borderId="14" xfId="5" applyNumberFormat="1" applyFont="1" applyFill="1" applyBorder="1" applyAlignment="1"/>
    <xf numFmtId="166" fontId="0" fillId="0" borderId="14" xfId="5" applyNumberFormat="1" applyFont="1" applyBorder="1"/>
    <xf numFmtId="166" fontId="0" fillId="4" borderId="14" xfId="5" applyNumberFormat="1" applyFont="1" applyFill="1" applyBorder="1"/>
    <xf numFmtId="166" fontId="0" fillId="0" borderId="14" xfId="5" applyNumberFormat="1" applyFont="1" applyBorder="1" applyAlignment="1"/>
    <xf numFmtId="166" fontId="4" fillId="5" borderId="0" xfId="5" applyNumberFormat="1" applyFont="1" applyFill="1"/>
    <xf numFmtId="166" fontId="7" fillId="4" borderId="0" xfId="5" applyNumberFormat="1" applyFont="1" applyFill="1"/>
    <xf numFmtId="166" fontId="0" fillId="4" borderId="0" xfId="5" applyNumberFormat="1" applyFont="1" applyFill="1"/>
    <xf numFmtId="166" fontId="8" fillId="6" borderId="0" xfId="5" applyNumberFormat="1" applyFont="1" applyFill="1" applyAlignment="1">
      <alignment horizontal="right"/>
    </xf>
    <xf numFmtId="166" fontId="4" fillId="3" borderId="11" xfId="5" applyNumberFormat="1" applyFont="1" applyFill="1" applyBorder="1"/>
    <xf numFmtId="0" fontId="6" fillId="7" borderId="14" xfId="3" applyFill="1" applyBorder="1"/>
    <xf numFmtId="0" fontId="6" fillId="0" borderId="0" xfId="3"/>
    <xf numFmtId="0" fontId="6" fillId="0" borderId="0" xfId="3" applyAlignment="1">
      <alignment indent="1"/>
    </xf>
    <xf numFmtId="14" fontId="6" fillId="0" borderId="0" xfId="3" applyNumberFormat="1" applyAlignment="1">
      <alignment horizontal="right"/>
    </xf>
    <xf numFmtId="3" fontId="6" fillId="0" borderId="0" xfId="3" applyNumberFormat="1" applyAlignment="1">
      <alignment horizontal="right"/>
    </xf>
    <xf numFmtId="3" fontId="6" fillId="0" borderId="0" xfId="3" applyNumberFormat="1"/>
    <xf numFmtId="0" fontId="4" fillId="5" borderId="0" xfId="0" applyFont="1" applyFill="1" applyAlignment="1">
      <alignment horizontal="left"/>
    </xf>
    <xf numFmtId="0" fontId="0" fillId="0" borderId="0" xfId="0" applyAlignment="1">
      <alignment horizontal="left"/>
    </xf>
    <xf numFmtId="0" fontId="0" fillId="4" borderId="0" xfId="0" applyFill="1" applyAlignment="1">
      <alignment horizontal="left"/>
    </xf>
    <xf numFmtId="3" fontId="4" fillId="3" borderId="0" xfId="0" applyNumberFormat="1" applyFont="1" applyFill="1" applyAlignment="1">
      <alignment horizontal="center" vertical="center"/>
    </xf>
    <xf numFmtId="0" fontId="4" fillId="4" borderId="0" xfId="0" applyFont="1" applyFill="1"/>
  </cellXfs>
  <cellStyles count="6">
    <cellStyle name="Excel Built-in Normal" xfId="2" xr:uid="{FEAD7595-BA08-478F-B751-377DB77EF33F}"/>
    <cellStyle name="Excel Built-in Normal 1" xfId="1" xr:uid="{415A6882-2E43-4BC3-9D04-44747B12C90A}"/>
    <cellStyle name="Moneda" xfId="5" builtinId="4"/>
    <cellStyle name="Normal" xfId="0" builtinId="0"/>
    <cellStyle name="Normal 2" xfId="4" xr:uid="{3D87C0FB-6DF4-48D2-8F03-2A426E70280C}"/>
    <cellStyle name="Normal 2 2" xfId="3" xr:uid="{93DAE960-8E3E-41B7-B037-DB5BBB356983}"/>
  </cellStyles>
  <dxfs count="2">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gif"/></Relationships>
</file>

<file path=xl/drawings/_rels/drawing3.xml.rels><?xml version="1.0" encoding="UTF-8" standalone="yes"?>
<Relationships xmlns="http://schemas.openxmlformats.org/package/2006/relationships"><Relationship Id="rId1" Type="http://schemas.openxmlformats.org/officeDocument/2006/relationships/image" Target="../media/image3.gif"/></Relationships>
</file>

<file path=xl/drawings/drawing1.xml><?xml version="1.0" encoding="utf-8"?>
<xdr:wsDr xmlns:xdr="http://schemas.openxmlformats.org/drawingml/2006/spreadsheetDrawing" xmlns:a="http://schemas.openxmlformats.org/drawingml/2006/main">
  <xdr:oneCellAnchor>
    <xdr:from>
      <xdr:col>2</xdr:col>
      <xdr:colOff>0</xdr:colOff>
      <xdr:row>3</xdr:row>
      <xdr:rowOff>47626</xdr:rowOff>
    </xdr:from>
    <xdr:ext cx="2190750" cy="323850"/>
    <xdr:pic>
      <xdr:nvPicPr>
        <xdr:cNvPr id="2" name="Imagen 1">
          <a:extLst>
            <a:ext uri="{FF2B5EF4-FFF2-40B4-BE49-F238E27FC236}">
              <a16:creationId xmlns:a16="http://schemas.microsoft.com/office/drawing/2014/main" id="{9E066E3F-9F30-4FEA-8200-35BBFC13F7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4400" y="409576"/>
          <a:ext cx="21907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152400</xdr:colOff>
      <xdr:row>1</xdr:row>
      <xdr:rowOff>133350</xdr:rowOff>
    </xdr:to>
    <xdr:pic>
      <xdr:nvPicPr>
        <xdr:cNvPr id="2" name="Picture 275">
          <a:extLst>
            <a:ext uri="{FF2B5EF4-FFF2-40B4-BE49-F238E27FC236}">
              <a16:creationId xmlns:a16="http://schemas.microsoft.com/office/drawing/2014/main" id="{C7775F35-0397-423E-BD0A-45CC19DA47F5}"/>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6192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xdr:row>
      <xdr:rowOff>0</xdr:rowOff>
    </xdr:from>
    <xdr:to>
      <xdr:col>1</xdr:col>
      <xdr:colOff>152400</xdr:colOff>
      <xdr:row>2</xdr:row>
      <xdr:rowOff>133350</xdr:rowOff>
    </xdr:to>
    <xdr:pic>
      <xdr:nvPicPr>
        <xdr:cNvPr id="3" name="Picture 274">
          <a:extLst>
            <a:ext uri="{FF2B5EF4-FFF2-40B4-BE49-F238E27FC236}">
              <a16:creationId xmlns:a16="http://schemas.microsoft.com/office/drawing/2014/main" id="{C428689A-5A27-4A27-8531-51328BBFBDC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2385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xdr:row>
      <xdr:rowOff>0</xdr:rowOff>
    </xdr:from>
    <xdr:to>
      <xdr:col>1</xdr:col>
      <xdr:colOff>152400</xdr:colOff>
      <xdr:row>3</xdr:row>
      <xdr:rowOff>133350</xdr:rowOff>
    </xdr:to>
    <xdr:pic>
      <xdr:nvPicPr>
        <xdr:cNvPr id="4" name="Picture 273">
          <a:extLst>
            <a:ext uri="{FF2B5EF4-FFF2-40B4-BE49-F238E27FC236}">
              <a16:creationId xmlns:a16="http://schemas.microsoft.com/office/drawing/2014/main" id="{E6D0C47F-5E89-4AFF-952A-5444AA1490F3}"/>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48577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xdr:row>
      <xdr:rowOff>0</xdr:rowOff>
    </xdr:from>
    <xdr:to>
      <xdr:col>1</xdr:col>
      <xdr:colOff>152400</xdr:colOff>
      <xdr:row>4</xdr:row>
      <xdr:rowOff>133350</xdr:rowOff>
    </xdr:to>
    <xdr:pic>
      <xdr:nvPicPr>
        <xdr:cNvPr id="5" name="Picture 272">
          <a:extLst>
            <a:ext uri="{FF2B5EF4-FFF2-40B4-BE49-F238E27FC236}">
              <a16:creationId xmlns:a16="http://schemas.microsoft.com/office/drawing/2014/main" id="{D272907D-2ED6-434E-8EB1-ADBC57702E81}"/>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477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xdr:row>
      <xdr:rowOff>0</xdr:rowOff>
    </xdr:from>
    <xdr:to>
      <xdr:col>1</xdr:col>
      <xdr:colOff>152400</xdr:colOff>
      <xdr:row>5</xdr:row>
      <xdr:rowOff>133350</xdr:rowOff>
    </xdr:to>
    <xdr:pic>
      <xdr:nvPicPr>
        <xdr:cNvPr id="6" name="Picture 271">
          <a:extLst>
            <a:ext uri="{FF2B5EF4-FFF2-40B4-BE49-F238E27FC236}">
              <a16:creationId xmlns:a16="http://schemas.microsoft.com/office/drawing/2014/main" id="{7167757D-8BFC-48CB-8B03-D2E7C981B12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0962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6</xdr:row>
      <xdr:rowOff>0</xdr:rowOff>
    </xdr:from>
    <xdr:to>
      <xdr:col>1</xdr:col>
      <xdr:colOff>152400</xdr:colOff>
      <xdr:row>6</xdr:row>
      <xdr:rowOff>133350</xdr:rowOff>
    </xdr:to>
    <xdr:pic>
      <xdr:nvPicPr>
        <xdr:cNvPr id="7" name="Picture 270">
          <a:extLst>
            <a:ext uri="{FF2B5EF4-FFF2-40B4-BE49-F238E27FC236}">
              <a16:creationId xmlns:a16="http://schemas.microsoft.com/office/drawing/2014/main" id="{38E4B493-EE6B-483D-9A6F-A68D84FFEB5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97155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xdr:row>
      <xdr:rowOff>0</xdr:rowOff>
    </xdr:from>
    <xdr:to>
      <xdr:col>1</xdr:col>
      <xdr:colOff>152400</xdr:colOff>
      <xdr:row>7</xdr:row>
      <xdr:rowOff>133350</xdr:rowOff>
    </xdr:to>
    <xdr:pic>
      <xdr:nvPicPr>
        <xdr:cNvPr id="8" name="Picture 269">
          <a:extLst>
            <a:ext uri="{FF2B5EF4-FFF2-40B4-BE49-F238E27FC236}">
              <a16:creationId xmlns:a16="http://schemas.microsoft.com/office/drawing/2014/main" id="{56B3D8F0-5B4B-42A0-B96C-41BD550B53B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13347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8</xdr:row>
      <xdr:rowOff>0</xdr:rowOff>
    </xdr:from>
    <xdr:to>
      <xdr:col>1</xdr:col>
      <xdr:colOff>152400</xdr:colOff>
      <xdr:row>8</xdr:row>
      <xdr:rowOff>133350</xdr:rowOff>
    </xdr:to>
    <xdr:pic>
      <xdr:nvPicPr>
        <xdr:cNvPr id="9" name="Picture 268">
          <a:extLst>
            <a:ext uri="{FF2B5EF4-FFF2-40B4-BE49-F238E27FC236}">
              <a16:creationId xmlns:a16="http://schemas.microsoft.com/office/drawing/2014/main" id="{02F2AB47-4328-4699-AC46-687A0EA70ED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2954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10</xdr:row>
      <xdr:rowOff>0</xdr:rowOff>
    </xdr:from>
    <xdr:to>
      <xdr:col>1</xdr:col>
      <xdr:colOff>152400</xdr:colOff>
      <xdr:row>10</xdr:row>
      <xdr:rowOff>133350</xdr:rowOff>
    </xdr:to>
    <xdr:pic>
      <xdr:nvPicPr>
        <xdr:cNvPr id="12" name="Picture 265">
          <a:extLst>
            <a:ext uri="{FF2B5EF4-FFF2-40B4-BE49-F238E27FC236}">
              <a16:creationId xmlns:a16="http://schemas.microsoft.com/office/drawing/2014/main" id="{104AEE5F-9809-4013-B01D-40F973B34EEC}"/>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78117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11</xdr:row>
      <xdr:rowOff>0</xdr:rowOff>
    </xdr:from>
    <xdr:to>
      <xdr:col>1</xdr:col>
      <xdr:colOff>152400</xdr:colOff>
      <xdr:row>11</xdr:row>
      <xdr:rowOff>133350</xdr:rowOff>
    </xdr:to>
    <xdr:pic>
      <xdr:nvPicPr>
        <xdr:cNvPr id="13" name="Picture 264">
          <a:extLst>
            <a:ext uri="{FF2B5EF4-FFF2-40B4-BE49-F238E27FC236}">
              <a16:creationId xmlns:a16="http://schemas.microsoft.com/office/drawing/2014/main" id="{489EE370-7D71-4D88-BE73-9C94E65AA60E}"/>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9431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12</xdr:row>
      <xdr:rowOff>0</xdr:rowOff>
    </xdr:from>
    <xdr:to>
      <xdr:col>1</xdr:col>
      <xdr:colOff>152400</xdr:colOff>
      <xdr:row>12</xdr:row>
      <xdr:rowOff>133350</xdr:rowOff>
    </xdr:to>
    <xdr:pic>
      <xdr:nvPicPr>
        <xdr:cNvPr id="14" name="Picture 263">
          <a:extLst>
            <a:ext uri="{FF2B5EF4-FFF2-40B4-BE49-F238E27FC236}">
              <a16:creationId xmlns:a16="http://schemas.microsoft.com/office/drawing/2014/main" id="{27ADC6A7-544E-4219-98F4-F138E7E7B2F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10502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14</xdr:row>
      <xdr:rowOff>0</xdr:rowOff>
    </xdr:from>
    <xdr:to>
      <xdr:col>1</xdr:col>
      <xdr:colOff>152400</xdr:colOff>
      <xdr:row>14</xdr:row>
      <xdr:rowOff>133350</xdr:rowOff>
    </xdr:to>
    <xdr:pic>
      <xdr:nvPicPr>
        <xdr:cNvPr id="17" name="Picture 260">
          <a:extLst>
            <a:ext uri="{FF2B5EF4-FFF2-40B4-BE49-F238E27FC236}">
              <a16:creationId xmlns:a16="http://schemas.microsoft.com/office/drawing/2014/main" id="{C76822D9-69FE-4971-9804-708B38CB44C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5908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15</xdr:row>
      <xdr:rowOff>0</xdr:rowOff>
    </xdr:from>
    <xdr:to>
      <xdr:col>1</xdr:col>
      <xdr:colOff>152400</xdr:colOff>
      <xdr:row>15</xdr:row>
      <xdr:rowOff>133350</xdr:rowOff>
    </xdr:to>
    <xdr:pic>
      <xdr:nvPicPr>
        <xdr:cNvPr id="18" name="Picture 259">
          <a:extLst>
            <a:ext uri="{FF2B5EF4-FFF2-40B4-BE49-F238E27FC236}">
              <a16:creationId xmlns:a16="http://schemas.microsoft.com/office/drawing/2014/main" id="{46649BB5-0431-4A1D-9E32-1E0250978EDA}"/>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75272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16</xdr:row>
      <xdr:rowOff>0</xdr:rowOff>
    </xdr:from>
    <xdr:to>
      <xdr:col>1</xdr:col>
      <xdr:colOff>152400</xdr:colOff>
      <xdr:row>16</xdr:row>
      <xdr:rowOff>133350</xdr:rowOff>
    </xdr:to>
    <xdr:pic>
      <xdr:nvPicPr>
        <xdr:cNvPr id="19" name="Picture 258">
          <a:extLst>
            <a:ext uri="{FF2B5EF4-FFF2-40B4-BE49-F238E27FC236}">
              <a16:creationId xmlns:a16="http://schemas.microsoft.com/office/drawing/2014/main" id="{87B59A73-C821-47C6-BAC7-726A765180E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1465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18</xdr:row>
      <xdr:rowOff>0</xdr:rowOff>
    </xdr:from>
    <xdr:to>
      <xdr:col>1</xdr:col>
      <xdr:colOff>152400</xdr:colOff>
      <xdr:row>18</xdr:row>
      <xdr:rowOff>133350</xdr:rowOff>
    </xdr:to>
    <xdr:pic>
      <xdr:nvPicPr>
        <xdr:cNvPr id="22" name="Picture 255">
          <a:extLst>
            <a:ext uri="{FF2B5EF4-FFF2-40B4-BE49-F238E27FC236}">
              <a16:creationId xmlns:a16="http://schemas.microsoft.com/office/drawing/2014/main" id="{68C2CF8D-F975-409D-A1A1-4D8B2814814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40042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19</xdr:row>
      <xdr:rowOff>0</xdr:rowOff>
    </xdr:from>
    <xdr:to>
      <xdr:col>1</xdr:col>
      <xdr:colOff>152400</xdr:colOff>
      <xdr:row>19</xdr:row>
      <xdr:rowOff>133350</xdr:rowOff>
    </xdr:to>
    <xdr:pic>
      <xdr:nvPicPr>
        <xdr:cNvPr id="23" name="Picture 254">
          <a:extLst>
            <a:ext uri="{FF2B5EF4-FFF2-40B4-BE49-F238E27FC236}">
              <a16:creationId xmlns:a16="http://schemas.microsoft.com/office/drawing/2014/main" id="{D7C1C16D-3F6B-4C91-9890-527E60BE726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56235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21</xdr:row>
      <xdr:rowOff>0</xdr:rowOff>
    </xdr:from>
    <xdr:to>
      <xdr:col>1</xdr:col>
      <xdr:colOff>152400</xdr:colOff>
      <xdr:row>21</xdr:row>
      <xdr:rowOff>133350</xdr:rowOff>
    </xdr:to>
    <xdr:pic>
      <xdr:nvPicPr>
        <xdr:cNvPr id="25" name="Picture 252">
          <a:extLst>
            <a:ext uri="{FF2B5EF4-FFF2-40B4-BE49-F238E27FC236}">
              <a16:creationId xmlns:a16="http://schemas.microsoft.com/office/drawing/2014/main" id="{AF3B30AA-A2AA-4A27-9784-3EB18D88BC2E}"/>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8862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22</xdr:row>
      <xdr:rowOff>0</xdr:rowOff>
    </xdr:from>
    <xdr:to>
      <xdr:col>1</xdr:col>
      <xdr:colOff>152400</xdr:colOff>
      <xdr:row>22</xdr:row>
      <xdr:rowOff>133350</xdr:rowOff>
    </xdr:to>
    <xdr:pic>
      <xdr:nvPicPr>
        <xdr:cNvPr id="26" name="Picture 251">
          <a:extLst>
            <a:ext uri="{FF2B5EF4-FFF2-40B4-BE49-F238E27FC236}">
              <a16:creationId xmlns:a16="http://schemas.microsoft.com/office/drawing/2014/main" id="{EAB17152-3F26-4343-92D3-924671C85C6C}"/>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404812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23</xdr:row>
      <xdr:rowOff>0</xdr:rowOff>
    </xdr:from>
    <xdr:to>
      <xdr:col>1</xdr:col>
      <xdr:colOff>152400</xdr:colOff>
      <xdr:row>23</xdr:row>
      <xdr:rowOff>133350</xdr:rowOff>
    </xdr:to>
    <xdr:pic>
      <xdr:nvPicPr>
        <xdr:cNvPr id="27" name="Picture 250">
          <a:extLst>
            <a:ext uri="{FF2B5EF4-FFF2-40B4-BE49-F238E27FC236}">
              <a16:creationId xmlns:a16="http://schemas.microsoft.com/office/drawing/2014/main" id="{1A708EFB-A491-4BFA-AF15-DEC51E9C6833}"/>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421005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25</xdr:row>
      <xdr:rowOff>0</xdr:rowOff>
    </xdr:from>
    <xdr:to>
      <xdr:col>1</xdr:col>
      <xdr:colOff>152400</xdr:colOff>
      <xdr:row>25</xdr:row>
      <xdr:rowOff>133350</xdr:rowOff>
    </xdr:to>
    <xdr:pic>
      <xdr:nvPicPr>
        <xdr:cNvPr id="28" name="Picture 249">
          <a:extLst>
            <a:ext uri="{FF2B5EF4-FFF2-40B4-BE49-F238E27FC236}">
              <a16:creationId xmlns:a16="http://schemas.microsoft.com/office/drawing/2014/main" id="{E574E396-4165-4842-A10F-FF8F670DFC5A}"/>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437197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26</xdr:row>
      <xdr:rowOff>0</xdr:rowOff>
    </xdr:from>
    <xdr:to>
      <xdr:col>1</xdr:col>
      <xdr:colOff>152400</xdr:colOff>
      <xdr:row>26</xdr:row>
      <xdr:rowOff>133350</xdr:rowOff>
    </xdr:to>
    <xdr:pic>
      <xdr:nvPicPr>
        <xdr:cNvPr id="31" name="Picture 246">
          <a:extLst>
            <a:ext uri="{FF2B5EF4-FFF2-40B4-BE49-F238E27FC236}">
              <a16:creationId xmlns:a16="http://schemas.microsoft.com/office/drawing/2014/main" id="{988DA9F4-331E-4C73-A7BB-0A08CF3E43F3}"/>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485775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28</xdr:row>
      <xdr:rowOff>0</xdr:rowOff>
    </xdr:from>
    <xdr:to>
      <xdr:col>1</xdr:col>
      <xdr:colOff>152400</xdr:colOff>
      <xdr:row>28</xdr:row>
      <xdr:rowOff>133350</xdr:rowOff>
    </xdr:to>
    <xdr:pic>
      <xdr:nvPicPr>
        <xdr:cNvPr id="34" name="Picture 243">
          <a:extLst>
            <a:ext uri="{FF2B5EF4-FFF2-40B4-BE49-F238E27FC236}">
              <a16:creationId xmlns:a16="http://schemas.microsoft.com/office/drawing/2014/main" id="{87E19604-3FE2-4CF1-8A75-49B50DD5EB6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534352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29</xdr:row>
      <xdr:rowOff>0</xdr:rowOff>
    </xdr:from>
    <xdr:to>
      <xdr:col>1</xdr:col>
      <xdr:colOff>152400</xdr:colOff>
      <xdr:row>29</xdr:row>
      <xdr:rowOff>133350</xdr:rowOff>
    </xdr:to>
    <xdr:pic>
      <xdr:nvPicPr>
        <xdr:cNvPr id="35" name="Picture 242">
          <a:extLst>
            <a:ext uri="{FF2B5EF4-FFF2-40B4-BE49-F238E27FC236}">
              <a16:creationId xmlns:a16="http://schemas.microsoft.com/office/drawing/2014/main" id="{40FAACFC-CDFA-4875-B468-F0213C4F54B8}"/>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550545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31</xdr:row>
      <xdr:rowOff>0</xdr:rowOff>
    </xdr:from>
    <xdr:to>
      <xdr:col>1</xdr:col>
      <xdr:colOff>152400</xdr:colOff>
      <xdr:row>31</xdr:row>
      <xdr:rowOff>133350</xdr:rowOff>
    </xdr:to>
    <xdr:pic>
      <xdr:nvPicPr>
        <xdr:cNvPr id="36" name="Picture 241">
          <a:extLst>
            <a:ext uri="{FF2B5EF4-FFF2-40B4-BE49-F238E27FC236}">
              <a16:creationId xmlns:a16="http://schemas.microsoft.com/office/drawing/2014/main" id="{FE93DB8A-0F44-4A64-8887-F5059397312E}"/>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566737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32</xdr:row>
      <xdr:rowOff>0</xdr:rowOff>
    </xdr:from>
    <xdr:to>
      <xdr:col>1</xdr:col>
      <xdr:colOff>152400</xdr:colOff>
      <xdr:row>32</xdr:row>
      <xdr:rowOff>133350</xdr:rowOff>
    </xdr:to>
    <xdr:pic>
      <xdr:nvPicPr>
        <xdr:cNvPr id="37" name="Picture 240">
          <a:extLst>
            <a:ext uri="{FF2B5EF4-FFF2-40B4-BE49-F238E27FC236}">
              <a16:creationId xmlns:a16="http://schemas.microsoft.com/office/drawing/2014/main" id="{15B8079A-064C-4E7E-A5EA-55E4C59A154E}"/>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58293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34</xdr:row>
      <xdr:rowOff>0</xdr:rowOff>
    </xdr:from>
    <xdr:to>
      <xdr:col>1</xdr:col>
      <xdr:colOff>152400</xdr:colOff>
      <xdr:row>34</xdr:row>
      <xdr:rowOff>133350</xdr:rowOff>
    </xdr:to>
    <xdr:pic>
      <xdr:nvPicPr>
        <xdr:cNvPr id="40" name="Picture 237">
          <a:extLst>
            <a:ext uri="{FF2B5EF4-FFF2-40B4-BE49-F238E27FC236}">
              <a16:creationId xmlns:a16="http://schemas.microsoft.com/office/drawing/2014/main" id="{1399C745-FCBF-44E4-A6A3-D1F0346B7265}"/>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31507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35</xdr:row>
      <xdr:rowOff>0</xdr:rowOff>
    </xdr:from>
    <xdr:to>
      <xdr:col>1</xdr:col>
      <xdr:colOff>152400</xdr:colOff>
      <xdr:row>35</xdr:row>
      <xdr:rowOff>133350</xdr:rowOff>
    </xdr:to>
    <xdr:pic>
      <xdr:nvPicPr>
        <xdr:cNvPr id="43" name="Picture 234">
          <a:extLst>
            <a:ext uri="{FF2B5EF4-FFF2-40B4-BE49-F238E27FC236}">
              <a16:creationId xmlns:a16="http://schemas.microsoft.com/office/drawing/2014/main" id="{B9AC3DB7-1470-487F-9764-57B73B209295}"/>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80085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37</xdr:row>
      <xdr:rowOff>0</xdr:rowOff>
    </xdr:from>
    <xdr:to>
      <xdr:col>1</xdr:col>
      <xdr:colOff>152400</xdr:colOff>
      <xdr:row>37</xdr:row>
      <xdr:rowOff>133350</xdr:rowOff>
    </xdr:to>
    <xdr:pic>
      <xdr:nvPicPr>
        <xdr:cNvPr id="46" name="Picture 231">
          <a:extLst>
            <a:ext uri="{FF2B5EF4-FFF2-40B4-BE49-F238E27FC236}">
              <a16:creationId xmlns:a16="http://schemas.microsoft.com/office/drawing/2014/main" id="{CAEEB237-7450-4519-A9F5-30E2A896A87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728662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38</xdr:row>
      <xdr:rowOff>0</xdr:rowOff>
    </xdr:from>
    <xdr:to>
      <xdr:col>1</xdr:col>
      <xdr:colOff>152400</xdr:colOff>
      <xdr:row>38</xdr:row>
      <xdr:rowOff>133350</xdr:rowOff>
    </xdr:to>
    <xdr:pic>
      <xdr:nvPicPr>
        <xdr:cNvPr id="47" name="Picture 230">
          <a:extLst>
            <a:ext uri="{FF2B5EF4-FFF2-40B4-BE49-F238E27FC236}">
              <a16:creationId xmlns:a16="http://schemas.microsoft.com/office/drawing/2014/main" id="{2B973DFD-3332-4C3F-B702-DCDAFFE67851}"/>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744855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39</xdr:row>
      <xdr:rowOff>0</xdr:rowOff>
    </xdr:from>
    <xdr:to>
      <xdr:col>1</xdr:col>
      <xdr:colOff>152400</xdr:colOff>
      <xdr:row>39</xdr:row>
      <xdr:rowOff>133350</xdr:rowOff>
    </xdr:to>
    <xdr:pic>
      <xdr:nvPicPr>
        <xdr:cNvPr id="48" name="Picture 229">
          <a:extLst>
            <a:ext uri="{FF2B5EF4-FFF2-40B4-BE49-F238E27FC236}">
              <a16:creationId xmlns:a16="http://schemas.microsoft.com/office/drawing/2014/main" id="{CE1BC7CE-7B22-42B5-93D5-BCBA4EE405B8}"/>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761047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40</xdr:row>
      <xdr:rowOff>0</xdr:rowOff>
    </xdr:from>
    <xdr:to>
      <xdr:col>1</xdr:col>
      <xdr:colOff>152400</xdr:colOff>
      <xdr:row>40</xdr:row>
      <xdr:rowOff>133350</xdr:rowOff>
    </xdr:to>
    <xdr:pic>
      <xdr:nvPicPr>
        <xdr:cNvPr id="49" name="Picture 228">
          <a:extLst>
            <a:ext uri="{FF2B5EF4-FFF2-40B4-BE49-F238E27FC236}">
              <a16:creationId xmlns:a16="http://schemas.microsoft.com/office/drawing/2014/main" id="{09A194EE-76E2-4BAF-9CBC-22C5D28CFB6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77724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41</xdr:row>
      <xdr:rowOff>0</xdr:rowOff>
    </xdr:from>
    <xdr:to>
      <xdr:col>1</xdr:col>
      <xdr:colOff>152400</xdr:colOff>
      <xdr:row>41</xdr:row>
      <xdr:rowOff>133350</xdr:rowOff>
    </xdr:to>
    <xdr:pic>
      <xdr:nvPicPr>
        <xdr:cNvPr id="50" name="Picture 227">
          <a:extLst>
            <a:ext uri="{FF2B5EF4-FFF2-40B4-BE49-F238E27FC236}">
              <a16:creationId xmlns:a16="http://schemas.microsoft.com/office/drawing/2014/main" id="{87146876-25A0-48DC-9D04-A82AAA23E303}"/>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793432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42</xdr:row>
      <xdr:rowOff>0</xdr:rowOff>
    </xdr:from>
    <xdr:to>
      <xdr:col>1</xdr:col>
      <xdr:colOff>152400</xdr:colOff>
      <xdr:row>42</xdr:row>
      <xdr:rowOff>133350</xdr:rowOff>
    </xdr:to>
    <xdr:pic>
      <xdr:nvPicPr>
        <xdr:cNvPr id="51" name="Picture 226">
          <a:extLst>
            <a:ext uri="{FF2B5EF4-FFF2-40B4-BE49-F238E27FC236}">
              <a16:creationId xmlns:a16="http://schemas.microsoft.com/office/drawing/2014/main" id="{1DBE2F14-18A5-44D3-943C-D56EEA0D63CC}"/>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09625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44</xdr:row>
      <xdr:rowOff>0</xdr:rowOff>
    </xdr:from>
    <xdr:to>
      <xdr:col>1</xdr:col>
      <xdr:colOff>152400</xdr:colOff>
      <xdr:row>44</xdr:row>
      <xdr:rowOff>133350</xdr:rowOff>
    </xdr:to>
    <xdr:pic>
      <xdr:nvPicPr>
        <xdr:cNvPr id="52" name="Picture 225">
          <a:extLst>
            <a:ext uri="{FF2B5EF4-FFF2-40B4-BE49-F238E27FC236}">
              <a16:creationId xmlns:a16="http://schemas.microsoft.com/office/drawing/2014/main" id="{3FEFCF76-A2D7-4B33-AF27-9C8E125B8EA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25817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45</xdr:row>
      <xdr:rowOff>0</xdr:rowOff>
    </xdr:from>
    <xdr:to>
      <xdr:col>1</xdr:col>
      <xdr:colOff>152400</xdr:colOff>
      <xdr:row>45</xdr:row>
      <xdr:rowOff>133350</xdr:rowOff>
    </xdr:to>
    <xdr:pic>
      <xdr:nvPicPr>
        <xdr:cNvPr id="53" name="Picture 224">
          <a:extLst>
            <a:ext uri="{FF2B5EF4-FFF2-40B4-BE49-F238E27FC236}">
              <a16:creationId xmlns:a16="http://schemas.microsoft.com/office/drawing/2014/main" id="{C1E87B6B-303B-4205-8C15-57BD304DB95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4201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46</xdr:row>
      <xdr:rowOff>0</xdr:rowOff>
    </xdr:from>
    <xdr:to>
      <xdr:col>1</xdr:col>
      <xdr:colOff>152400</xdr:colOff>
      <xdr:row>46</xdr:row>
      <xdr:rowOff>133350</xdr:rowOff>
    </xdr:to>
    <xdr:pic>
      <xdr:nvPicPr>
        <xdr:cNvPr id="56" name="Picture 221">
          <a:extLst>
            <a:ext uri="{FF2B5EF4-FFF2-40B4-BE49-F238E27FC236}">
              <a16:creationId xmlns:a16="http://schemas.microsoft.com/office/drawing/2014/main" id="{B695A1D1-DA58-455F-9362-DE5C39009F13}"/>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90587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48</xdr:row>
      <xdr:rowOff>0</xdr:rowOff>
    </xdr:from>
    <xdr:to>
      <xdr:col>1</xdr:col>
      <xdr:colOff>152400</xdr:colOff>
      <xdr:row>48</xdr:row>
      <xdr:rowOff>133350</xdr:rowOff>
    </xdr:to>
    <xdr:pic>
      <xdr:nvPicPr>
        <xdr:cNvPr id="57" name="Picture 220">
          <a:extLst>
            <a:ext uri="{FF2B5EF4-FFF2-40B4-BE49-F238E27FC236}">
              <a16:creationId xmlns:a16="http://schemas.microsoft.com/office/drawing/2014/main" id="{EE1093D1-6D8C-4D9C-A8D9-0AE1E4E9109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90678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49</xdr:row>
      <xdr:rowOff>0</xdr:rowOff>
    </xdr:from>
    <xdr:to>
      <xdr:col>1</xdr:col>
      <xdr:colOff>152400</xdr:colOff>
      <xdr:row>49</xdr:row>
      <xdr:rowOff>133350</xdr:rowOff>
    </xdr:to>
    <xdr:pic>
      <xdr:nvPicPr>
        <xdr:cNvPr id="58" name="Picture 219">
          <a:extLst>
            <a:ext uri="{FF2B5EF4-FFF2-40B4-BE49-F238E27FC236}">
              <a16:creationId xmlns:a16="http://schemas.microsoft.com/office/drawing/2014/main" id="{9F1B4773-5C85-4390-8479-A322D60C176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922972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50</xdr:row>
      <xdr:rowOff>0</xdr:rowOff>
    </xdr:from>
    <xdr:to>
      <xdr:col>1</xdr:col>
      <xdr:colOff>152400</xdr:colOff>
      <xdr:row>50</xdr:row>
      <xdr:rowOff>133350</xdr:rowOff>
    </xdr:to>
    <xdr:pic>
      <xdr:nvPicPr>
        <xdr:cNvPr id="59" name="Picture 218">
          <a:extLst>
            <a:ext uri="{FF2B5EF4-FFF2-40B4-BE49-F238E27FC236}">
              <a16:creationId xmlns:a16="http://schemas.microsoft.com/office/drawing/2014/main" id="{077F36C5-6843-491B-965B-982D895D013C}"/>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939165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51</xdr:row>
      <xdr:rowOff>0</xdr:rowOff>
    </xdr:from>
    <xdr:to>
      <xdr:col>1</xdr:col>
      <xdr:colOff>152400</xdr:colOff>
      <xdr:row>51</xdr:row>
      <xdr:rowOff>133350</xdr:rowOff>
    </xdr:to>
    <xdr:pic>
      <xdr:nvPicPr>
        <xdr:cNvPr id="60" name="Picture 217">
          <a:extLst>
            <a:ext uri="{FF2B5EF4-FFF2-40B4-BE49-F238E27FC236}">
              <a16:creationId xmlns:a16="http://schemas.microsoft.com/office/drawing/2014/main" id="{AA96F999-8C7D-407B-AF94-56AA65484D4E}"/>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955357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52</xdr:row>
      <xdr:rowOff>0</xdr:rowOff>
    </xdr:from>
    <xdr:to>
      <xdr:col>1</xdr:col>
      <xdr:colOff>152400</xdr:colOff>
      <xdr:row>52</xdr:row>
      <xdr:rowOff>133350</xdr:rowOff>
    </xdr:to>
    <xdr:pic>
      <xdr:nvPicPr>
        <xdr:cNvPr id="61" name="Picture 216">
          <a:extLst>
            <a:ext uri="{FF2B5EF4-FFF2-40B4-BE49-F238E27FC236}">
              <a16:creationId xmlns:a16="http://schemas.microsoft.com/office/drawing/2014/main" id="{EEEBF2F2-62C7-4EF8-BE60-33EEC841AE3C}"/>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9715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53</xdr:row>
      <xdr:rowOff>0</xdr:rowOff>
    </xdr:from>
    <xdr:to>
      <xdr:col>1</xdr:col>
      <xdr:colOff>152400</xdr:colOff>
      <xdr:row>53</xdr:row>
      <xdr:rowOff>133350</xdr:rowOff>
    </xdr:to>
    <xdr:pic>
      <xdr:nvPicPr>
        <xdr:cNvPr id="65" name="Picture 212">
          <a:extLst>
            <a:ext uri="{FF2B5EF4-FFF2-40B4-BE49-F238E27FC236}">
              <a16:creationId xmlns:a16="http://schemas.microsoft.com/office/drawing/2014/main" id="{A6C61231-650F-4B51-87EB-8DFF6A6543E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03632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54</xdr:row>
      <xdr:rowOff>0</xdr:rowOff>
    </xdr:from>
    <xdr:to>
      <xdr:col>1</xdr:col>
      <xdr:colOff>152400</xdr:colOff>
      <xdr:row>54</xdr:row>
      <xdr:rowOff>133350</xdr:rowOff>
    </xdr:to>
    <xdr:pic>
      <xdr:nvPicPr>
        <xdr:cNvPr id="66" name="Picture 211">
          <a:extLst>
            <a:ext uri="{FF2B5EF4-FFF2-40B4-BE49-F238E27FC236}">
              <a16:creationId xmlns:a16="http://schemas.microsoft.com/office/drawing/2014/main" id="{2490BDD2-5A2D-4077-BD70-EC2838F66ED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052512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55</xdr:row>
      <xdr:rowOff>0</xdr:rowOff>
    </xdr:from>
    <xdr:to>
      <xdr:col>1</xdr:col>
      <xdr:colOff>152400</xdr:colOff>
      <xdr:row>55</xdr:row>
      <xdr:rowOff>133350</xdr:rowOff>
    </xdr:to>
    <xdr:pic>
      <xdr:nvPicPr>
        <xdr:cNvPr id="67" name="Picture 210">
          <a:extLst>
            <a:ext uri="{FF2B5EF4-FFF2-40B4-BE49-F238E27FC236}">
              <a16:creationId xmlns:a16="http://schemas.microsoft.com/office/drawing/2014/main" id="{440E8E6B-933A-4624-AD4C-3644A0301465}"/>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068705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56</xdr:row>
      <xdr:rowOff>0</xdr:rowOff>
    </xdr:from>
    <xdr:to>
      <xdr:col>1</xdr:col>
      <xdr:colOff>152400</xdr:colOff>
      <xdr:row>56</xdr:row>
      <xdr:rowOff>133350</xdr:rowOff>
    </xdr:to>
    <xdr:pic>
      <xdr:nvPicPr>
        <xdr:cNvPr id="68" name="Picture 209">
          <a:extLst>
            <a:ext uri="{FF2B5EF4-FFF2-40B4-BE49-F238E27FC236}">
              <a16:creationId xmlns:a16="http://schemas.microsoft.com/office/drawing/2014/main" id="{49028EF4-AC68-4AC8-AD6C-B54DE6980BC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084897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57</xdr:row>
      <xdr:rowOff>0</xdr:rowOff>
    </xdr:from>
    <xdr:to>
      <xdr:col>1</xdr:col>
      <xdr:colOff>152400</xdr:colOff>
      <xdr:row>57</xdr:row>
      <xdr:rowOff>133350</xdr:rowOff>
    </xdr:to>
    <xdr:pic>
      <xdr:nvPicPr>
        <xdr:cNvPr id="69" name="Picture 208">
          <a:extLst>
            <a:ext uri="{FF2B5EF4-FFF2-40B4-BE49-F238E27FC236}">
              <a16:creationId xmlns:a16="http://schemas.microsoft.com/office/drawing/2014/main" id="{F26B939B-BE00-4CCF-899F-84A282CFA21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10109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58</xdr:row>
      <xdr:rowOff>0</xdr:rowOff>
    </xdr:from>
    <xdr:to>
      <xdr:col>1</xdr:col>
      <xdr:colOff>152400</xdr:colOff>
      <xdr:row>58</xdr:row>
      <xdr:rowOff>133350</xdr:rowOff>
    </xdr:to>
    <xdr:pic>
      <xdr:nvPicPr>
        <xdr:cNvPr id="70" name="Picture 207">
          <a:extLst>
            <a:ext uri="{FF2B5EF4-FFF2-40B4-BE49-F238E27FC236}">
              <a16:creationId xmlns:a16="http://schemas.microsoft.com/office/drawing/2014/main" id="{488D1A3F-571B-4E1A-884A-4B71A8F2B3A8}"/>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117282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59</xdr:row>
      <xdr:rowOff>0</xdr:rowOff>
    </xdr:from>
    <xdr:to>
      <xdr:col>1</xdr:col>
      <xdr:colOff>152400</xdr:colOff>
      <xdr:row>59</xdr:row>
      <xdr:rowOff>133350</xdr:rowOff>
    </xdr:to>
    <xdr:pic>
      <xdr:nvPicPr>
        <xdr:cNvPr id="71" name="Picture 206">
          <a:extLst>
            <a:ext uri="{FF2B5EF4-FFF2-40B4-BE49-F238E27FC236}">
              <a16:creationId xmlns:a16="http://schemas.microsoft.com/office/drawing/2014/main" id="{4F9DBC39-716A-4BD8-8DE3-2D2506E053F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133475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60</xdr:row>
      <xdr:rowOff>0</xdr:rowOff>
    </xdr:from>
    <xdr:to>
      <xdr:col>1</xdr:col>
      <xdr:colOff>152400</xdr:colOff>
      <xdr:row>60</xdr:row>
      <xdr:rowOff>133350</xdr:rowOff>
    </xdr:to>
    <xdr:pic>
      <xdr:nvPicPr>
        <xdr:cNvPr id="72" name="Picture 205">
          <a:extLst>
            <a:ext uri="{FF2B5EF4-FFF2-40B4-BE49-F238E27FC236}">
              <a16:creationId xmlns:a16="http://schemas.microsoft.com/office/drawing/2014/main" id="{5BBC4230-8C59-4C7E-AD1D-45AED17E7F78}"/>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149667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61</xdr:row>
      <xdr:rowOff>0</xdr:rowOff>
    </xdr:from>
    <xdr:to>
      <xdr:col>1</xdr:col>
      <xdr:colOff>152400</xdr:colOff>
      <xdr:row>61</xdr:row>
      <xdr:rowOff>133350</xdr:rowOff>
    </xdr:to>
    <xdr:pic>
      <xdr:nvPicPr>
        <xdr:cNvPr id="73" name="Picture 204">
          <a:extLst>
            <a:ext uri="{FF2B5EF4-FFF2-40B4-BE49-F238E27FC236}">
              <a16:creationId xmlns:a16="http://schemas.microsoft.com/office/drawing/2014/main" id="{A8064413-7070-429B-837C-C4F7713E032A}"/>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16586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62</xdr:row>
      <xdr:rowOff>0</xdr:rowOff>
    </xdr:from>
    <xdr:to>
      <xdr:col>1</xdr:col>
      <xdr:colOff>152400</xdr:colOff>
      <xdr:row>62</xdr:row>
      <xdr:rowOff>133350</xdr:rowOff>
    </xdr:to>
    <xdr:pic>
      <xdr:nvPicPr>
        <xdr:cNvPr id="74" name="Picture 203">
          <a:extLst>
            <a:ext uri="{FF2B5EF4-FFF2-40B4-BE49-F238E27FC236}">
              <a16:creationId xmlns:a16="http://schemas.microsoft.com/office/drawing/2014/main" id="{9584B058-C8AE-4173-BA9B-DF9998471EA8}"/>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182052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63</xdr:row>
      <xdr:rowOff>0</xdr:rowOff>
    </xdr:from>
    <xdr:to>
      <xdr:col>1</xdr:col>
      <xdr:colOff>152400</xdr:colOff>
      <xdr:row>63</xdr:row>
      <xdr:rowOff>133350</xdr:rowOff>
    </xdr:to>
    <xdr:pic>
      <xdr:nvPicPr>
        <xdr:cNvPr id="75" name="Picture 202">
          <a:extLst>
            <a:ext uri="{FF2B5EF4-FFF2-40B4-BE49-F238E27FC236}">
              <a16:creationId xmlns:a16="http://schemas.microsoft.com/office/drawing/2014/main" id="{87E49756-5A68-4583-A3D0-B98949370063}"/>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198245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64</xdr:row>
      <xdr:rowOff>0</xdr:rowOff>
    </xdr:from>
    <xdr:to>
      <xdr:col>1</xdr:col>
      <xdr:colOff>152400</xdr:colOff>
      <xdr:row>64</xdr:row>
      <xdr:rowOff>133350</xdr:rowOff>
    </xdr:to>
    <xdr:pic>
      <xdr:nvPicPr>
        <xdr:cNvPr id="76" name="Picture 201">
          <a:extLst>
            <a:ext uri="{FF2B5EF4-FFF2-40B4-BE49-F238E27FC236}">
              <a16:creationId xmlns:a16="http://schemas.microsoft.com/office/drawing/2014/main" id="{01C56E4E-9DC8-405F-A737-E79951F333E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214437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66</xdr:row>
      <xdr:rowOff>0</xdr:rowOff>
    </xdr:from>
    <xdr:to>
      <xdr:col>1</xdr:col>
      <xdr:colOff>152400</xdr:colOff>
      <xdr:row>66</xdr:row>
      <xdr:rowOff>133350</xdr:rowOff>
    </xdr:to>
    <xdr:pic>
      <xdr:nvPicPr>
        <xdr:cNvPr id="77" name="Picture 200">
          <a:extLst>
            <a:ext uri="{FF2B5EF4-FFF2-40B4-BE49-F238E27FC236}">
              <a16:creationId xmlns:a16="http://schemas.microsoft.com/office/drawing/2014/main" id="{4F75CFC9-B483-4333-9658-9D0CD80D8D2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23063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67</xdr:row>
      <xdr:rowOff>0</xdr:rowOff>
    </xdr:from>
    <xdr:to>
      <xdr:col>1</xdr:col>
      <xdr:colOff>152400</xdr:colOff>
      <xdr:row>67</xdr:row>
      <xdr:rowOff>133350</xdr:rowOff>
    </xdr:to>
    <xdr:pic>
      <xdr:nvPicPr>
        <xdr:cNvPr id="78" name="Picture 199">
          <a:extLst>
            <a:ext uri="{FF2B5EF4-FFF2-40B4-BE49-F238E27FC236}">
              <a16:creationId xmlns:a16="http://schemas.microsoft.com/office/drawing/2014/main" id="{389395FC-F126-4C9C-B910-65565CF8E1BE}"/>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246822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68</xdr:row>
      <xdr:rowOff>0</xdr:rowOff>
    </xdr:from>
    <xdr:to>
      <xdr:col>1</xdr:col>
      <xdr:colOff>152400</xdr:colOff>
      <xdr:row>68</xdr:row>
      <xdr:rowOff>133350</xdr:rowOff>
    </xdr:to>
    <xdr:pic>
      <xdr:nvPicPr>
        <xdr:cNvPr id="81" name="Picture 196">
          <a:extLst>
            <a:ext uri="{FF2B5EF4-FFF2-40B4-BE49-F238E27FC236}">
              <a16:creationId xmlns:a16="http://schemas.microsoft.com/office/drawing/2014/main" id="{0F1A6313-F1FA-44AE-9393-C60A7AFD0518}"/>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2954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70</xdr:row>
      <xdr:rowOff>0</xdr:rowOff>
    </xdr:from>
    <xdr:to>
      <xdr:col>1</xdr:col>
      <xdr:colOff>152400</xdr:colOff>
      <xdr:row>70</xdr:row>
      <xdr:rowOff>133350</xdr:rowOff>
    </xdr:to>
    <xdr:pic>
      <xdr:nvPicPr>
        <xdr:cNvPr id="84" name="Picture 193">
          <a:extLst>
            <a:ext uri="{FF2B5EF4-FFF2-40B4-BE49-F238E27FC236}">
              <a16:creationId xmlns:a16="http://schemas.microsoft.com/office/drawing/2014/main" id="{1E2EDD72-89BC-4702-930F-527BF2957097}"/>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343977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71</xdr:row>
      <xdr:rowOff>0</xdr:rowOff>
    </xdr:from>
    <xdr:to>
      <xdr:col>1</xdr:col>
      <xdr:colOff>152400</xdr:colOff>
      <xdr:row>71</xdr:row>
      <xdr:rowOff>133350</xdr:rowOff>
    </xdr:to>
    <xdr:pic>
      <xdr:nvPicPr>
        <xdr:cNvPr id="85" name="Picture 192">
          <a:extLst>
            <a:ext uri="{FF2B5EF4-FFF2-40B4-BE49-F238E27FC236}">
              <a16:creationId xmlns:a16="http://schemas.microsoft.com/office/drawing/2014/main" id="{2DEABCB1-E30B-4A4A-832E-E393D283BC7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36017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73</xdr:row>
      <xdr:rowOff>0</xdr:rowOff>
    </xdr:from>
    <xdr:to>
      <xdr:col>1</xdr:col>
      <xdr:colOff>152400</xdr:colOff>
      <xdr:row>73</xdr:row>
      <xdr:rowOff>133350</xdr:rowOff>
    </xdr:to>
    <xdr:pic>
      <xdr:nvPicPr>
        <xdr:cNvPr id="88" name="Picture 189">
          <a:extLst>
            <a:ext uri="{FF2B5EF4-FFF2-40B4-BE49-F238E27FC236}">
              <a16:creationId xmlns:a16="http://schemas.microsoft.com/office/drawing/2014/main" id="{60E158C7-345B-4E94-AC8D-A24AFC95847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408747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74</xdr:row>
      <xdr:rowOff>0</xdr:rowOff>
    </xdr:from>
    <xdr:to>
      <xdr:col>1</xdr:col>
      <xdr:colOff>152400</xdr:colOff>
      <xdr:row>74</xdr:row>
      <xdr:rowOff>133350</xdr:rowOff>
    </xdr:to>
    <xdr:pic>
      <xdr:nvPicPr>
        <xdr:cNvPr id="89" name="Picture 188">
          <a:extLst>
            <a:ext uri="{FF2B5EF4-FFF2-40B4-BE49-F238E27FC236}">
              <a16:creationId xmlns:a16="http://schemas.microsoft.com/office/drawing/2014/main" id="{A13C7BD9-665F-4933-82E4-7CD1281B3F08}"/>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42494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75</xdr:row>
      <xdr:rowOff>0</xdr:rowOff>
    </xdr:from>
    <xdr:to>
      <xdr:col>1</xdr:col>
      <xdr:colOff>152400</xdr:colOff>
      <xdr:row>75</xdr:row>
      <xdr:rowOff>133350</xdr:rowOff>
    </xdr:to>
    <xdr:pic>
      <xdr:nvPicPr>
        <xdr:cNvPr id="90" name="Picture 187">
          <a:extLst>
            <a:ext uri="{FF2B5EF4-FFF2-40B4-BE49-F238E27FC236}">
              <a16:creationId xmlns:a16="http://schemas.microsoft.com/office/drawing/2014/main" id="{07DF4612-4923-41AE-B09E-5BAB61FF8D0C}"/>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441132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77</xdr:row>
      <xdr:rowOff>0</xdr:rowOff>
    </xdr:from>
    <xdr:to>
      <xdr:col>1</xdr:col>
      <xdr:colOff>152400</xdr:colOff>
      <xdr:row>77</xdr:row>
      <xdr:rowOff>133350</xdr:rowOff>
    </xdr:to>
    <xdr:pic>
      <xdr:nvPicPr>
        <xdr:cNvPr id="93" name="Picture 184">
          <a:extLst>
            <a:ext uri="{FF2B5EF4-FFF2-40B4-BE49-F238E27FC236}">
              <a16:creationId xmlns:a16="http://schemas.microsoft.com/office/drawing/2014/main" id="{7F33F618-2194-43C0-ADB2-DED9FE61194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48971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78</xdr:row>
      <xdr:rowOff>0</xdr:rowOff>
    </xdr:from>
    <xdr:to>
      <xdr:col>1</xdr:col>
      <xdr:colOff>152400</xdr:colOff>
      <xdr:row>78</xdr:row>
      <xdr:rowOff>133350</xdr:rowOff>
    </xdr:to>
    <xdr:pic>
      <xdr:nvPicPr>
        <xdr:cNvPr id="94" name="Picture 183">
          <a:extLst>
            <a:ext uri="{FF2B5EF4-FFF2-40B4-BE49-F238E27FC236}">
              <a16:creationId xmlns:a16="http://schemas.microsoft.com/office/drawing/2014/main" id="{C05B40E7-8690-4E5F-BD6A-83A52588AB2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505902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79</xdr:row>
      <xdr:rowOff>0</xdr:rowOff>
    </xdr:from>
    <xdr:to>
      <xdr:col>1</xdr:col>
      <xdr:colOff>152400</xdr:colOff>
      <xdr:row>79</xdr:row>
      <xdr:rowOff>133350</xdr:rowOff>
    </xdr:to>
    <xdr:pic>
      <xdr:nvPicPr>
        <xdr:cNvPr id="95" name="Picture 182">
          <a:extLst>
            <a:ext uri="{FF2B5EF4-FFF2-40B4-BE49-F238E27FC236}">
              <a16:creationId xmlns:a16="http://schemas.microsoft.com/office/drawing/2014/main" id="{37508782-917D-43A2-9FBF-FA484342A32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522095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80</xdr:row>
      <xdr:rowOff>0</xdr:rowOff>
    </xdr:from>
    <xdr:to>
      <xdr:col>1</xdr:col>
      <xdr:colOff>152400</xdr:colOff>
      <xdr:row>80</xdr:row>
      <xdr:rowOff>133350</xdr:rowOff>
    </xdr:to>
    <xdr:pic>
      <xdr:nvPicPr>
        <xdr:cNvPr id="96" name="Picture 181">
          <a:extLst>
            <a:ext uri="{FF2B5EF4-FFF2-40B4-BE49-F238E27FC236}">
              <a16:creationId xmlns:a16="http://schemas.microsoft.com/office/drawing/2014/main" id="{E0DBCABF-3F12-4302-A951-3B2831B47D95}"/>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538287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82</xdr:row>
      <xdr:rowOff>0</xdr:rowOff>
    </xdr:from>
    <xdr:to>
      <xdr:col>1</xdr:col>
      <xdr:colOff>152400</xdr:colOff>
      <xdr:row>82</xdr:row>
      <xdr:rowOff>133350</xdr:rowOff>
    </xdr:to>
    <xdr:pic>
      <xdr:nvPicPr>
        <xdr:cNvPr id="99" name="Picture 178">
          <a:extLst>
            <a:ext uri="{FF2B5EF4-FFF2-40B4-BE49-F238E27FC236}">
              <a16:creationId xmlns:a16="http://schemas.microsoft.com/office/drawing/2014/main" id="{016FB0E5-3AE6-451D-A6E7-3E61A11D8833}"/>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586865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83</xdr:row>
      <xdr:rowOff>0</xdr:rowOff>
    </xdr:from>
    <xdr:to>
      <xdr:col>1</xdr:col>
      <xdr:colOff>152400</xdr:colOff>
      <xdr:row>83</xdr:row>
      <xdr:rowOff>133350</xdr:rowOff>
    </xdr:to>
    <xdr:pic>
      <xdr:nvPicPr>
        <xdr:cNvPr id="100" name="Picture 177">
          <a:extLst>
            <a:ext uri="{FF2B5EF4-FFF2-40B4-BE49-F238E27FC236}">
              <a16:creationId xmlns:a16="http://schemas.microsoft.com/office/drawing/2014/main" id="{004893EE-A19D-4E8C-8FB2-D0D10B4FCFA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603057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84</xdr:row>
      <xdr:rowOff>0</xdr:rowOff>
    </xdr:from>
    <xdr:to>
      <xdr:col>1</xdr:col>
      <xdr:colOff>152400</xdr:colOff>
      <xdr:row>84</xdr:row>
      <xdr:rowOff>133350</xdr:rowOff>
    </xdr:to>
    <xdr:pic>
      <xdr:nvPicPr>
        <xdr:cNvPr id="101" name="Picture 176">
          <a:extLst>
            <a:ext uri="{FF2B5EF4-FFF2-40B4-BE49-F238E27FC236}">
              <a16:creationId xmlns:a16="http://schemas.microsoft.com/office/drawing/2014/main" id="{B084A14C-A7FD-4449-874B-7BB99FEEE85C}"/>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6192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85</xdr:row>
      <xdr:rowOff>0</xdr:rowOff>
    </xdr:from>
    <xdr:to>
      <xdr:col>1</xdr:col>
      <xdr:colOff>152400</xdr:colOff>
      <xdr:row>85</xdr:row>
      <xdr:rowOff>133350</xdr:rowOff>
    </xdr:to>
    <xdr:pic>
      <xdr:nvPicPr>
        <xdr:cNvPr id="102" name="Picture 175">
          <a:extLst>
            <a:ext uri="{FF2B5EF4-FFF2-40B4-BE49-F238E27FC236}">
              <a16:creationId xmlns:a16="http://schemas.microsoft.com/office/drawing/2014/main" id="{66735DF5-6FF6-4353-BBC9-5CBBFEF0FFD1}"/>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635442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87</xdr:row>
      <xdr:rowOff>0</xdr:rowOff>
    </xdr:from>
    <xdr:to>
      <xdr:col>1</xdr:col>
      <xdr:colOff>152400</xdr:colOff>
      <xdr:row>87</xdr:row>
      <xdr:rowOff>133350</xdr:rowOff>
    </xdr:to>
    <xdr:pic>
      <xdr:nvPicPr>
        <xdr:cNvPr id="105" name="Picture 172">
          <a:extLst>
            <a:ext uri="{FF2B5EF4-FFF2-40B4-BE49-F238E27FC236}">
              <a16:creationId xmlns:a16="http://schemas.microsoft.com/office/drawing/2014/main" id="{F58210BF-859C-4951-92E1-6119B1D7124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68402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88</xdr:row>
      <xdr:rowOff>0</xdr:rowOff>
    </xdr:from>
    <xdr:to>
      <xdr:col>1</xdr:col>
      <xdr:colOff>152400</xdr:colOff>
      <xdr:row>88</xdr:row>
      <xdr:rowOff>133350</xdr:rowOff>
    </xdr:to>
    <xdr:pic>
      <xdr:nvPicPr>
        <xdr:cNvPr id="106" name="Picture 171">
          <a:extLst>
            <a:ext uri="{FF2B5EF4-FFF2-40B4-BE49-F238E27FC236}">
              <a16:creationId xmlns:a16="http://schemas.microsoft.com/office/drawing/2014/main" id="{B04A0EE6-4E43-497C-ACA5-760D9F4CF1D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700212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90</xdr:row>
      <xdr:rowOff>0</xdr:rowOff>
    </xdr:from>
    <xdr:to>
      <xdr:col>1</xdr:col>
      <xdr:colOff>152400</xdr:colOff>
      <xdr:row>90</xdr:row>
      <xdr:rowOff>133350</xdr:rowOff>
    </xdr:to>
    <xdr:pic>
      <xdr:nvPicPr>
        <xdr:cNvPr id="109" name="Picture 168">
          <a:extLst>
            <a:ext uri="{FF2B5EF4-FFF2-40B4-BE49-F238E27FC236}">
              <a16:creationId xmlns:a16="http://schemas.microsoft.com/office/drawing/2014/main" id="{3095F12C-5DB3-4DBF-B92C-646A1B1D263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74879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91</xdr:row>
      <xdr:rowOff>0</xdr:rowOff>
    </xdr:from>
    <xdr:to>
      <xdr:col>1</xdr:col>
      <xdr:colOff>152400</xdr:colOff>
      <xdr:row>91</xdr:row>
      <xdr:rowOff>133350</xdr:rowOff>
    </xdr:to>
    <xdr:pic>
      <xdr:nvPicPr>
        <xdr:cNvPr id="110" name="Picture 167">
          <a:extLst>
            <a:ext uri="{FF2B5EF4-FFF2-40B4-BE49-F238E27FC236}">
              <a16:creationId xmlns:a16="http://schemas.microsoft.com/office/drawing/2014/main" id="{FCECA710-81A0-475D-ACD8-9B0A092F1CFE}"/>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764982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92</xdr:row>
      <xdr:rowOff>0</xdr:rowOff>
    </xdr:from>
    <xdr:to>
      <xdr:col>1</xdr:col>
      <xdr:colOff>152400</xdr:colOff>
      <xdr:row>92</xdr:row>
      <xdr:rowOff>133350</xdr:rowOff>
    </xdr:to>
    <xdr:pic>
      <xdr:nvPicPr>
        <xdr:cNvPr id="111" name="Picture 166">
          <a:extLst>
            <a:ext uri="{FF2B5EF4-FFF2-40B4-BE49-F238E27FC236}">
              <a16:creationId xmlns:a16="http://schemas.microsoft.com/office/drawing/2014/main" id="{52390899-8993-4EAD-96A3-E33F45E44BF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781175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94</xdr:row>
      <xdr:rowOff>0</xdr:rowOff>
    </xdr:from>
    <xdr:to>
      <xdr:col>1</xdr:col>
      <xdr:colOff>152400</xdr:colOff>
      <xdr:row>94</xdr:row>
      <xdr:rowOff>133350</xdr:rowOff>
    </xdr:to>
    <xdr:pic>
      <xdr:nvPicPr>
        <xdr:cNvPr id="114" name="Picture 163">
          <a:extLst>
            <a:ext uri="{FF2B5EF4-FFF2-40B4-BE49-F238E27FC236}">
              <a16:creationId xmlns:a16="http://schemas.microsoft.com/office/drawing/2014/main" id="{97B3AABE-3ECE-4180-A24A-E4E0263A0FB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829752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95</xdr:row>
      <xdr:rowOff>0</xdr:rowOff>
    </xdr:from>
    <xdr:to>
      <xdr:col>1</xdr:col>
      <xdr:colOff>152400</xdr:colOff>
      <xdr:row>95</xdr:row>
      <xdr:rowOff>133350</xdr:rowOff>
    </xdr:to>
    <xdr:pic>
      <xdr:nvPicPr>
        <xdr:cNvPr id="115" name="Picture 162">
          <a:extLst>
            <a:ext uri="{FF2B5EF4-FFF2-40B4-BE49-F238E27FC236}">
              <a16:creationId xmlns:a16="http://schemas.microsoft.com/office/drawing/2014/main" id="{6A5B2710-7EC6-47FC-8C10-0984ED2D7798}"/>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845945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96</xdr:row>
      <xdr:rowOff>0</xdr:rowOff>
    </xdr:from>
    <xdr:to>
      <xdr:col>1</xdr:col>
      <xdr:colOff>152400</xdr:colOff>
      <xdr:row>96</xdr:row>
      <xdr:rowOff>133350</xdr:rowOff>
    </xdr:to>
    <xdr:pic>
      <xdr:nvPicPr>
        <xdr:cNvPr id="116" name="Picture 161">
          <a:extLst>
            <a:ext uri="{FF2B5EF4-FFF2-40B4-BE49-F238E27FC236}">
              <a16:creationId xmlns:a16="http://schemas.microsoft.com/office/drawing/2014/main" id="{6960D49E-F45A-4C66-BC63-9EEB346F370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862137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98</xdr:row>
      <xdr:rowOff>0</xdr:rowOff>
    </xdr:from>
    <xdr:to>
      <xdr:col>1</xdr:col>
      <xdr:colOff>152400</xdr:colOff>
      <xdr:row>98</xdr:row>
      <xdr:rowOff>133350</xdr:rowOff>
    </xdr:to>
    <xdr:pic>
      <xdr:nvPicPr>
        <xdr:cNvPr id="119" name="Picture 158">
          <a:extLst>
            <a:ext uri="{FF2B5EF4-FFF2-40B4-BE49-F238E27FC236}">
              <a16:creationId xmlns:a16="http://schemas.microsoft.com/office/drawing/2014/main" id="{D3A08658-CD1D-476A-8178-4F79882DE867}"/>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910715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99</xdr:row>
      <xdr:rowOff>0</xdr:rowOff>
    </xdr:from>
    <xdr:to>
      <xdr:col>1</xdr:col>
      <xdr:colOff>152400</xdr:colOff>
      <xdr:row>99</xdr:row>
      <xdr:rowOff>133350</xdr:rowOff>
    </xdr:to>
    <xdr:pic>
      <xdr:nvPicPr>
        <xdr:cNvPr id="120" name="Picture 157">
          <a:extLst>
            <a:ext uri="{FF2B5EF4-FFF2-40B4-BE49-F238E27FC236}">
              <a16:creationId xmlns:a16="http://schemas.microsoft.com/office/drawing/2014/main" id="{4FFF5DCA-3097-41F2-9103-0F0AD54B2CD7}"/>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926907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100</xdr:row>
      <xdr:rowOff>0</xdr:rowOff>
    </xdr:from>
    <xdr:to>
      <xdr:col>1</xdr:col>
      <xdr:colOff>152400</xdr:colOff>
      <xdr:row>100</xdr:row>
      <xdr:rowOff>133350</xdr:rowOff>
    </xdr:to>
    <xdr:pic>
      <xdr:nvPicPr>
        <xdr:cNvPr id="121" name="Picture 156">
          <a:extLst>
            <a:ext uri="{FF2B5EF4-FFF2-40B4-BE49-F238E27FC236}">
              <a16:creationId xmlns:a16="http://schemas.microsoft.com/office/drawing/2014/main" id="{F31FA395-3C64-4526-BCF7-8B230E0D7BF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9431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101</xdr:row>
      <xdr:rowOff>0</xdr:rowOff>
    </xdr:from>
    <xdr:to>
      <xdr:col>1</xdr:col>
      <xdr:colOff>152400</xdr:colOff>
      <xdr:row>101</xdr:row>
      <xdr:rowOff>133350</xdr:rowOff>
    </xdr:to>
    <xdr:pic>
      <xdr:nvPicPr>
        <xdr:cNvPr id="122" name="Picture 155">
          <a:extLst>
            <a:ext uri="{FF2B5EF4-FFF2-40B4-BE49-F238E27FC236}">
              <a16:creationId xmlns:a16="http://schemas.microsoft.com/office/drawing/2014/main" id="{7E3479B4-9D72-4965-8535-CF7827D449C5}"/>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959292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102</xdr:row>
      <xdr:rowOff>0</xdr:rowOff>
    </xdr:from>
    <xdr:to>
      <xdr:col>1</xdr:col>
      <xdr:colOff>152400</xdr:colOff>
      <xdr:row>102</xdr:row>
      <xdr:rowOff>133350</xdr:rowOff>
    </xdr:to>
    <xdr:pic>
      <xdr:nvPicPr>
        <xdr:cNvPr id="123" name="Picture 154">
          <a:extLst>
            <a:ext uri="{FF2B5EF4-FFF2-40B4-BE49-F238E27FC236}">
              <a16:creationId xmlns:a16="http://schemas.microsoft.com/office/drawing/2014/main" id="{E32A8176-47D2-4187-BF4C-BDF78CA356A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975485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104</xdr:row>
      <xdr:rowOff>0</xdr:rowOff>
    </xdr:from>
    <xdr:to>
      <xdr:col>1</xdr:col>
      <xdr:colOff>152400</xdr:colOff>
      <xdr:row>104</xdr:row>
      <xdr:rowOff>133350</xdr:rowOff>
    </xdr:to>
    <xdr:pic>
      <xdr:nvPicPr>
        <xdr:cNvPr id="126" name="Picture 151">
          <a:extLst>
            <a:ext uri="{FF2B5EF4-FFF2-40B4-BE49-F238E27FC236}">
              <a16:creationId xmlns:a16="http://schemas.microsoft.com/office/drawing/2014/main" id="{45314427-0D2F-4DA8-8633-1AAB18F8214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024062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105</xdr:row>
      <xdr:rowOff>0</xdr:rowOff>
    </xdr:from>
    <xdr:to>
      <xdr:col>1</xdr:col>
      <xdr:colOff>152400</xdr:colOff>
      <xdr:row>105</xdr:row>
      <xdr:rowOff>133350</xdr:rowOff>
    </xdr:to>
    <xdr:pic>
      <xdr:nvPicPr>
        <xdr:cNvPr id="127" name="Picture 150">
          <a:extLst>
            <a:ext uri="{FF2B5EF4-FFF2-40B4-BE49-F238E27FC236}">
              <a16:creationId xmlns:a16="http://schemas.microsoft.com/office/drawing/2014/main" id="{992DF941-AEBD-4D07-8E13-B0B3A635360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040255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106</xdr:row>
      <xdr:rowOff>0</xdr:rowOff>
    </xdr:from>
    <xdr:to>
      <xdr:col>1</xdr:col>
      <xdr:colOff>152400</xdr:colOff>
      <xdr:row>106</xdr:row>
      <xdr:rowOff>133350</xdr:rowOff>
    </xdr:to>
    <xdr:pic>
      <xdr:nvPicPr>
        <xdr:cNvPr id="128" name="Picture 149">
          <a:extLst>
            <a:ext uri="{FF2B5EF4-FFF2-40B4-BE49-F238E27FC236}">
              <a16:creationId xmlns:a16="http://schemas.microsoft.com/office/drawing/2014/main" id="{569EDFCF-0C86-48C5-841C-9E25CD0325E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056447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107</xdr:row>
      <xdr:rowOff>0</xdr:rowOff>
    </xdr:from>
    <xdr:to>
      <xdr:col>1</xdr:col>
      <xdr:colOff>152400</xdr:colOff>
      <xdr:row>107</xdr:row>
      <xdr:rowOff>133350</xdr:rowOff>
    </xdr:to>
    <xdr:pic>
      <xdr:nvPicPr>
        <xdr:cNvPr id="129" name="Picture 148">
          <a:extLst>
            <a:ext uri="{FF2B5EF4-FFF2-40B4-BE49-F238E27FC236}">
              <a16:creationId xmlns:a16="http://schemas.microsoft.com/office/drawing/2014/main" id="{A1B2CC50-F9FA-4BDE-8BB9-00BDB1CF5F4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07264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108</xdr:row>
      <xdr:rowOff>0</xdr:rowOff>
    </xdr:from>
    <xdr:to>
      <xdr:col>1</xdr:col>
      <xdr:colOff>152400</xdr:colOff>
      <xdr:row>108</xdr:row>
      <xdr:rowOff>133350</xdr:rowOff>
    </xdr:to>
    <xdr:pic>
      <xdr:nvPicPr>
        <xdr:cNvPr id="130" name="Picture 147">
          <a:extLst>
            <a:ext uri="{FF2B5EF4-FFF2-40B4-BE49-F238E27FC236}">
              <a16:creationId xmlns:a16="http://schemas.microsoft.com/office/drawing/2014/main" id="{635C37F8-4500-4E29-8E78-A7E778D327C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088832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109</xdr:row>
      <xdr:rowOff>0</xdr:rowOff>
    </xdr:from>
    <xdr:to>
      <xdr:col>1</xdr:col>
      <xdr:colOff>152400</xdr:colOff>
      <xdr:row>109</xdr:row>
      <xdr:rowOff>133350</xdr:rowOff>
    </xdr:to>
    <xdr:pic>
      <xdr:nvPicPr>
        <xdr:cNvPr id="131" name="Picture 146">
          <a:extLst>
            <a:ext uri="{FF2B5EF4-FFF2-40B4-BE49-F238E27FC236}">
              <a16:creationId xmlns:a16="http://schemas.microsoft.com/office/drawing/2014/main" id="{F57130CD-A672-4D43-AE1B-0467F2B9DB77}"/>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105025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110</xdr:row>
      <xdr:rowOff>0</xdr:rowOff>
    </xdr:from>
    <xdr:to>
      <xdr:col>1</xdr:col>
      <xdr:colOff>152400</xdr:colOff>
      <xdr:row>110</xdr:row>
      <xdr:rowOff>133350</xdr:rowOff>
    </xdr:to>
    <xdr:pic>
      <xdr:nvPicPr>
        <xdr:cNvPr id="132" name="Picture 145">
          <a:extLst>
            <a:ext uri="{FF2B5EF4-FFF2-40B4-BE49-F238E27FC236}">
              <a16:creationId xmlns:a16="http://schemas.microsoft.com/office/drawing/2014/main" id="{768A1EAA-E129-44A2-9576-528D59F14B7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121217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111</xdr:row>
      <xdr:rowOff>0</xdr:rowOff>
    </xdr:from>
    <xdr:to>
      <xdr:col>1</xdr:col>
      <xdr:colOff>152400</xdr:colOff>
      <xdr:row>111</xdr:row>
      <xdr:rowOff>133350</xdr:rowOff>
    </xdr:to>
    <xdr:pic>
      <xdr:nvPicPr>
        <xdr:cNvPr id="133" name="Picture 144">
          <a:extLst>
            <a:ext uri="{FF2B5EF4-FFF2-40B4-BE49-F238E27FC236}">
              <a16:creationId xmlns:a16="http://schemas.microsoft.com/office/drawing/2014/main" id="{F2C3011A-E585-41A7-8C48-DBE40D8A769A}"/>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13741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112</xdr:row>
      <xdr:rowOff>0</xdr:rowOff>
    </xdr:from>
    <xdr:to>
      <xdr:col>1</xdr:col>
      <xdr:colOff>152400</xdr:colOff>
      <xdr:row>112</xdr:row>
      <xdr:rowOff>133350</xdr:rowOff>
    </xdr:to>
    <xdr:pic>
      <xdr:nvPicPr>
        <xdr:cNvPr id="134" name="Picture 143">
          <a:extLst>
            <a:ext uri="{FF2B5EF4-FFF2-40B4-BE49-F238E27FC236}">
              <a16:creationId xmlns:a16="http://schemas.microsoft.com/office/drawing/2014/main" id="{ADF82D5C-BE7D-45EB-B39D-56F978742B6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153602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114</xdr:row>
      <xdr:rowOff>0</xdr:rowOff>
    </xdr:from>
    <xdr:to>
      <xdr:col>1</xdr:col>
      <xdr:colOff>152400</xdr:colOff>
      <xdr:row>114</xdr:row>
      <xdr:rowOff>133350</xdr:rowOff>
    </xdr:to>
    <xdr:pic>
      <xdr:nvPicPr>
        <xdr:cNvPr id="137" name="Picture 140">
          <a:extLst>
            <a:ext uri="{FF2B5EF4-FFF2-40B4-BE49-F238E27FC236}">
              <a16:creationId xmlns:a16="http://schemas.microsoft.com/office/drawing/2014/main" id="{35382022-E7A9-4AE9-89D2-1BC3A2D6E45C}"/>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20218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115</xdr:row>
      <xdr:rowOff>0</xdr:rowOff>
    </xdr:from>
    <xdr:to>
      <xdr:col>1</xdr:col>
      <xdr:colOff>152400</xdr:colOff>
      <xdr:row>115</xdr:row>
      <xdr:rowOff>133350</xdr:rowOff>
    </xdr:to>
    <xdr:pic>
      <xdr:nvPicPr>
        <xdr:cNvPr id="138" name="Picture 139">
          <a:extLst>
            <a:ext uri="{FF2B5EF4-FFF2-40B4-BE49-F238E27FC236}">
              <a16:creationId xmlns:a16="http://schemas.microsoft.com/office/drawing/2014/main" id="{913745CB-37BC-45E1-B16D-D0CC284B064C}"/>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218372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117</xdr:row>
      <xdr:rowOff>0</xdr:rowOff>
    </xdr:from>
    <xdr:to>
      <xdr:col>1</xdr:col>
      <xdr:colOff>152400</xdr:colOff>
      <xdr:row>117</xdr:row>
      <xdr:rowOff>133350</xdr:rowOff>
    </xdr:to>
    <xdr:pic>
      <xdr:nvPicPr>
        <xdr:cNvPr id="141" name="Picture 136">
          <a:extLst>
            <a:ext uri="{FF2B5EF4-FFF2-40B4-BE49-F238E27FC236}">
              <a16:creationId xmlns:a16="http://schemas.microsoft.com/office/drawing/2014/main" id="{FB70C2D7-A256-40FC-8998-78BE1373B15A}"/>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2669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118</xdr:row>
      <xdr:rowOff>0</xdr:rowOff>
    </xdr:from>
    <xdr:to>
      <xdr:col>1</xdr:col>
      <xdr:colOff>152400</xdr:colOff>
      <xdr:row>118</xdr:row>
      <xdr:rowOff>133350</xdr:rowOff>
    </xdr:to>
    <xdr:pic>
      <xdr:nvPicPr>
        <xdr:cNvPr id="142" name="Picture 135">
          <a:extLst>
            <a:ext uri="{FF2B5EF4-FFF2-40B4-BE49-F238E27FC236}">
              <a16:creationId xmlns:a16="http://schemas.microsoft.com/office/drawing/2014/main" id="{008B74A1-7412-4CC8-BA71-4B6FCE0ACB2E}"/>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283142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120</xdr:row>
      <xdr:rowOff>0</xdr:rowOff>
    </xdr:from>
    <xdr:to>
      <xdr:col>1</xdr:col>
      <xdr:colOff>152400</xdr:colOff>
      <xdr:row>120</xdr:row>
      <xdr:rowOff>133350</xdr:rowOff>
    </xdr:to>
    <xdr:pic>
      <xdr:nvPicPr>
        <xdr:cNvPr id="146" name="Picture 131">
          <a:extLst>
            <a:ext uri="{FF2B5EF4-FFF2-40B4-BE49-F238E27FC236}">
              <a16:creationId xmlns:a16="http://schemas.microsoft.com/office/drawing/2014/main" id="{238701CB-FCBE-4736-8FBC-0717C1A4288A}"/>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347912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121</xdr:row>
      <xdr:rowOff>0</xdr:rowOff>
    </xdr:from>
    <xdr:to>
      <xdr:col>1</xdr:col>
      <xdr:colOff>152400</xdr:colOff>
      <xdr:row>121</xdr:row>
      <xdr:rowOff>133350</xdr:rowOff>
    </xdr:to>
    <xdr:pic>
      <xdr:nvPicPr>
        <xdr:cNvPr id="147" name="Picture 130">
          <a:extLst>
            <a:ext uri="{FF2B5EF4-FFF2-40B4-BE49-F238E27FC236}">
              <a16:creationId xmlns:a16="http://schemas.microsoft.com/office/drawing/2014/main" id="{D160BEA3-B828-4D91-8683-ADB536440C2B}"/>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364105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122</xdr:row>
      <xdr:rowOff>0</xdr:rowOff>
    </xdr:from>
    <xdr:to>
      <xdr:col>1</xdr:col>
      <xdr:colOff>152400</xdr:colOff>
      <xdr:row>122</xdr:row>
      <xdr:rowOff>133350</xdr:rowOff>
    </xdr:to>
    <xdr:pic>
      <xdr:nvPicPr>
        <xdr:cNvPr id="148" name="Picture 129">
          <a:extLst>
            <a:ext uri="{FF2B5EF4-FFF2-40B4-BE49-F238E27FC236}">
              <a16:creationId xmlns:a16="http://schemas.microsoft.com/office/drawing/2014/main" id="{F70C2141-2724-42C3-85C9-DA310E6347E1}"/>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380297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123</xdr:row>
      <xdr:rowOff>0</xdr:rowOff>
    </xdr:from>
    <xdr:to>
      <xdr:col>1</xdr:col>
      <xdr:colOff>152400</xdr:colOff>
      <xdr:row>123</xdr:row>
      <xdr:rowOff>133350</xdr:rowOff>
    </xdr:to>
    <xdr:pic>
      <xdr:nvPicPr>
        <xdr:cNvPr id="149" name="Picture 128">
          <a:extLst>
            <a:ext uri="{FF2B5EF4-FFF2-40B4-BE49-F238E27FC236}">
              <a16:creationId xmlns:a16="http://schemas.microsoft.com/office/drawing/2014/main" id="{46D78762-34BE-4A64-9495-6529E4F37DDE}"/>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39649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124</xdr:row>
      <xdr:rowOff>0</xdr:rowOff>
    </xdr:from>
    <xdr:to>
      <xdr:col>1</xdr:col>
      <xdr:colOff>152400</xdr:colOff>
      <xdr:row>124</xdr:row>
      <xdr:rowOff>133350</xdr:rowOff>
    </xdr:to>
    <xdr:pic>
      <xdr:nvPicPr>
        <xdr:cNvPr id="150" name="Picture 127">
          <a:extLst>
            <a:ext uri="{FF2B5EF4-FFF2-40B4-BE49-F238E27FC236}">
              <a16:creationId xmlns:a16="http://schemas.microsoft.com/office/drawing/2014/main" id="{A59A9E41-C413-4C4F-8A92-A987E6C986A5}"/>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412682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126</xdr:row>
      <xdr:rowOff>0</xdr:rowOff>
    </xdr:from>
    <xdr:to>
      <xdr:col>1</xdr:col>
      <xdr:colOff>152400</xdr:colOff>
      <xdr:row>126</xdr:row>
      <xdr:rowOff>133350</xdr:rowOff>
    </xdr:to>
    <xdr:pic>
      <xdr:nvPicPr>
        <xdr:cNvPr id="153" name="Picture 124">
          <a:extLst>
            <a:ext uri="{FF2B5EF4-FFF2-40B4-BE49-F238E27FC236}">
              <a16:creationId xmlns:a16="http://schemas.microsoft.com/office/drawing/2014/main" id="{F0C6430F-14CB-4C87-8393-9D3DDB8480B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46126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127</xdr:row>
      <xdr:rowOff>0</xdr:rowOff>
    </xdr:from>
    <xdr:to>
      <xdr:col>1</xdr:col>
      <xdr:colOff>152400</xdr:colOff>
      <xdr:row>127</xdr:row>
      <xdr:rowOff>133350</xdr:rowOff>
    </xdr:to>
    <xdr:pic>
      <xdr:nvPicPr>
        <xdr:cNvPr id="154" name="Picture 123">
          <a:extLst>
            <a:ext uri="{FF2B5EF4-FFF2-40B4-BE49-F238E27FC236}">
              <a16:creationId xmlns:a16="http://schemas.microsoft.com/office/drawing/2014/main" id="{6132E936-393C-4DED-B3AD-F7B5E3BE8728}"/>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477452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129</xdr:row>
      <xdr:rowOff>0</xdr:rowOff>
    </xdr:from>
    <xdr:to>
      <xdr:col>1</xdr:col>
      <xdr:colOff>152400</xdr:colOff>
      <xdr:row>129</xdr:row>
      <xdr:rowOff>133350</xdr:rowOff>
    </xdr:to>
    <xdr:pic>
      <xdr:nvPicPr>
        <xdr:cNvPr id="157" name="Picture 120">
          <a:extLst>
            <a:ext uri="{FF2B5EF4-FFF2-40B4-BE49-F238E27FC236}">
              <a16:creationId xmlns:a16="http://schemas.microsoft.com/office/drawing/2014/main" id="{DA4064EF-FF2D-4651-8AF9-5F601BCDE90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52603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130</xdr:row>
      <xdr:rowOff>0</xdr:rowOff>
    </xdr:from>
    <xdr:to>
      <xdr:col>1</xdr:col>
      <xdr:colOff>152400</xdr:colOff>
      <xdr:row>130</xdr:row>
      <xdr:rowOff>133350</xdr:rowOff>
    </xdr:to>
    <xdr:pic>
      <xdr:nvPicPr>
        <xdr:cNvPr id="158" name="Picture 119">
          <a:extLst>
            <a:ext uri="{FF2B5EF4-FFF2-40B4-BE49-F238E27FC236}">
              <a16:creationId xmlns:a16="http://schemas.microsoft.com/office/drawing/2014/main" id="{6E60F5B2-F757-4DC7-9C8D-02E5C1C19E37}"/>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542222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132</xdr:row>
      <xdr:rowOff>0</xdr:rowOff>
    </xdr:from>
    <xdr:to>
      <xdr:col>1</xdr:col>
      <xdr:colOff>152400</xdr:colOff>
      <xdr:row>132</xdr:row>
      <xdr:rowOff>133350</xdr:rowOff>
    </xdr:to>
    <xdr:pic>
      <xdr:nvPicPr>
        <xdr:cNvPr id="159" name="Picture 118">
          <a:extLst>
            <a:ext uri="{FF2B5EF4-FFF2-40B4-BE49-F238E27FC236}">
              <a16:creationId xmlns:a16="http://schemas.microsoft.com/office/drawing/2014/main" id="{C422FA8F-F849-46EF-A36E-C9FF5D8C471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558415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133</xdr:row>
      <xdr:rowOff>0</xdr:rowOff>
    </xdr:from>
    <xdr:to>
      <xdr:col>1</xdr:col>
      <xdr:colOff>152400</xdr:colOff>
      <xdr:row>133</xdr:row>
      <xdr:rowOff>133350</xdr:rowOff>
    </xdr:to>
    <xdr:pic>
      <xdr:nvPicPr>
        <xdr:cNvPr id="160" name="Picture 117">
          <a:extLst>
            <a:ext uri="{FF2B5EF4-FFF2-40B4-BE49-F238E27FC236}">
              <a16:creationId xmlns:a16="http://schemas.microsoft.com/office/drawing/2014/main" id="{149FF0B0-BC92-4380-B24D-A44010F65D5C}"/>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574607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134</xdr:row>
      <xdr:rowOff>0</xdr:rowOff>
    </xdr:from>
    <xdr:to>
      <xdr:col>1</xdr:col>
      <xdr:colOff>152400</xdr:colOff>
      <xdr:row>134</xdr:row>
      <xdr:rowOff>133350</xdr:rowOff>
    </xdr:to>
    <xdr:pic>
      <xdr:nvPicPr>
        <xdr:cNvPr id="161" name="Picture 116">
          <a:extLst>
            <a:ext uri="{FF2B5EF4-FFF2-40B4-BE49-F238E27FC236}">
              <a16:creationId xmlns:a16="http://schemas.microsoft.com/office/drawing/2014/main" id="{6ADAFB68-9042-40B3-9910-6357E7C59D01}"/>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5908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135</xdr:row>
      <xdr:rowOff>0</xdr:rowOff>
    </xdr:from>
    <xdr:to>
      <xdr:col>1</xdr:col>
      <xdr:colOff>152400</xdr:colOff>
      <xdr:row>135</xdr:row>
      <xdr:rowOff>133350</xdr:rowOff>
    </xdr:to>
    <xdr:pic>
      <xdr:nvPicPr>
        <xdr:cNvPr id="162" name="Picture 115">
          <a:extLst>
            <a:ext uri="{FF2B5EF4-FFF2-40B4-BE49-F238E27FC236}">
              <a16:creationId xmlns:a16="http://schemas.microsoft.com/office/drawing/2014/main" id="{7756C1C3-E925-4908-8898-124C7B2E1B9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606992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136</xdr:row>
      <xdr:rowOff>0</xdr:rowOff>
    </xdr:from>
    <xdr:to>
      <xdr:col>1</xdr:col>
      <xdr:colOff>152400</xdr:colOff>
      <xdr:row>136</xdr:row>
      <xdr:rowOff>133350</xdr:rowOff>
    </xdr:to>
    <xdr:pic>
      <xdr:nvPicPr>
        <xdr:cNvPr id="163" name="Picture 114">
          <a:extLst>
            <a:ext uri="{FF2B5EF4-FFF2-40B4-BE49-F238E27FC236}">
              <a16:creationId xmlns:a16="http://schemas.microsoft.com/office/drawing/2014/main" id="{085B4D25-1FA6-4B09-971C-3A6DF81B276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623185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137</xdr:row>
      <xdr:rowOff>0</xdr:rowOff>
    </xdr:from>
    <xdr:to>
      <xdr:col>1</xdr:col>
      <xdr:colOff>152400</xdr:colOff>
      <xdr:row>137</xdr:row>
      <xdr:rowOff>133350</xdr:rowOff>
    </xdr:to>
    <xdr:pic>
      <xdr:nvPicPr>
        <xdr:cNvPr id="164" name="Picture 113">
          <a:extLst>
            <a:ext uri="{FF2B5EF4-FFF2-40B4-BE49-F238E27FC236}">
              <a16:creationId xmlns:a16="http://schemas.microsoft.com/office/drawing/2014/main" id="{EF882C3F-FAB1-4FEB-B0AF-6905FD655E0C}"/>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639377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138</xdr:row>
      <xdr:rowOff>0</xdr:rowOff>
    </xdr:from>
    <xdr:to>
      <xdr:col>1</xdr:col>
      <xdr:colOff>152400</xdr:colOff>
      <xdr:row>138</xdr:row>
      <xdr:rowOff>133350</xdr:rowOff>
    </xdr:to>
    <xdr:pic>
      <xdr:nvPicPr>
        <xdr:cNvPr id="165" name="Picture 112">
          <a:extLst>
            <a:ext uri="{FF2B5EF4-FFF2-40B4-BE49-F238E27FC236}">
              <a16:creationId xmlns:a16="http://schemas.microsoft.com/office/drawing/2014/main" id="{9FF53FFC-463E-46FB-A0FA-86EDC20DFEC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65557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139</xdr:row>
      <xdr:rowOff>0</xdr:rowOff>
    </xdr:from>
    <xdr:to>
      <xdr:col>1</xdr:col>
      <xdr:colOff>152400</xdr:colOff>
      <xdr:row>139</xdr:row>
      <xdr:rowOff>133350</xdr:rowOff>
    </xdr:to>
    <xdr:pic>
      <xdr:nvPicPr>
        <xdr:cNvPr id="166" name="Picture 111">
          <a:extLst>
            <a:ext uri="{FF2B5EF4-FFF2-40B4-BE49-F238E27FC236}">
              <a16:creationId xmlns:a16="http://schemas.microsoft.com/office/drawing/2014/main" id="{1C9612E6-284F-428C-906E-C75F55D4F2C3}"/>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671762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140</xdr:row>
      <xdr:rowOff>0</xdr:rowOff>
    </xdr:from>
    <xdr:to>
      <xdr:col>1</xdr:col>
      <xdr:colOff>152400</xdr:colOff>
      <xdr:row>140</xdr:row>
      <xdr:rowOff>133350</xdr:rowOff>
    </xdr:to>
    <xdr:pic>
      <xdr:nvPicPr>
        <xdr:cNvPr id="167" name="Picture 110">
          <a:extLst>
            <a:ext uri="{FF2B5EF4-FFF2-40B4-BE49-F238E27FC236}">
              <a16:creationId xmlns:a16="http://schemas.microsoft.com/office/drawing/2014/main" id="{64EF51CD-8D54-4582-BCCF-E3B575AF840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687955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141</xdr:row>
      <xdr:rowOff>0</xdr:rowOff>
    </xdr:from>
    <xdr:to>
      <xdr:col>1</xdr:col>
      <xdr:colOff>152400</xdr:colOff>
      <xdr:row>141</xdr:row>
      <xdr:rowOff>133350</xdr:rowOff>
    </xdr:to>
    <xdr:pic>
      <xdr:nvPicPr>
        <xdr:cNvPr id="168" name="Picture 109">
          <a:extLst>
            <a:ext uri="{FF2B5EF4-FFF2-40B4-BE49-F238E27FC236}">
              <a16:creationId xmlns:a16="http://schemas.microsoft.com/office/drawing/2014/main" id="{1B591FCE-4C29-49DC-A2BC-6A0A5F7CE063}"/>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704147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143</xdr:row>
      <xdr:rowOff>0</xdr:rowOff>
    </xdr:from>
    <xdr:to>
      <xdr:col>1</xdr:col>
      <xdr:colOff>152400</xdr:colOff>
      <xdr:row>143</xdr:row>
      <xdr:rowOff>133350</xdr:rowOff>
    </xdr:to>
    <xdr:pic>
      <xdr:nvPicPr>
        <xdr:cNvPr id="169" name="Picture 108">
          <a:extLst>
            <a:ext uri="{FF2B5EF4-FFF2-40B4-BE49-F238E27FC236}">
              <a16:creationId xmlns:a16="http://schemas.microsoft.com/office/drawing/2014/main" id="{825A0423-2441-428F-8472-3198125D71D1}"/>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72034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144</xdr:row>
      <xdr:rowOff>0</xdr:rowOff>
    </xdr:from>
    <xdr:to>
      <xdr:col>1</xdr:col>
      <xdr:colOff>152400</xdr:colOff>
      <xdr:row>144</xdr:row>
      <xdr:rowOff>133350</xdr:rowOff>
    </xdr:to>
    <xdr:pic>
      <xdr:nvPicPr>
        <xdr:cNvPr id="170" name="Picture 107">
          <a:extLst>
            <a:ext uri="{FF2B5EF4-FFF2-40B4-BE49-F238E27FC236}">
              <a16:creationId xmlns:a16="http://schemas.microsoft.com/office/drawing/2014/main" id="{7654F5F7-D00E-4425-8DC3-E49885956A6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736532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145</xdr:row>
      <xdr:rowOff>0</xdr:rowOff>
    </xdr:from>
    <xdr:to>
      <xdr:col>1</xdr:col>
      <xdr:colOff>152400</xdr:colOff>
      <xdr:row>145</xdr:row>
      <xdr:rowOff>133350</xdr:rowOff>
    </xdr:to>
    <xdr:pic>
      <xdr:nvPicPr>
        <xdr:cNvPr id="171" name="Picture 106">
          <a:extLst>
            <a:ext uri="{FF2B5EF4-FFF2-40B4-BE49-F238E27FC236}">
              <a16:creationId xmlns:a16="http://schemas.microsoft.com/office/drawing/2014/main" id="{4D7B2AF4-B981-4278-89A0-C3D28147B1CB}"/>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752725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146</xdr:row>
      <xdr:rowOff>0</xdr:rowOff>
    </xdr:from>
    <xdr:to>
      <xdr:col>1</xdr:col>
      <xdr:colOff>152400</xdr:colOff>
      <xdr:row>146</xdr:row>
      <xdr:rowOff>133350</xdr:rowOff>
    </xdr:to>
    <xdr:pic>
      <xdr:nvPicPr>
        <xdr:cNvPr id="172" name="Picture 105">
          <a:extLst>
            <a:ext uri="{FF2B5EF4-FFF2-40B4-BE49-F238E27FC236}">
              <a16:creationId xmlns:a16="http://schemas.microsoft.com/office/drawing/2014/main" id="{8560AC32-086F-4CB3-BB6D-0897CF08C4B5}"/>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768917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148</xdr:row>
      <xdr:rowOff>0</xdr:rowOff>
    </xdr:from>
    <xdr:to>
      <xdr:col>1</xdr:col>
      <xdr:colOff>152400</xdr:colOff>
      <xdr:row>148</xdr:row>
      <xdr:rowOff>133350</xdr:rowOff>
    </xdr:to>
    <xdr:pic>
      <xdr:nvPicPr>
        <xdr:cNvPr id="173" name="Picture 104">
          <a:extLst>
            <a:ext uri="{FF2B5EF4-FFF2-40B4-BE49-F238E27FC236}">
              <a16:creationId xmlns:a16="http://schemas.microsoft.com/office/drawing/2014/main" id="{A667FB4D-AE70-4416-BEB5-CFFDA69BBBC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78511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149</xdr:row>
      <xdr:rowOff>0</xdr:rowOff>
    </xdr:from>
    <xdr:to>
      <xdr:col>1</xdr:col>
      <xdr:colOff>152400</xdr:colOff>
      <xdr:row>149</xdr:row>
      <xdr:rowOff>133350</xdr:rowOff>
    </xdr:to>
    <xdr:pic>
      <xdr:nvPicPr>
        <xdr:cNvPr id="174" name="Picture 103">
          <a:extLst>
            <a:ext uri="{FF2B5EF4-FFF2-40B4-BE49-F238E27FC236}">
              <a16:creationId xmlns:a16="http://schemas.microsoft.com/office/drawing/2014/main" id="{00C646EE-A5EC-4E7D-AE39-FCE1BD079DE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801302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150</xdr:row>
      <xdr:rowOff>0</xdr:rowOff>
    </xdr:from>
    <xdr:to>
      <xdr:col>1</xdr:col>
      <xdr:colOff>152400</xdr:colOff>
      <xdr:row>150</xdr:row>
      <xdr:rowOff>133350</xdr:rowOff>
    </xdr:to>
    <xdr:pic>
      <xdr:nvPicPr>
        <xdr:cNvPr id="175" name="Picture 102">
          <a:extLst>
            <a:ext uri="{FF2B5EF4-FFF2-40B4-BE49-F238E27FC236}">
              <a16:creationId xmlns:a16="http://schemas.microsoft.com/office/drawing/2014/main" id="{6BBB74B8-1AA9-4B44-AA81-9B590EA1DB3C}"/>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817495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151</xdr:row>
      <xdr:rowOff>0</xdr:rowOff>
    </xdr:from>
    <xdr:to>
      <xdr:col>1</xdr:col>
      <xdr:colOff>152400</xdr:colOff>
      <xdr:row>151</xdr:row>
      <xdr:rowOff>133350</xdr:rowOff>
    </xdr:to>
    <xdr:pic>
      <xdr:nvPicPr>
        <xdr:cNvPr id="176" name="Picture 101">
          <a:extLst>
            <a:ext uri="{FF2B5EF4-FFF2-40B4-BE49-F238E27FC236}">
              <a16:creationId xmlns:a16="http://schemas.microsoft.com/office/drawing/2014/main" id="{84F13425-E464-4CFF-8104-60EB3C93B9F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833687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153</xdr:row>
      <xdr:rowOff>0</xdr:rowOff>
    </xdr:from>
    <xdr:to>
      <xdr:col>1</xdr:col>
      <xdr:colOff>152400</xdr:colOff>
      <xdr:row>153</xdr:row>
      <xdr:rowOff>133350</xdr:rowOff>
    </xdr:to>
    <xdr:pic>
      <xdr:nvPicPr>
        <xdr:cNvPr id="177" name="Picture 100">
          <a:extLst>
            <a:ext uri="{FF2B5EF4-FFF2-40B4-BE49-F238E27FC236}">
              <a16:creationId xmlns:a16="http://schemas.microsoft.com/office/drawing/2014/main" id="{5FEE7CB3-8772-4A2F-A782-61BB53E6CA75}"/>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84988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154</xdr:row>
      <xdr:rowOff>0</xdr:rowOff>
    </xdr:from>
    <xdr:to>
      <xdr:col>1</xdr:col>
      <xdr:colOff>152400</xdr:colOff>
      <xdr:row>154</xdr:row>
      <xdr:rowOff>133350</xdr:rowOff>
    </xdr:to>
    <xdr:pic>
      <xdr:nvPicPr>
        <xdr:cNvPr id="178" name="Picture 99">
          <a:extLst>
            <a:ext uri="{FF2B5EF4-FFF2-40B4-BE49-F238E27FC236}">
              <a16:creationId xmlns:a16="http://schemas.microsoft.com/office/drawing/2014/main" id="{6B8F11E0-76FB-4A03-A75E-815EDDC48FC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866072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155</xdr:row>
      <xdr:rowOff>0</xdr:rowOff>
    </xdr:from>
    <xdr:to>
      <xdr:col>1</xdr:col>
      <xdr:colOff>152400</xdr:colOff>
      <xdr:row>155</xdr:row>
      <xdr:rowOff>133350</xdr:rowOff>
    </xdr:to>
    <xdr:pic>
      <xdr:nvPicPr>
        <xdr:cNvPr id="179" name="Picture 98">
          <a:extLst>
            <a:ext uri="{FF2B5EF4-FFF2-40B4-BE49-F238E27FC236}">
              <a16:creationId xmlns:a16="http://schemas.microsoft.com/office/drawing/2014/main" id="{103FD64E-8623-4CAD-BB62-6D11E0ECEAC8}"/>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882265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156</xdr:row>
      <xdr:rowOff>0</xdr:rowOff>
    </xdr:from>
    <xdr:to>
      <xdr:col>1</xdr:col>
      <xdr:colOff>152400</xdr:colOff>
      <xdr:row>156</xdr:row>
      <xdr:rowOff>133350</xdr:rowOff>
    </xdr:to>
    <xdr:pic>
      <xdr:nvPicPr>
        <xdr:cNvPr id="180" name="Picture 97">
          <a:extLst>
            <a:ext uri="{FF2B5EF4-FFF2-40B4-BE49-F238E27FC236}">
              <a16:creationId xmlns:a16="http://schemas.microsoft.com/office/drawing/2014/main" id="{9C98B6BF-72D1-4100-9314-F1E5E7DCFDF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898457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157</xdr:row>
      <xdr:rowOff>0</xdr:rowOff>
    </xdr:from>
    <xdr:to>
      <xdr:col>1</xdr:col>
      <xdr:colOff>152400</xdr:colOff>
      <xdr:row>157</xdr:row>
      <xdr:rowOff>133350</xdr:rowOff>
    </xdr:to>
    <xdr:pic>
      <xdr:nvPicPr>
        <xdr:cNvPr id="181" name="Picture 96">
          <a:extLst>
            <a:ext uri="{FF2B5EF4-FFF2-40B4-BE49-F238E27FC236}">
              <a16:creationId xmlns:a16="http://schemas.microsoft.com/office/drawing/2014/main" id="{69727182-B603-4CD9-92FC-906298C85253}"/>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146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158</xdr:row>
      <xdr:rowOff>0</xdr:rowOff>
    </xdr:from>
    <xdr:to>
      <xdr:col>1</xdr:col>
      <xdr:colOff>152400</xdr:colOff>
      <xdr:row>158</xdr:row>
      <xdr:rowOff>133350</xdr:rowOff>
    </xdr:to>
    <xdr:pic>
      <xdr:nvPicPr>
        <xdr:cNvPr id="182" name="Picture 95">
          <a:extLst>
            <a:ext uri="{FF2B5EF4-FFF2-40B4-BE49-F238E27FC236}">
              <a16:creationId xmlns:a16="http://schemas.microsoft.com/office/drawing/2014/main" id="{9323A310-636E-46A5-999B-0347E0B1A82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30842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159</xdr:row>
      <xdr:rowOff>0</xdr:rowOff>
    </xdr:from>
    <xdr:to>
      <xdr:col>1</xdr:col>
      <xdr:colOff>152400</xdr:colOff>
      <xdr:row>159</xdr:row>
      <xdr:rowOff>133350</xdr:rowOff>
    </xdr:to>
    <xdr:pic>
      <xdr:nvPicPr>
        <xdr:cNvPr id="183" name="Picture 94">
          <a:extLst>
            <a:ext uri="{FF2B5EF4-FFF2-40B4-BE49-F238E27FC236}">
              <a16:creationId xmlns:a16="http://schemas.microsoft.com/office/drawing/2014/main" id="{72F2F9FE-B36B-421D-807B-4D1112A1C01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47035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161</xdr:row>
      <xdr:rowOff>0</xdr:rowOff>
    </xdr:from>
    <xdr:to>
      <xdr:col>1</xdr:col>
      <xdr:colOff>152400</xdr:colOff>
      <xdr:row>161</xdr:row>
      <xdr:rowOff>133350</xdr:rowOff>
    </xdr:to>
    <xdr:pic>
      <xdr:nvPicPr>
        <xdr:cNvPr id="184" name="Picture 93">
          <a:extLst>
            <a:ext uri="{FF2B5EF4-FFF2-40B4-BE49-F238E27FC236}">
              <a16:creationId xmlns:a16="http://schemas.microsoft.com/office/drawing/2014/main" id="{BA9E52B8-35EC-4283-BD3F-C2DE1FF97D3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63227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162</xdr:row>
      <xdr:rowOff>0</xdr:rowOff>
    </xdr:from>
    <xdr:to>
      <xdr:col>1</xdr:col>
      <xdr:colOff>152400</xdr:colOff>
      <xdr:row>162</xdr:row>
      <xdr:rowOff>133350</xdr:rowOff>
    </xdr:to>
    <xdr:pic>
      <xdr:nvPicPr>
        <xdr:cNvPr id="185" name="Picture 92">
          <a:extLst>
            <a:ext uri="{FF2B5EF4-FFF2-40B4-BE49-F238E27FC236}">
              <a16:creationId xmlns:a16="http://schemas.microsoft.com/office/drawing/2014/main" id="{412A53E3-82DF-4062-89AE-288F9AB9A0E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7942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163</xdr:row>
      <xdr:rowOff>0</xdr:rowOff>
    </xdr:from>
    <xdr:to>
      <xdr:col>1</xdr:col>
      <xdr:colOff>152400</xdr:colOff>
      <xdr:row>163</xdr:row>
      <xdr:rowOff>133350</xdr:rowOff>
    </xdr:to>
    <xdr:pic>
      <xdr:nvPicPr>
        <xdr:cNvPr id="186" name="Picture 91">
          <a:extLst>
            <a:ext uri="{FF2B5EF4-FFF2-40B4-BE49-F238E27FC236}">
              <a16:creationId xmlns:a16="http://schemas.microsoft.com/office/drawing/2014/main" id="{90A10428-65EC-411B-9FC1-4582F8A0627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95612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164</xdr:row>
      <xdr:rowOff>0</xdr:rowOff>
    </xdr:from>
    <xdr:to>
      <xdr:col>1</xdr:col>
      <xdr:colOff>152400</xdr:colOff>
      <xdr:row>164</xdr:row>
      <xdr:rowOff>133350</xdr:rowOff>
    </xdr:to>
    <xdr:pic>
      <xdr:nvPicPr>
        <xdr:cNvPr id="187" name="Picture 90">
          <a:extLst>
            <a:ext uri="{FF2B5EF4-FFF2-40B4-BE49-F238E27FC236}">
              <a16:creationId xmlns:a16="http://schemas.microsoft.com/office/drawing/2014/main" id="{E04DD5E6-B6AA-402D-87C2-B5D825D6E74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011805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166</xdr:row>
      <xdr:rowOff>0</xdr:rowOff>
    </xdr:from>
    <xdr:to>
      <xdr:col>1</xdr:col>
      <xdr:colOff>152400</xdr:colOff>
      <xdr:row>166</xdr:row>
      <xdr:rowOff>133350</xdr:rowOff>
    </xdr:to>
    <xdr:pic>
      <xdr:nvPicPr>
        <xdr:cNvPr id="188" name="Picture 89">
          <a:extLst>
            <a:ext uri="{FF2B5EF4-FFF2-40B4-BE49-F238E27FC236}">
              <a16:creationId xmlns:a16="http://schemas.microsoft.com/office/drawing/2014/main" id="{66C92FDA-1299-4157-8700-970D83BF476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027997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167</xdr:row>
      <xdr:rowOff>0</xdr:rowOff>
    </xdr:from>
    <xdr:to>
      <xdr:col>1</xdr:col>
      <xdr:colOff>152400</xdr:colOff>
      <xdr:row>167</xdr:row>
      <xdr:rowOff>133350</xdr:rowOff>
    </xdr:to>
    <xdr:pic>
      <xdr:nvPicPr>
        <xdr:cNvPr id="189" name="Picture 88">
          <a:extLst>
            <a:ext uri="{FF2B5EF4-FFF2-40B4-BE49-F238E27FC236}">
              <a16:creationId xmlns:a16="http://schemas.microsoft.com/office/drawing/2014/main" id="{17E74938-8A45-481B-8A93-AC674ABCF77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04419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168</xdr:row>
      <xdr:rowOff>0</xdr:rowOff>
    </xdr:from>
    <xdr:to>
      <xdr:col>1</xdr:col>
      <xdr:colOff>152400</xdr:colOff>
      <xdr:row>168</xdr:row>
      <xdr:rowOff>133350</xdr:rowOff>
    </xdr:to>
    <xdr:pic>
      <xdr:nvPicPr>
        <xdr:cNvPr id="190" name="Picture 87">
          <a:extLst>
            <a:ext uri="{FF2B5EF4-FFF2-40B4-BE49-F238E27FC236}">
              <a16:creationId xmlns:a16="http://schemas.microsoft.com/office/drawing/2014/main" id="{86831B9E-E0BB-41B8-97F8-D9C5EF3A36AA}"/>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060382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169</xdr:row>
      <xdr:rowOff>0</xdr:rowOff>
    </xdr:from>
    <xdr:to>
      <xdr:col>1</xdr:col>
      <xdr:colOff>152400</xdr:colOff>
      <xdr:row>169</xdr:row>
      <xdr:rowOff>133350</xdr:rowOff>
    </xdr:to>
    <xdr:pic>
      <xdr:nvPicPr>
        <xdr:cNvPr id="191" name="Picture 86">
          <a:extLst>
            <a:ext uri="{FF2B5EF4-FFF2-40B4-BE49-F238E27FC236}">
              <a16:creationId xmlns:a16="http://schemas.microsoft.com/office/drawing/2014/main" id="{0A927FCD-5278-425B-A3FF-43E3F55A9377}"/>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076575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170</xdr:row>
      <xdr:rowOff>0</xdr:rowOff>
    </xdr:from>
    <xdr:to>
      <xdr:col>1</xdr:col>
      <xdr:colOff>152400</xdr:colOff>
      <xdr:row>170</xdr:row>
      <xdr:rowOff>133350</xdr:rowOff>
    </xdr:to>
    <xdr:pic>
      <xdr:nvPicPr>
        <xdr:cNvPr id="192" name="Picture 85">
          <a:extLst>
            <a:ext uri="{FF2B5EF4-FFF2-40B4-BE49-F238E27FC236}">
              <a16:creationId xmlns:a16="http://schemas.microsoft.com/office/drawing/2014/main" id="{EE2A1DF5-1F71-4FD7-874B-8E8F53E8922A}"/>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092767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171</xdr:row>
      <xdr:rowOff>0</xdr:rowOff>
    </xdr:from>
    <xdr:to>
      <xdr:col>1</xdr:col>
      <xdr:colOff>152400</xdr:colOff>
      <xdr:row>171</xdr:row>
      <xdr:rowOff>133350</xdr:rowOff>
    </xdr:to>
    <xdr:pic>
      <xdr:nvPicPr>
        <xdr:cNvPr id="193" name="Picture 84">
          <a:extLst>
            <a:ext uri="{FF2B5EF4-FFF2-40B4-BE49-F238E27FC236}">
              <a16:creationId xmlns:a16="http://schemas.microsoft.com/office/drawing/2014/main" id="{F4394F18-59D9-481B-96AB-3AE1E89D5D4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10896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172</xdr:row>
      <xdr:rowOff>0</xdr:rowOff>
    </xdr:from>
    <xdr:to>
      <xdr:col>1</xdr:col>
      <xdr:colOff>152400</xdr:colOff>
      <xdr:row>172</xdr:row>
      <xdr:rowOff>133350</xdr:rowOff>
    </xdr:to>
    <xdr:pic>
      <xdr:nvPicPr>
        <xdr:cNvPr id="194" name="Picture 83">
          <a:extLst>
            <a:ext uri="{FF2B5EF4-FFF2-40B4-BE49-F238E27FC236}">
              <a16:creationId xmlns:a16="http://schemas.microsoft.com/office/drawing/2014/main" id="{B6ADFB29-C073-435C-A715-E38EDF1ECF68}"/>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125152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173</xdr:row>
      <xdr:rowOff>0</xdr:rowOff>
    </xdr:from>
    <xdr:to>
      <xdr:col>1</xdr:col>
      <xdr:colOff>152400</xdr:colOff>
      <xdr:row>173</xdr:row>
      <xdr:rowOff>133350</xdr:rowOff>
    </xdr:to>
    <xdr:pic>
      <xdr:nvPicPr>
        <xdr:cNvPr id="195" name="Picture 82">
          <a:extLst>
            <a:ext uri="{FF2B5EF4-FFF2-40B4-BE49-F238E27FC236}">
              <a16:creationId xmlns:a16="http://schemas.microsoft.com/office/drawing/2014/main" id="{D8B9C0FA-89CB-4B90-821C-B1E58FCBDAE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141345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174</xdr:row>
      <xdr:rowOff>0</xdr:rowOff>
    </xdr:from>
    <xdr:to>
      <xdr:col>1</xdr:col>
      <xdr:colOff>152400</xdr:colOff>
      <xdr:row>174</xdr:row>
      <xdr:rowOff>133350</xdr:rowOff>
    </xdr:to>
    <xdr:pic>
      <xdr:nvPicPr>
        <xdr:cNvPr id="196" name="Picture 81">
          <a:extLst>
            <a:ext uri="{FF2B5EF4-FFF2-40B4-BE49-F238E27FC236}">
              <a16:creationId xmlns:a16="http://schemas.microsoft.com/office/drawing/2014/main" id="{59951C0B-FA1F-40CF-BEA1-8A7BBCE865F5}"/>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157537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175</xdr:row>
      <xdr:rowOff>0</xdr:rowOff>
    </xdr:from>
    <xdr:to>
      <xdr:col>1</xdr:col>
      <xdr:colOff>152400</xdr:colOff>
      <xdr:row>175</xdr:row>
      <xdr:rowOff>133350</xdr:rowOff>
    </xdr:to>
    <xdr:pic>
      <xdr:nvPicPr>
        <xdr:cNvPr id="197" name="Picture 80">
          <a:extLst>
            <a:ext uri="{FF2B5EF4-FFF2-40B4-BE49-F238E27FC236}">
              <a16:creationId xmlns:a16="http://schemas.microsoft.com/office/drawing/2014/main" id="{35835965-1DDB-4D7F-A35E-82EB225761C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17373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176</xdr:row>
      <xdr:rowOff>0</xdr:rowOff>
    </xdr:from>
    <xdr:to>
      <xdr:col>1</xdr:col>
      <xdr:colOff>152400</xdr:colOff>
      <xdr:row>176</xdr:row>
      <xdr:rowOff>133350</xdr:rowOff>
    </xdr:to>
    <xdr:pic>
      <xdr:nvPicPr>
        <xdr:cNvPr id="198" name="Picture 79">
          <a:extLst>
            <a:ext uri="{FF2B5EF4-FFF2-40B4-BE49-F238E27FC236}">
              <a16:creationId xmlns:a16="http://schemas.microsoft.com/office/drawing/2014/main" id="{A1768827-AC59-43A6-B1C5-3E9E2C3CFFA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189922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177</xdr:row>
      <xdr:rowOff>0</xdr:rowOff>
    </xdr:from>
    <xdr:to>
      <xdr:col>1</xdr:col>
      <xdr:colOff>152400</xdr:colOff>
      <xdr:row>177</xdr:row>
      <xdr:rowOff>133350</xdr:rowOff>
    </xdr:to>
    <xdr:pic>
      <xdr:nvPicPr>
        <xdr:cNvPr id="199" name="Picture 78">
          <a:extLst>
            <a:ext uri="{FF2B5EF4-FFF2-40B4-BE49-F238E27FC236}">
              <a16:creationId xmlns:a16="http://schemas.microsoft.com/office/drawing/2014/main" id="{6668073A-831E-434F-A648-56A5A80D8021}"/>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206115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178</xdr:row>
      <xdr:rowOff>0</xdr:rowOff>
    </xdr:from>
    <xdr:to>
      <xdr:col>1</xdr:col>
      <xdr:colOff>152400</xdr:colOff>
      <xdr:row>178</xdr:row>
      <xdr:rowOff>133350</xdr:rowOff>
    </xdr:to>
    <xdr:pic>
      <xdr:nvPicPr>
        <xdr:cNvPr id="200" name="Picture 77">
          <a:extLst>
            <a:ext uri="{FF2B5EF4-FFF2-40B4-BE49-F238E27FC236}">
              <a16:creationId xmlns:a16="http://schemas.microsoft.com/office/drawing/2014/main" id="{532BAEA7-D779-48AC-B85B-1B86A9EC6DF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222307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180</xdr:row>
      <xdr:rowOff>0</xdr:rowOff>
    </xdr:from>
    <xdr:to>
      <xdr:col>1</xdr:col>
      <xdr:colOff>152400</xdr:colOff>
      <xdr:row>180</xdr:row>
      <xdr:rowOff>133350</xdr:rowOff>
    </xdr:to>
    <xdr:pic>
      <xdr:nvPicPr>
        <xdr:cNvPr id="201" name="Picture 76">
          <a:extLst>
            <a:ext uri="{FF2B5EF4-FFF2-40B4-BE49-F238E27FC236}">
              <a16:creationId xmlns:a16="http://schemas.microsoft.com/office/drawing/2014/main" id="{1022D9C9-00B4-4827-B1E9-5E5059A5B8A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2385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181</xdr:row>
      <xdr:rowOff>0</xdr:rowOff>
    </xdr:from>
    <xdr:to>
      <xdr:col>1</xdr:col>
      <xdr:colOff>152400</xdr:colOff>
      <xdr:row>181</xdr:row>
      <xdr:rowOff>133350</xdr:rowOff>
    </xdr:to>
    <xdr:pic>
      <xdr:nvPicPr>
        <xdr:cNvPr id="202" name="Picture 75">
          <a:extLst>
            <a:ext uri="{FF2B5EF4-FFF2-40B4-BE49-F238E27FC236}">
              <a16:creationId xmlns:a16="http://schemas.microsoft.com/office/drawing/2014/main" id="{CBD33F00-0AAC-4270-A66E-00B3977C1BB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254692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182</xdr:row>
      <xdr:rowOff>0</xdr:rowOff>
    </xdr:from>
    <xdr:to>
      <xdr:col>1</xdr:col>
      <xdr:colOff>152400</xdr:colOff>
      <xdr:row>182</xdr:row>
      <xdr:rowOff>133350</xdr:rowOff>
    </xdr:to>
    <xdr:pic>
      <xdr:nvPicPr>
        <xdr:cNvPr id="203" name="Picture 74">
          <a:extLst>
            <a:ext uri="{FF2B5EF4-FFF2-40B4-BE49-F238E27FC236}">
              <a16:creationId xmlns:a16="http://schemas.microsoft.com/office/drawing/2014/main" id="{E4284635-3567-4E93-98EB-0F95F043E37A}"/>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270885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183</xdr:row>
      <xdr:rowOff>0</xdr:rowOff>
    </xdr:from>
    <xdr:to>
      <xdr:col>1</xdr:col>
      <xdr:colOff>152400</xdr:colOff>
      <xdr:row>183</xdr:row>
      <xdr:rowOff>133350</xdr:rowOff>
    </xdr:to>
    <xdr:pic>
      <xdr:nvPicPr>
        <xdr:cNvPr id="204" name="Picture 73">
          <a:extLst>
            <a:ext uri="{FF2B5EF4-FFF2-40B4-BE49-F238E27FC236}">
              <a16:creationId xmlns:a16="http://schemas.microsoft.com/office/drawing/2014/main" id="{C1CC570D-524F-4767-9F62-D0C87AB17B0C}"/>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287077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185</xdr:row>
      <xdr:rowOff>0</xdr:rowOff>
    </xdr:from>
    <xdr:to>
      <xdr:col>1</xdr:col>
      <xdr:colOff>152400</xdr:colOff>
      <xdr:row>185</xdr:row>
      <xdr:rowOff>133350</xdr:rowOff>
    </xdr:to>
    <xdr:pic>
      <xdr:nvPicPr>
        <xdr:cNvPr id="205" name="Picture 72">
          <a:extLst>
            <a:ext uri="{FF2B5EF4-FFF2-40B4-BE49-F238E27FC236}">
              <a16:creationId xmlns:a16="http://schemas.microsoft.com/office/drawing/2014/main" id="{BD1AEFCC-7537-471D-A650-A6A3793CE62C}"/>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30327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186</xdr:row>
      <xdr:rowOff>0</xdr:rowOff>
    </xdr:from>
    <xdr:to>
      <xdr:col>1</xdr:col>
      <xdr:colOff>152400</xdr:colOff>
      <xdr:row>186</xdr:row>
      <xdr:rowOff>133350</xdr:rowOff>
    </xdr:to>
    <xdr:pic>
      <xdr:nvPicPr>
        <xdr:cNvPr id="206" name="Picture 71">
          <a:extLst>
            <a:ext uri="{FF2B5EF4-FFF2-40B4-BE49-F238E27FC236}">
              <a16:creationId xmlns:a16="http://schemas.microsoft.com/office/drawing/2014/main" id="{47B7D962-A95D-4C96-A779-DCEF7481D60E}"/>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319462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187</xdr:row>
      <xdr:rowOff>0</xdr:rowOff>
    </xdr:from>
    <xdr:to>
      <xdr:col>1</xdr:col>
      <xdr:colOff>152400</xdr:colOff>
      <xdr:row>187</xdr:row>
      <xdr:rowOff>133350</xdr:rowOff>
    </xdr:to>
    <xdr:pic>
      <xdr:nvPicPr>
        <xdr:cNvPr id="207" name="Picture 70">
          <a:extLst>
            <a:ext uri="{FF2B5EF4-FFF2-40B4-BE49-F238E27FC236}">
              <a16:creationId xmlns:a16="http://schemas.microsoft.com/office/drawing/2014/main" id="{39B0B69E-B428-4799-A31F-27598355D517}"/>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335655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188</xdr:row>
      <xdr:rowOff>0</xdr:rowOff>
    </xdr:from>
    <xdr:to>
      <xdr:col>1</xdr:col>
      <xdr:colOff>152400</xdr:colOff>
      <xdr:row>188</xdr:row>
      <xdr:rowOff>133350</xdr:rowOff>
    </xdr:to>
    <xdr:pic>
      <xdr:nvPicPr>
        <xdr:cNvPr id="208" name="Picture 69">
          <a:extLst>
            <a:ext uri="{FF2B5EF4-FFF2-40B4-BE49-F238E27FC236}">
              <a16:creationId xmlns:a16="http://schemas.microsoft.com/office/drawing/2014/main" id="{9DE056EA-4AAE-41CD-8F99-45C6A2DC2543}"/>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351847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189</xdr:row>
      <xdr:rowOff>0</xdr:rowOff>
    </xdr:from>
    <xdr:to>
      <xdr:col>1</xdr:col>
      <xdr:colOff>152400</xdr:colOff>
      <xdr:row>189</xdr:row>
      <xdr:rowOff>133350</xdr:rowOff>
    </xdr:to>
    <xdr:pic>
      <xdr:nvPicPr>
        <xdr:cNvPr id="210" name="Picture 67">
          <a:extLst>
            <a:ext uri="{FF2B5EF4-FFF2-40B4-BE49-F238E27FC236}">
              <a16:creationId xmlns:a16="http://schemas.microsoft.com/office/drawing/2014/main" id="{76B2B383-9AD9-42AA-AE62-B27CA093CFF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384232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190</xdr:row>
      <xdr:rowOff>0</xdr:rowOff>
    </xdr:from>
    <xdr:to>
      <xdr:col>1</xdr:col>
      <xdr:colOff>152400</xdr:colOff>
      <xdr:row>190</xdr:row>
      <xdr:rowOff>133350</xdr:rowOff>
    </xdr:to>
    <xdr:pic>
      <xdr:nvPicPr>
        <xdr:cNvPr id="212" name="Picture 65">
          <a:extLst>
            <a:ext uri="{FF2B5EF4-FFF2-40B4-BE49-F238E27FC236}">
              <a16:creationId xmlns:a16="http://schemas.microsoft.com/office/drawing/2014/main" id="{6B1C808B-5131-45AE-BBC9-46858219D4D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416617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192</xdr:row>
      <xdr:rowOff>0</xdr:rowOff>
    </xdr:from>
    <xdr:to>
      <xdr:col>1</xdr:col>
      <xdr:colOff>152400</xdr:colOff>
      <xdr:row>192</xdr:row>
      <xdr:rowOff>133350</xdr:rowOff>
    </xdr:to>
    <xdr:pic>
      <xdr:nvPicPr>
        <xdr:cNvPr id="213" name="Picture 64">
          <a:extLst>
            <a:ext uri="{FF2B5EF4-FFF2-40B4-BE49-F238E27FC236}">
              <a16:creationId xmlns:a16="http://schemas.microsoft.com/office/drawing/2014/main" id="{B92DDD5D-109E-4879-92DA-4DE42C43D351}"/>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43281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193</xdr:row>
      <xdr:rowOff>0</xdr:rowOff>
    </xdr:from>
    <xdr:to>
      <xdr:col>1</xdr:col>
      <xdr:colOff>152400</xdr:colOff>
      <xdr:row>193</xdr:row>
      <xdr:rowOff>133350</xdr:rowOff>
    </xdr:to>
    <xdr:pic>
      <xdr:nvPicPr>
        <xdr:cNvPr id="214" name="Picture 63">
          <a:extLst>
            <a:ext uri="{FF2B5EF4-FFF2-40B4-BE49-F238E27FC236}">
              <a16:creationId xmlns:a16="http://schemas.microsoft.com/office/drawing/2014/main" id="{950421A0-9660-4918-949C-7A99D771715A}"/>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449002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194</xdr:row>
      <xdr:rowOff>0</xdr:rowOff>
    </xdr:from>
    <xdr:to>
      <xdr:col>1</xdr:col>
      <xdr:colOff>152400</xdr:colOff>
      <xdr:row>194</xdr:row>
      <xdr:rowOff>133350</xdr:rowOff>
    </xdr:to>
    <xdr:pic>
      <xdr:nvPicPr>
        <xdr:cNvPr id="215" name="Picture 62">
          <a:extLst>
            <a:ext uri="{FF2B5EF4-FFF2-40B4-BE49-F238E27FC236}">
              <a16:creationId xmlns:a16="http://schemas.microsoft.com/office/drawing/2014/main" id="{4B12370B-202A-4EAD-9B02-47D273FA5EEC}"/>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465195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195</xdr:row>
      <xdr:rowOff>0</xdr:rowOff>
    </xdr:from>
    <xdr:to>
      <xdr:col>1</xdr:col>
      <xdr:colOff>152400</xdr:colOff>
      <xdr:row>195</xdr:row>
      <xdr:rowOff>133350</xdr:rowOff>
    </xdr:to>
    <xdr:pic>
      <xdr:nvPicPr>
        <xdr:cNvPr id="219" name="Picture 58">
          <a:extLst>
            <a:ext uri="{FF2B5EF4-FFF2-40B4-BE49-F238E27FC236}">
              <a16:creationId xmlns:a16="http://schemas.microsoft.com/office/drawing/2014/main" id="{C98A05B9-2CC9-4CC6-AF39-E066867BF31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529965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197</xdr:row>
      <xdr:rowOff>0</xdr:rowOff>
    </xdr:from>
    <xdr:to>
      <xdr:col>1</xdr:col>
      <xdr:colOff>152400</xdr:colOff>
      <xdr:row>197</xdr:row>
      <xdr:rowOff>133350</xdr:rowOff>
    </xdr:to>
    <xdr:pic>
      <xdr:nvPicPr>
        <xdr:cNvPr id="220" name="Picture 57">
          <a:extLst>
            <a:ext uri="{FF2B5EF4-FFF2-40B4-BE49-F238E27FC236}">
              <a16:creationId xmlns:a16="http://schemas.microsoft.com/office/drawing/2014/main" id="{EACBE1CB-0072-427C-912D-15B24B294EB5}"/>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546157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198</xdr:row>
      <xdr:rowOff>0</xdr:rowOff>
    </xdr:from>
    <xdr:to>
      <xdr:col>1</xdr:col>
      <xdr:colOff>152400</xdr:colOff>
      <xdr:row>198</xdr:row>
      <xdr:rowOff>133350</xdr:rowOff>
    </xdr:to>
    <xdr:pic>
      <xdr:nvPicPr>
        <xdr:cNvPr id="221" name="Picture 56">
          <a:extLst>
            <a:ext uri="{FF2B5EF4-FFF2-40B4-BE49-F238E27FC236}">
              <a16:creationId xmlns:a16="http://schemas.microsoft.com/office/drawing/2014/main" id="{9835735A-3636-4E50-A780-788541C92D95}"/>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5623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199</xdr:row>
      <xdr:rowOff>0</xdr:rowOff>
    </xdr:from>
    <xdr:to>
      <xdr:col>1</xdr:col>
      <xdr:colOff>152400</xdr:colOff>
      <xdr:row>199</xdr:row>
      <xdr:rowOff>133350</xdr:rowOff>
    </xdr:to>
    <xdr:pic>
      <xdr:nvPicPr>
        <xdr:cNvPr id="222" name="Picture 55">
          <a:extLst>
            <a:ext uri="{FF2B5EF4-FFF2-40B4-BE49-F238E27FC236}">
              <a16:creationId xmlns:a16="http://schemas.microsoft.com/office/drawing/2014/main" id="{E07EA88F-5FD0-436B-9C06-8D70DE15D011}"/>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578542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200</xdr:row>
      <xdr:rowOff>0</xdr:rowOff>
    </xdr:from>
    <xdr:to>
      <xdr:col>1</xdr:col>
      <xdr:colOff>152400</xdr:colOff>
      <xdr:row>200</xdr:row>
      <xdr:rowOff>133350</xdr:rowOff>
    </xdr:to>
    <xdr:pic>
      <xdr:nvPicPr>
        <xdr:cNvPr id="223" name="Picture 54">
          <a:extLst>
            <a:ext uri="{FF2B5EF4-FFF2-40B4-BE49-F238E27FC236}">
              <a16:creationId xmlns:a16="http://schemas.microsoft.com/office/drawing/2014/main" id="{90690C9D-1546-45EF-8045-987EA87F985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594735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202</xdr:row>
      <xdr:rowOff>0</xdr:rowOff>
    </xdr:from>
    <xdr:to>
      <xdr:col>1</xdr:col>
      <xdr:colOff>152400</xdr:colOff>
      <xdr:row>202</xdr:row>
      <xdr:rowOff>133350</xdr:rowOff>
    </xdr:to>
    <xdr:pic>
      <xdr:nvPicPr>
        <xdr:cNvPr id="224" name="Picture 53">
          <a:extLst>
            <a:ext uri="{FF2B5EF4-FFF2-40B4-BE49-F238E27FC236}">
              <a16:creationId xmlns:a16="http://schemas.microsoft.com/office/drawing/2014/main" id="{0A577C7C-0D3C-4F15-A97F-41EA2F9A4ED7}"/>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610927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203</xdr:row>
      <xdr:rowOff>0</xdr:rowOff>
    </xdr:from>
    <xdr:to>
      <xdr:col>1</xdr:col>
      <xdr:colOff>152400</xdr:colOff>
      <xdr:row>203</xdr:row>
      <xdr:rowOff>133350</xdr:rowOff>
    </xdr:to>
    <xdr:pic>
      <xdr:nvPicPr>
        <xdr:cNvPr id="225" name="Picture 52">
          <a:extLst>
            <a:ext uri="{FF2B5EF4-FFF2-40B4-BE49-F238E27FC236}">
              <a16:creationId xmlns:a16="http://schemas.microsoft.com/office/drawing/2014/main" id="{96D6A650-8E4A-4531-B52A-FAEF2887B77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62712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204</xdr:row>
      <xdr:rowOff>0</xdr:rowOff>
    </xdr:from>
    <xdr:to>
      <xdr:col>1</xdr:col>
      <xdr:colOff>152400</xdr:colOff>
      <xdr:row>204</xdr:row>
      <xdr:rowOff>133350</xdr:rowOff>
    </xdr:to>
    <xdr:pic>
      <xdr:nvPicPr>
        <xdr:cNvPr id="226" name="Picture 51">
          <a:extLst>
            <a:ext uri="{FF2B5EF4-FFF2-40B4-BE49-F238E27FC236}">
              <a16:creationId xmlns:a16="http://schemas.microsoft.com/office/drawing/2014/main" id="{BA7BFE00-6817-4393-A9B1-A777CEB31C8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643312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205</xdr:row>
      <xdr:rowOff>0</xdr:rowOff>
    </xdr:from>
    <xdr:to>
      <xdr:col>1</xdr:col>
      <xdr:colOff>152400</xdr:colOff>
      <xdr:row>205</xdr:row>
      <xdr:rowOff>133350</xdr:rowOff>
    </xdr:to>
    <xdr:pic>
      <xdr:nvPicPr>
        <xdr:cNvPr id="227" name="Picture 50">
          <a:extLst>
            <a:ext uri="{FF2B5EF4-FFF2-40B4-BE49-F238E27FC236}">
              <a16:creationId xmlns:a16="http://schemas.microsoft.com/office/drawing/2014/main" id="{1B667464-51F3-4E55-9CEC-8A2E76BB6288}"/>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659505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206</xdr:row>
      <xdr:rowOff>0</xdr:rowOff>
    </xdr:from>
    <xdr:to>
      <xdr:col>1</xdr:col>
      <xdr:colOff>152400</xdr:colOff>
      <xdr:row>206</xdr:row>
      <xdr:rowOff>133350</xdr:rowOff>
    </xdr:to>
    <xdr:pic>
      <xdr:nvPicPr>
        <xdr:cNvPr id="228" name="Picture 49">
          <a:extLst>
            <a:ext uri="{FF2B5EF4-FFF2-40B4-BE49-F238E27FC236}">
              <a16:creationId xmlns:a16="http://schemas.microsoft.com/office/drawing/2014/main" id="{FEEEE0FB-B1C3-4544-8852-1DA0DC63DCBC}"/>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675697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207</xdr:row>
      <xdr:rowOff>0</xdr:rowOff>
    </xdr:from>
    <xdr:to>
      <xdr:col>1</xdr:col>
      <xdr:colOff>152400</xdr:colOff>
      <xdr:row>207</xdr:row>
      <xdr:rowOff>133350</xdr:rowOff>
    </xdr:to>
    <xdr:pic>
      <xdr:nvPicPr>
        <xdr:cNvPr id="229" name="Picture 48">
          <a:extLst>
            <a:ext uri="{FF2B5EF4-FFF2-40B4-BE49-F238E27FC236}">
              <a16:creationId xmlns:a16="http://schemas.microsoft.com/office/drawing/2014/main" id="{D89EB357-6EB1-4D4F-BAEA-49840DA2B37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69189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209</xdr:row>
      <xdr:rowOff>0</xdr:rowOff>
    </xdr:from>
    <xdr:to>
      <xdr:col>1</xdr:col>
      <xdr:colOff>152400</xdr:colOff>
      <xdr:row>209</xdr:row>
      <xdr:rowOff>133350</xdr:rowOff>
    </xdr:to>
    <xdr:pic>
      <xdr:nvPicPr>
        <xdr:cNvPr id="230" name="Picture 47">
          <a:extLst>
            <a:ext uri="{FF2B5EF4-FFF2-40B4-BE49-F238E27FC236}">
              <a16:creationId xmlns:a16="http://schemas.microsoft.com/office/drawing/2014/main" id="{EC06D105-50D0-49F7-9590-E5937BB0225A}"/>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708082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210</xdr:row>
      <xdr:rowOff>0</xdr:rowOff>
    </xdr:from>
    <xdr:to>
      <xdr:col>1</xdr:col>
      <xdr:colOff>152400</xdr:colOff>
      <xdr:row>210</xdr:row>
      <xdr:rowOff>133350</xdr:rowOff>
    </xdr:to>
    <xdr:pic>
      <xdr:nvPicPr>
        <xdr:cNvPr id="231" name="Picture 46">
          <a:extLst>
            <a:ext uri="{FF2B5EF4-FFF2-40B4-BE49-F238E27FC236}">
              <a16:creationId xmlns:a16="http://schemas.microsoft.com/office/drawing/2014/main" id="{175EB694-3055-420A-8528-AD088B8CE1C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724275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212</xdr:row>
      <xdr:rowOff>0</xdr:rowOff>
    </xdr:from>
    <xdr:to>
      <xdr:col>1</xdr:col>
      <xdr:colOff>152400</xdr:colOff>
      <xdr:row>212</xdr:row>
      <xdr:rowOff>133350</xdr:rowOff>
    </xdr:to>
    <xdr:pic>
      <xdr:nvPicPr>
        <xdr:cNvPr id="236" name="Picture 41">
          <a:extLst>
            <a:ext uri="{FF2B5EF4-FFF2-40B4-BE49-F238E27FC236}">
              <a16:creationId xmlns:a16="http://schemas.microsoft.com/office/drawing/2014/main" id="{EED646C7-6B3C-439B-A695-C93B611AE1B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805237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213</xdr:row>
      <xdr:rowOff>0</xdr:rowOff>
    </xdr:from>
    <xdr:to>
      <xdr:col>1</xdr:col>
      <xdr:colOff>152400</xdr:colOff>
      <xdr:row>213</xdr:row>
      <xdr:rowOff>133350</xdr:rowOff>
    </xdr:to>
    <xdr:pic>
      <xdr:nvPicPr>
        <xdr:cNvPr id="237" name="Picture 40">
          <a:extLst>
            <a:ext uri="{FF2B5EF4-FFF2-40B4-BE49-F238E27FC236}">
              <a16:creationId xmlns:a16="http://schemas.microsoft.com/office/drawing/2014/main" id="{1770A003-3613-4041-BF13-9DD44F169F9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82143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214</xdr:row>
      <xdr:rowOff>0</xdr:rowOff>
    </xdr:from>
    <xdr:to>
      <xdr:col>1</xdr:col>
      <xdr:colOff>152400</xdr:colOff>
      <xdr:row>214</xdr:row>
      <xdr:rowOff>133350</xdr:rowOff>
    </xdr:to>
    <xdr:pic>
      <xdr:nvPicPr>
        <xdr:cNvPr id="238" name="Picture 39">
          <a:extLst>
            <a:ext uri="{FF2B5EF4-FFF2-40B4-BE49-F238E27FC236}">
              <a16:creationId xmlns:a16="http://schemas.microsoft.com/office/drawing/2014/main" id="{1075E484-9FF6-4891-BD64-D6DC44576F3A}"/>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837622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215</xdr:row>
      <xdr:rowOff>0</xdr:rowOff>
    </xdr:from>
    <xdr:to>
      <xdr:col>1</xdr:col>
      <xdr:colOff>152400</xdr:colOff>
      <xdr:row>215</xdr:row>
      <xdr:rowOff>133350</xdr:rowOff>
    </xdr:to>
    <xdr:pic>
      <xdr:nvPicPr>
        <xdr:cNvPr id="239" name="Picture 38">
          <a:extLst>
            <a:ext uri="{FF2B5EF4-FFF2-40B4-BE49-F238E27FC236}">
              <a16:creationId xmlns:a16="http://schemas.microsoft.com/office/drawing/2014/main" id="{112FEE81-034A-4297-B0FF-C36F033DCA9A}"/>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853815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217</xdr:row>
      <xdr:rowOff>0</xdr:rowOff>
    </xdr:from>
    <xdr:to>
      <xdr:col>1</xdr:col>
      <xdr:colOff>152400</xdr:colOff>
      <xdr:row>217</xdr:row>
      <xdr:rowOff>133350</xdr:rowOff>
    </xdr:to>
    <xdr:pic>
      <xdr:nvPicPr>
        <xdr:cNvPr id="243" name="Picture 34">
          <a:extLst>
            <a:ext uri="{FF2B5EF4-FFF2-40B4-BE49-F238E27FC236}">
              <a16:creationId xmlns:a16="http://schemas.microsoft.com/office/drawing/2014/main" id="{8C93CA41-D5A1-44ED-8642-03225C38BE1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918585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218</xdr:row>
      <xdr:rowOff>0</xdr:rowOff>
    </xdr:from>
    <xdr:to>
      <xdr:col>1</xdr:col>
      <xdr:colOff>152400</xdr:colOff>
      <xdr:row>218</xdr:row>
      <xdr:rowOff>133350</xdr:rowOff>
    </xdr:to>
    <xdr:pic>
      <xdr:nvPicPr>
        <xdr:cNvPr id="244" name="Picture 33">
          <a:extLst>
            <a:ext uri="{FF2B5EF4-FFF2-40B4-BE49-F238E27FC236}">
              <a16:creationId xmlns:a16="http://schemas.microsoft.com/office/drawing/2014/main" id="{17A42EA2-DD9A-47BE-805A-1CC2CD6DDD9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934777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219</xdr:row>
      <xdr:rowOff>0</xdr:rowOff>
    </xdr:from>
    <xdr:to>
      <xdr:col>1</xdr:col>
      <xdr:colOff>152400</xdr:colOff>
      <xdr:row>219</xdr:row>
      <xdr:rowOff>133350</xdr:rowOff>
    </xdr:to>
    <xdr:pic>
      <xdr:nvPicPr>
        <xdr:cNvPr id="245" name="Picture 32">
          <a:extLst>
            <a:ext uri="{FF2B5EF4-FFF2-40B4-BE49-F238E27FC236}">
              <a16:creationId xmlns:a16="http://schemas.microsoft.com/office/drawing/2014/main" id="{69FE9B75-D623-4D51-B41F-920CA5AFD8B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95097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220</xdr:row>
      <xdr:rowOff>0</xdr:rowOff>
    </xdr:from>
    <xdr:to>
      <xdr:col>1</xdr:col>
      <xdr:colOff>152400</xdr:colOff>
      <xdr:row>220</xdr:row>
      <xdr:rowOff>133350</xdr:rowOff>
    </xdr:to>
    <xdr:pic>
      <xdr:nvPicPr>
        <xdr:cNvPr id="246" name="Picture 31">
          <a:extLst>
            <a:ext uri="{FF2B5EF4-FFF2-40B4-BE49-F238E27FC236}">
              <a16:creationId xmlns:a16="http://schemas.microsoft.com/office/drawing/2014/main" id="{52A12CD9-3A77-432E-BE22-93C1CF940C2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967162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222</xdr:row>
      <xdr:rowOff>0</xdr:rowOff>
    </xdr:from>
    <xdr:to>
      <xdr:col>1</xdr:col>
      <xdr:colOff>152400</xdr:colOff>
      <xdr:row>222</xdr:row>
      <xdr:rowOff>133350</xdr:rowOff>
    </xdr:to>
    <xdr:pic>
      <xdr:nvPicPr>
        <xdr:cNvPr id="249" name="Picture 28">
          <a:extLst>
            <a:ext uri="{FF2B5EF4-FFF2-40B4-BE49-F238E27FC236}">
              <a16:creationId xmlns:a16="http://schemas.microsoft.com/office/drawing/2014/main" id="{0E044FDA-2C43-47BB-B7FE-737988C1B0DB}"/>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401574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223</xdr:row>
      <xdr:rowOff>0</xdr:rowOff>
    </xdr:from>
    <xdr:to>
      <xdr:col>1</xdr:col>
      <xdr:colOff>152400</xdr:colOff>
      <xdr:row>223</xdr:row>
      <xdr:rowOff>133350</xdr:rowOff>
    </xdr:to>
    <xdr:pic>
      <xdr:nvPicPr>
        <xdr:cNvPr id="250" name="Picture 27">
          <a:extLst>
            <a:ext uri="{FF2B5EF4-FFF2-40B4-BE49-F238E27FC236}">
              <a16:creationId xmlns:a16="http://schemas.microsoft.com/office/drawing/2014/main" id="{BFB02FD1-C4FF-4C45-B2B3-6E190B5BA853}"/>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4031932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225</xdr:row>
      <xdr:rowOff>0</xdr:rowOff>
    </xdr:from>
    <xdr:to>
      <xdr:col>1</xdr:col>
      <xdr:colOff>152400</xdr:colOff>
      <xdr:row>225</xdr:row>
      <xdr:rowOff>133350</xdr:rowOff>
    </xdr:to>
    <xdr:pic>
      <xdr:nvPicPr>
        <xdr:cNvPr id="253" name="Picture 24">
          <a:extLst>
            <a:ext uri="{FF2B5EF4-FFF2-40B4-BE49-F238E27FC236}">
              <a16:creationId xmlns:a16="http://schemas.microsoft.com/office/drawing/2014/main" id="{FBCC8A3C-3920-4811-8307-A72D4121A80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408051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226</xdr:row>
      <xdr:rowOff>0</xdr:rowOff>
    </xdr:from>
    <xdr:to>
      <xdr:col>1</xdr:col>
      <xdr:colOff>152400</xdr:colOff>
      <xdr:row>226</xdr:row>
      <xdr:rowOff>133350</xdr:rowOff>
    </xdr:to>
    <xdr:pic>
      <xdr:nvPicPr>
        <xdr:cNvPr id="254" name="Picture 23">
          <a:extLst>
            <a:ext uri="{FF2B5EF4-FFF2-40B4-BE49-F238E27FC236}">
              <a16:creationId xmlns:a16="http://schemas.microsoft.com/office/drawing/2014/main" id="{01DB9FAC-49DB-438F-A528-F55733AB4B18}"/>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4096702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227</xdr:row>
      <xdr:rowOff>0</xdr:rowOff>
    </xdr:from>
    <xdr:to>
      <xdr:col>1</xdr:col>
      <xdr:colOff>152400</xdr:colOff>
      <xdr:row>227</xdr:row>
      <xdr:rowOff>133350</xdr:rowOff>
    </xdr:to>
    <xdr:pic>
      <xdr:nvPicPr>
        <xdr:cNvPr id="255" name="Picture 22">
          <a:extLst>
            <a:ext uri="{FF2B5EF4-FFF2-40B4-BE49-F238E27FC236}">
              <a16:creationId xmlns:a16="http://schemas.microsoft.com/office/drawing/2014/main" id="{2C2A3C33-6690-4172-8679-BF638BD763AC}"/>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4112895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228</xdr:row>
      <xdr:rowOff>0</xdr:rowOff>
    </xdr:from>
    <xdr:to>
      <xdr:col>1</xdr:col>
      <xdr:colOff>152400</xdr:colOff>
      <xdr:row>228</xdr:row>
      <xdr:rowOff>133350</xdr:rowOff>
    </xdr:to>
    <xdr:pic>
      <xdr:nvPicPr>
        <xdr:cNvPr id="256" name="Picture 21">
          <a:extLst>
            <a:ext uri="{FF2B5EF4-FFF2-40B4-BE49-F238E27FC236}">
              <a16:creationId xmlns:a16="http://schemas.microsoft.com/office/drawing/2014/main" id="{10468930-C61B-4D7E-B358-4387AD1059BE}"/>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4129087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230</xdr:row>
      <xdr:rowOff>0</xdr:rowOff>
    </xdr:from>
    <xdr:to>
      <xdr:col>1</xdr:col>
      <xdr:colOff>152400</xdr:colOff>
      <xdr:row>230</xdr:row>
      <xdr:rowOff>133350</xdr:rowOff>
    </xdr:to>
    <xdr:pic>
      <xdr:nvPicPr>
        <xdr:cNvPr id="258" name="Picture 19">
          <a:extLst>
            <a:ext uri="{FF2B5EF4-FFF2-40B4-BE49-F238E27FC236}">
              <a16:creationId xmlns:a16="http://schemas.microsoft.com/office/drawing/2014/main" id="{D32ADBBF-C952-4B6F-965A-4A1CE7864C7A}"/>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4161472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231</xdr:row>
      <xdr:rowOff>0</xdr:rowOff>
    </xdr:from>
    <xdr:to>
      <xdr:col>1</xdr:col>
      <xdr:colOff>152400</xdr:colOff>
      <xdr:row>231</xdr:row>
      <xdr:rowOff>133350</xdr:rowOff>
    </xdr:to>
    <xdr:pic>
      <xdr:nvPicPr>
        <xdr:cNvPr id="259" name="Picture 18">
          <a:extLst>
            <a:ext uri="{FF2B5EF4-FFF2-40B4-BE49-F238E27FC236}">
              <a16:creationId xmlns:a16="http://schemas.microsoft.com/office/drawing/2014/main" id="{A6B4B903-3E21-40A1-808A-D01C44BBDB91}"/>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4177665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233</xdr:row>
      <xdr:rowOff>0</xdr:rowOff>
    </xdr:from>
    <xdr:to>
      <xdr:col>1</xdr:col>
      <xdr:colOff>152400</xdr:colOff>
      <xdr:row>233</xdr:row>
      <xdr:rowOff>133350</xdr:rowOff>
    </xdr:to>
    <xdr:pic>
      <xdr:nvPicPr>
        <xdr:cNvPr id="260" name="Picture 17">
          <a:extLst>
            <a:ext uri="{FF2B5EF4-FFF2-40B4-BE49-F238E27FC236}">
              <a16:creationId xmlns:a16="http://schemas.microsoft.com/office/drawing/2014/main" id="{BD6A42A0-02B7-4F1B-8DD7-9529F9D338D1}"/>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4193857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234</xdr:row>
      <xdr:rowOff>0</xdr:rowOff>
    </xdr:from>
    <xdr:to>
      <xdr:col>1</xdr:col>
      <xdr:colOff>152400</xdr:colOff>
      <xdr:row>234</xdr:row>
      <xdr:rowOff>133350</xdr:rowOff>
    </xdr:to>
    <xdr:pic>
      <xdr:nvPicPr>
        <xdr:cNvPr id="261" name="Picture 16">
          <a:extLst>
            <a:ext uri="{FF2B5EF4-FFF2-40B4-BE49-F238E27FC236}">
              <a16:creationId xmlns:a16="http://schemas.microsoft.com/office/drawing/2014/main" id="{A685543F-C360-4620-8873-8C8950A6E63E}"/>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42100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236</xdr:row>
      <xdr:rowOff>0</xdr:rowOff>
    </xdr:from>
    <xdr:to>
      <xdr:col>1</xdr:col>
      <xdr:colOff>152400</xdr:colOff>
      <xdr:row>236</xdr:row>
      <xdr:rowOff>133350</xdr:rowOff>
    </xdr:to>
    <xdr:pic>
      <xdr:nvPicPr>
        <xdr:cNvPr id="266" name="Picture 11">
          <a:extLst>
            <a:ext uri="{FF2B5EF4-FFF2-40B4-BE49-F238E27FC236}">
              <a16:creationId xmlns:a16="http://schemas.microsoft.com/office/drawing/2014/main" id="{EDEC4249-0E7A-4D8D-BC73-761855C7730E}"/>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4291012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237</xdr:row>
      <xdr:rowOff>0</xdr:rowOff>
    </xdr:from>
    <xdr:to>
      <xdr:col>1</xdr:col>
      <xdr:colOff>152400</xdr:colOff>
      <xdr:row>237</xdr:row>
      <xdr:rowOff>133350</xdr:rowOff>
    </xdr:to>
    <xdr:pic>
      <xdr:nvPicPr>
        <xdr:cNvPr id="267" name="Picture 10">
          <a:extLst>
            <a:ext uri="{FF2B5EF4-FFF2-40B4-BE49-F238E27FC236}">
              <a16:creationId xmlns:a16="http://schemas.microsoft.com/office/drawing/2014/main" id="{DC45BD53-2DC4-4A92-B278-603017C936B7}"/>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4307205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238</xdr:row>
      <xdr:rowOff>0</xdr:rowOff>
    </xdr:from>
    <xdr:to>
      <xdr:col>1</xdr:col>
      <xdr:colOff>152400</xdr:colOff>
      <xdr:row>238</xdr:row>
      <xdr:rowOff>133350</xdr:rowOff>
    </xdr:to>
    <xdr:pic>
      <xdr:nvPicPr>
        <xdr:cNvPr id="268" name="Picture 9">
          <a:extLst>
            <a:ext uri="{FF2B5EF4-FFF2-40B4-BE49-F238E27FC236}">
              <a16:creationId xmlns:a16="http://schemas.microsoft.com/office/drawing/2014/main" id="{41B47FF4-7EDC-46CE-A132-A01874002DD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4323397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239</xdr:row>
      <xdr:rowOff>0</xdr:rowOff>
    </xdr:from>
    <xdr:to>
      <xdr:col>1</xdr:col>
      <xdr:colOff>152400</xdr:colOff>
      <xdr:row>239</xdr:row>
      <xdr:rowOff>133350</xdr:rowOff>
    </xdr:to>
    <xdr:pic>
      <xdr:nvPicPr>
        <xdr:cNvPr id="269" name="Picture 8">
          <a:extLst>
            <a:ext uri="{FF2B5EF4-FFF2-40B4-BE49-F238E27FC236}">
              <a16:creationId xmlns:a16="http://schemas.microsoft.com/office/drawing/2014/main" id="{9AFDCE12-CBC9-48D2-A02B-4B167F77CBD8}"/>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433959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241</xdr:row>
      <xdr:rowOff>0</xdr:rowOff>
    </xdr:from>
    <xdr:to>
      <xdr:col>1</xdr:col>
      <xdr:colOff>152400</xdr:colOff>
      <xdr:row>241</xdr:row>
      <xdr:rowOff>133350</xdr:rowOff>
    </xdr:to>
    <xdr:pic>
      <xdr:nvPicPr>
        <xdr:cNvPr id="272" name="Picture 5">
          <a:extLst>
            <a:ext uri="{FF2B5EF4-FFF2-40B4-BE49-F238E27FC236}">
              <a16:creationId xmlns:a16="http://schemas.microsoft.com/office/drawing/2014/main" id="{48A1CB98-43AA-4543-BC7F-E15F3A484F4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4388167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242</xdr:row>
      <xdr:rowOff>0</xdr:rowOff>
    </xdr:from>
    <xdr:to>
      <xdr:col>1</xdr:col>
      <xdr:colOff>152400</xdr:colOff>
      <xdr:row>242</xdr:row>
      <xdr:rowOff>133350</xdr:rowOff>
    </xdr:to>
    <xdr:pic>
      <xdr:nvPicPr>
        <xdr:cNvPr id="273" name="Picture 4">
          <a:extLst>
            <a:ext uri="{FF2B5EF4-FFF2-40B4-BE49-F238E27FC236}">
              <a16:creationId xmlns:a16="http://schemas.microsoft.com/office/drawing/2014/main" id="{AD59C51B-E397-4C1E-B31E-D807D6683087}"/>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440436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243</xdr:row>
      <xdr:rowOff>0</xdr:rowOff>
    </xdr:from>
    <xdr:to>
      <xdr:col>1</xdr:col>
      <xdr:colOff>152400</xdr:colOff>
      <xdr:row>243</xdr:row>
      <xdr:rowOff>133350</xdr:rowOff>
    </xdr:to>
    <xdr:pic>
      <xdr:nvPicPr>
        <xdr:cNvPr id="274" name="Picture 3">
          <a:extLst>
            <a:ext uri="{FF2B5EF4-FFF2-40B4-BE49-F238E27FC236}">
              <a16:creationId xmlns:a16="http://schemas.microsoft.com/office/drawing/2014/main" id="{1AF50013-A1D3-4B74-9B09-5929FEB05CBA}"/>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4420552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244</xdr:row>
      <xdr:rowOff>0</xdr:rowOff>
    </xdr:from>
    <xdr:to>
      <xdr:col>1</xdr:col>
      <xdr:colOff>152400</xdr:colOff>
      <xdr:row>244</xdr:row>
      <xdr:rowOff>133350</xdr:rowOff>
    </xdr:to>
    <xdr:pic>
      <xdr:nvPicPr>
        <xdr:cNvPr id="275" name="Picture 2">
          <a:extLst>
            <a:ext uri="{FF2B5EF4-FFF2-40B4-BE49-F238E27FC236}">
              <a16:creationId xmlns:a16="http://schemas.microsoft.com/office/drawing/2014/main" id="{8ABBACCA-EBBA-4D11-B26B-F649428A5FF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44367450"/>
          <a:ext cx="152400" cy="133350"/>
        </a:xfrm>
        <a:prstGeom prst="rect">
          <a:avLst/>
        </a:prstGeom>
        <a:solidFill>
          <a:srgbClr val="FFFFFF"/>
        </a:solidFill>
        <a:ln w="9525">
          <a:solidFill>
            <a:srgbClr val="000000"/>
          </a:solidFill>
          <a:round/>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152400</xdr:colOff>
      <xdr:row>1</xdr:row>
      <xdr:rowOff>133350</xdr:rowOff>
    </xdr:to>
    <xdr:pic>
      <xdr:nvPicPr>
        <xdr:cNvPr id="2" name="Picture 317">
          <a:extLst>
            <a:ext uri="{FF2B5EF4-FFF2-40B4-BE49-F238E27FC236}">
              <a16:creationId xmlns:a16="http://schemas.microsoft.com/office/drawing/2014/main" id="{158E80CF-B106-4146-B958-464D2BDD38A1}"/>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6192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xdr:row>
      <xdr:rowOff>0</xdr:rowOff>
    </xdr:from>
    <xdr:to>
      <xdr:col>1</xdr:col>
      <xdr:colOff>152400</xdr:colOff>
      <xdr:row>2</xdr:row>
      <xdr:rowOff>133350</xdr:rowOff>
    </xdr:to>
    <xdr:pic>
      <xdr:nvPicPr>
        <xdr:cNvPr id="3" name="Picture 316">
          <a:extLst>
            <a:ext uri="{FF2B5EF4-FFF2-40B4-BE49-F238E27FC236}">
              <a16:creationId xmlns:a16="http://schemas.microsoft.com/office/drawing/2014/main" id="{5E69F521-16E9-441C-A9F0-7FCB61A7CE9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2385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xdr:row>
      <xdr:rowOff>0</xdr:rowOff>
    </xdr:from>
    <xdr:to>
      <xdr:col>1</xdr:col>
      <xdr:colOff>152400</xdr:colOff>
      <xdr:row>3</xdr:row>
      <xdr:rowOff>133350</xdr:rowOff>
    </xdr:to>
    <xdr:pic>
      <xdr:nvPicPr>
        <xdr:cNvPr id="4" name="Picture 315">
          <a:extLst>
            <a:ext uri="{FF2B5EF4-FFF2-40B4-BE49-F238E27FC236}">
              <a16:creationId xmlns:a16="http://schemas.microsoft.com/office/drawing/2014/main" id="{B5A23BB6-DAC8-4C7A-AFCC-8010154CE473}"/>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48577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xdr:row>
      <xdr:rowOff>0</xdr:rowOff>
    </xdr:from>
    <xdr:to>
      <xdr:col>1</xdr:col>
      <xdr:colOff>152400</xdr:colOff>
      <xdr:row>4</xdr:row>
      <xdr:rowOff>133350</xdr:rowOff>
    </xdr:to>
    <xdr:pic>
      <xdr:nvPicPr>
        <xdr:cNvPr id="5" name="Picture 314">
          <a:extLst>
            <a:ext uri="{FF2B5EF4-FFF2-40B4-BE49-F238E27FC236}">
              <a16:creationId xmlns:a16="http://schemas.microsoft.com/office/drawing/2014/main" id="{7A4D23CB-9FA7-4D41-8B83-8B8C72A7294A}"/>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477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xdr:row>
      <xdr:rowOff>0</xdr:rowOff>
    </xdr:from>
    <xdr:to>
      <xdr:col>1</xdr:col>
      <xdr:colOff>152400</xdr:colOff>
      <xdr:row>5</xdr:row>
      <xdr:rowOff>133350</xdr:rowOff>
    </xdr:to>
    <xdr:pic>
      <xdr:nvPicPr>
        <xdr:cNvPr id="6" name="Picture 313">
          <a:extLst>
            <a:ext uri="{FF2B5EF4-FFF2-40B4-BE49-F238E27FC236}">
              <a16:creationId xmlns:a16="http://schemas.microsoft.com/office/drawing/2014/main" id="{25811BE2-5D7E-43DB-B34E-DAC4C0644427}"/>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0962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6</xdr:row>
      <xdr:rowOff>0</xdr:rowOff>
    </xdr:from>
    <xdr:to>
      <xdr:col>1</xdr:col>
      <xdr:colOff>152400</xdr:colOff>
      <xdr:row>6</xdr:row>
      <xdr:rowOff>133350</xdr:rowOff>
    </xdr:to>
    <xdr:pic>
      <xdr:nvPicPr>
        <xdr:cNvPr id="7" name="Picture 312">
          <a:extLst>
            <a:ext uri="{FF2B5EF4-FFF2-40B4-BE49-F238E27FC236}">
              <a16:creationId xmlns:a16="http://schemas.microsoft.com/office/drawing/2014/main" id="{9C2C4A6C-C689-4739-B7D5-089D5B4A842A}"/>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97155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xdr:row>
      <xdr:rowOff>0</xdr:rowOff>
    </xdr:from>
    <xdr:to>
      <xdr:col>1</xdr:col>
      <xdr:colOff>152400</xdr:colOff>
      <xdr:row>7</xdr:row>
      <xdr:rowOff>133350</xdr:rowOff>
    </xdr:to>
    <xdr:pic>
      <xdr:nvPicPr>
        <xdr:cNvPr id="8" name="Picture 310">
          <a:extLst>
            <a:ext uri="{FF2B5EF4-FFF2-40B4-BE49-F238E27FC236}">
              <a16:creationId xmlns:a16="http://schemas.microsoft.com/office/drawing/2014/main" id="{CBBD5AF8-A901-4706-8A5A-1FA54749511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13347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8</xdr:row>
      <xdr:rowOff>0</xdr:rowOff>
    </xdr:from>
    <xdr:to>
      <xdr:col>1</xdr:col>
      <xdr:colOff>152400</xdr:colOff>
      <xdr:row>8</xdr:row>
      <xdr:rowOff>133350</xdr:rowOff>
    </xdr:to>
    <xdr:pic>
      <xdr:nvPicPr>
        <xdr:cNvPr id="9" name="Picture 309">
          <a:extLst>
            <a:ext uri="{FF2B5EF4-FFF2-40B4-BE49-F238E27FC236}">
              <a16:creationId xmlns:a16="http://schemas.microsoft.com/office/drawing/2014/main" id="{812B9B88-ECA0-4178-B046-74F84CB601D7}"/>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2954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9</xdr:row>
      <xdr:rowOff>0</xdr:rowOff>
    </xdr:from>
    <xdr:to>
      <xdr:col>1</xdr:col>
      <xdr:colOff>152400</xdr:colOff>
      <xdr:row>9</xdr:row>
      <xdr:rowOff>133350</xdr:rowOff>
    </xdr:to>
    <xdr:pic>
      <xdr:nvPicPr>
        <xdr:cNvPr id="10" name="Picture 308">
          <a:extLst>
            <a:ext uri="{FF2B5EF4-FFF2-40B4-BE49-F238E27FC236}">
              <a16:creationId xmlns:a16="http://schemas.microsoft.com/office/drawing/2014/main" id="{E67CFAFF-9E79-4360-B0A8-BF6FA5659CC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45732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10</xdr:row>
      <xdr:rowOff>0</xdr:rowOff>
    </xdr:from>
    <xdr:to>
      <xdr:col>1</xdr:col>
      <xdr:colOff>152400</xdr:colOff>
      <xdr:row>10</xdr:row>
      <xdr:rowOff>133350</xdr:rowOff>
    </xdr:to>
    <xdr:pic>
      <xdr:nvPicPr>
        <xdr:cNvPr id="11" name="Picture 307">
          <a:extLst>
            <a:ext uri="{FF2B5EF4-FFF2-40B4-BE49-F238E27FC236}">
              <a16:creationId xmlns:a16="http://schemas.microsoft.com/office/drawing/2014/main" id="{FC421681-347E-486A-B200-EE99CB81C578}"/>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61925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11</xdr:row>
      <xdr:rowOff>0</xdr:rowOff>
    </xdr:from>
    <xdr:to>
      <xdr:col>1</xdr:col>
      <xdr:colOff>152400</xdr:colOff>
      <xdr:row>11</xdr:row>
      <xdr:rowOff>133350</xdr:rowOff>
    </xdr:to>
    <xdr:pic>
      <xdr:nvPicPr>
        <xdr:cNvPr id="12" name="Picture 306">
          <a:extLst>
            <a:ext uri="{FF2B5EF4-FFF2-40B4-BE49-F238E27FC236}">
              <a16:creationId xmlns:a16="http://schemas.microsoft.com/office/drawing/2014/main" id="{2365AF55-3B5B-48B3-8F26-AFE297605177}"/>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78117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12</xdr:row>
      <xdr:rowOff>0</xdr:rowOff>
    </xdr:from>
    <xdr:to>
      <xdr:col>1</xdr:col>
      <xdr:colOff>152400</xdr:colOff>
      <xdr:row>12</xdr:row>
      <xdr:rowOff>133350</xdr:rowOff>
    </xdr:to>
    <xdr:pic>
      <xdr:nvPicPr>
        <xdr:cNvPr id="13" name="Picture 305">
          <a:extLst>
            <a:ext uri="{FF2B5EF4-FFF2-40B4-BE49-F238E27FC236}">
              <a16:creationId xmlns:a16="http://schemas.microsoft.com/office/drawing/2014/main" id="{BFECA7B6-57A1-4807-8D8D-AF81B1C5AB2C}"/>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9431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13</xdr:row>
      <xdr:rowOff>0</xdr:rowOff>
    </xdr:from>
    <xdr:to>
      <xdr:col>1</xdr:col>
      <xdr:colOff>152400</xdr:colOff>
      <xdr:row>13</xdr:row>
      <xdr:rowOff>133350</xdr:rowOff>
    </xdr:to>
    <xdr:pic>
      <xdr:nvPicPr>
        <xdr:cNvPr id="14" name="Picture 304">
          <a:extLst>
            <a:ext uri="{FF2B5EF4-FFF2-40B4-BE49-F238E27FC236}">
              <a16:creationId xmlns:a16="http://schemas.microsoft.com/office/drawing/2014/main" id="{358F4010-475E-4FB9-8394-94C5023331A1}"/>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10502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14</xdr:row>
      <xdr:rowOff>0</xdr:rowOff>
    </xdr:from>
    <xdr:to>
      <xdr:col>1</xdr:col>
      <xdr:colOff>152400</xdr:colOff>
      <xdr:row>14</xdr:row>
      <xdr:rowOff>133350</xdr:rowOff>
    </xdr:to>
    <xdr:pic>
      <xdr:nvPicPr>
        <xdr:cNvPr id="15" name="Picture 303">
          <a:extLst>
            <a:ext uri="{FF2B5EF4-FFF2-40B4-BE49-F238E27FC236}">
              <a16:creationId xmlns:a16="http://schemas.microsoft.com/office/drawing/2014/main" id="{371215D5-7B4E-48D6-A10E-92F28E9D41C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26695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15</xdr:row>
      <xdr:rowOff>0</xdr:rowOff>
    </xdr:from>
    <xdr:to>
      <xdr:col>1</xdr:col>
      <xdr:colOff>152400</xdr:colOff>
      <xdr:row>15</xdr:row>
      <xdr:rowOff>133350</xdr:rowOff>
    </xdr:to>
    <xdr:pic>
      <xdr:nvPicPr>
        <xdr:cNvPr id="16" name="Picture 302">
          <a:extLst>
            <a:ext uri="{FF2B5EF4-FFF2-40B4-BE49-F238E27FC236}">
              <a16:creationId xmlns:a16="http://schemas.microsoft.com/office/drawing/2014/main" id="{DA8747FA-3714-42CA-A38D-35CB4CA742F7}"/>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42887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16</xdr:row>
      <xdr:rowOff>0</xdr:rowOff>
    </xdr:from>
    <xdr:to>
      <xdr:col>1</xdr:col>
      <xdr:colOff>152400</xdr:colOff>
      <xdr:row>16</xdr:row>
      <xdr:rowOff>133350</xdr:rowOff>
    </xdr:to>
    <xdr:pic>
      <xdr:nvPicPr>
        <xdr:cNvPr id="17" name="Picture 298">
          <a:extLst>
            <a:ext uri="{FF2B5EF4-FFF2-40B4-BE49-F238E27FC236}">
              <a16:creationId xmlns:a16="http://schemas.microsoft.com/office/drawing/2014/main" id="{B058E345-F1E6-467D-8BD9-31C4A58271F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5908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17</xdr:row>
      <xdr:rowOff>0</xdr:rowOff>
    </xdr:from>
    <xdr:to>
      <xdr:col>1</xdr:col>
      <xdr:colOff>152400</xdr:colOff>
      <xdr:row>17</xdr:row>
      <xdr:rowOff>133350</xdr:rowOff>
    </xdr:to>
    <xdr:pic>
      <xdr:nvPicPr>
        <xdr:cNvPr id="18" name="Picture 297">
          <a:extLst>
            <a:ext uri="{FF2B5EF4-FFF2-40B4-BE49-F238E27FC236}">
              <a16:creationId xmlns:a16="http://schemas.microsoft.com/office/drawing/2014/main" id="{7C2F647E-0F1F-44B3-908A-D26F04BFF93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75272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18</xdr:row>
      <xdr:rowOff>0</xdr:rowOff>
    </xdr:from>
    <xdr:to>
      <xdr:col>1</xdr:col>
      <xdr:colOff>152400</xdr:colOff>
      <xdr:row>18</xdr:row>
      <xdr:rowOff>133350</xdr:rowOff>
    </xdr:to>
    <xdr:pic>
      <xdr:nvPicPr>
        <xdr:cNvPr id="19" name="Picture 296">
          <a:extLst>
            <a:ext uri="{FF2B5EF4-FFF2-40B4-BE49-F238E27FC236}">
              <a16:creationId xmlns:a16="http://schemas.microsoft.com/office/drawing/2014/main" id="{B38EFD62-83BB-4027-A955-1E4BDE73251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1465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19</xdr:row>
      <xdr:rowOff>0</xdr:rowOff>
    </xdr:from>
    <xdr:to>
      <xdr:col>1</xdr:col>
      <xdr:colOff>152400</xdr:colOff>
      <xdr:row>19</xdr:row>
      <xdr:rowOff>133350</xdr:rowOff>
    </xdr:to>
    <xdr:pic>
      <xdr:nvPicPr>
        <xdr:cNvPr id="20" name="Picture 295">
          <a:extLst>
            <a:ext uri="{FF2B5EF4-FFF2-40B4-BE49-F238E27FC236}">
              <a16:creationId xmlns:a16="http://schemas.microsoft.com/office/drawing/2014/main" id="{9230511A-9C43-4C80-94EB-9168F45C1A27}"/>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07657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20</xdr:row>
      <xdr:rowOff>0</xdr:rowOff>
    </xdr:from>
    <xdr:to>
      <xdr:col>1</xdr:col>
      <xdr:colOff>152400</xdr:colOff>
      <xdr:row>20</xdr:row>
      <xdr:rowOff>133350</xdr:rowOff>
    </xdr:to>
    <xdr:pic>
      <xdr:nvPicPr>
        <xdr:cNvPr id="21" name="Picture 293">
          <a:extLst>
            <a:ext uri="{FF2B5EF4-FFF2-40B4-BE49-F238E27FC236}">
              <a16:creationId xmlns:a16="http://schemas.microsoft.com/office/drawing/2014/main" id="{38D2C1A1-A127-4251-AF29-7B294646408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238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21</xdr:row>
      <xdr:rowOff>0</xdr:rowOff>
    </xdr:from>
    <xdr:to>
      <xdr:col>1</xdr:col>
      <xdr:colOff>152400</xdr:colOff>
      <xdr:row>21</xdr:row>
      <xdr:rowOff>133350</xdr:rowOff>
    </xdr:to>
    <xdr:pic>
      <xdr:nvPicPr>
        <xdr:cNvPr id="22" name="Picture 311">
          <a:extLst>
            <a:ext uri="{FF2B5EF4-FFF2-40B4-BE49-F238E27FC236}">
              <a16:creationId xmlns:a16="http://schemas.microsoft.com/office/drawing/2014/main" id="{333290FD-3D37-4F82-A0A2-F2AE53B8273C}"/>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40042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22</xdr:row>
      <xdr:rowOff>0</xdr:rowOff>
    </xdr:from>
    <xdr:to>
      <xdr:col>1</xdr:col>
      <xdr:colOff>152400</xdr:colOff>
      <xdr:row>22</xdr:row>
      <xdr:rowOff>133350</xdr:rowOff>
    </xdr:to>
    <xdr:pic>
      <xdr:nvPicPr>
        <xdr:cNvPr id="23" name="Picture 294">
          <a:extLst>
            <a:ext uri="{FF2B5EF4-FFF2-40B4-BE49-F238E27FC236}">
              <a16:creationId xmlns:a16="http://schemas.microsoft.com/office/drawing/2014/main" id="{5519F834-2842-47CA-ABA9-B80647C31E5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562350"/>
          <a:ext cx="152400" cy="133350"/>
        </a:xfrm>
        <a:prstGeom prst="rect">
          <a:avLst/>
        </a:prstGeom>
        <a:solidFill>
          <a:srgbClr val="FFFFFF"/>
        </a:solidFill>
        <a:ln w="9525">
          <a:solidFill>
            <a:srgbClr val="000000"/>
          </a:solidFill>
          <a:round/>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XPORTE%20NIT%20900.XL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
      <sheetName val="G-1"/>
      <sheetName val="GENERAL "/>
      <sheetName val="PAGADAS"/>
      <sheetName val="CARTERA"/>
      <sheetName val="GIROS POR LEGALIZAR"/>
      <sheetName val="GLOSA INICIAL"/>
    </sheetNames>
    <sheetDataSet>
      <sheetData sheetId="0"/>
      <sheetData sheetId="1"/>
      <sheetData sheetId="2"/>
      <sheetData sheetId="3">
        <row r="1">
          <cell r="A1" t="str">
            <v>Referencia</v>
          </cell>
          <cell r="B1" t="str">
            <v>Icono part.abiertas/comp.</v>
          </cell>
          <cell r="C1" t="str">
            <v>Cuenta</v>
          </cell>
          <cell r="D1" t="str">
            <v>Nº documento</v>
          </cell>
          <cell r="E1" t="str">
            <v>Cuenta de mayor</v>
          </cell>
          <cell r="F1" t="str">
            <v>Fecha de documento</v>
          </cell>
          <cell r="G1" t="str">
            <v>Referencia</v>
          </cell>
          <cell r="H1" t="str">
            <v>Importe en moneda local</v>
          </cell>
        </row>
        <row r="2">
          <cell r="A2">
            <v>390259</v>
          </cell>
          <cell r="B2"/>
          <cell r="C2" t="str">
            <v>3244</v>
          </cell>
          <cell r="D2" t="str">
            <v>2000137562</v>
          </cell>
          <cell r="E2" t="str">
            <v>2905100202</v>
          </cell>
          <cell r="F2">
            <v>43612</v>
          </cell>
          <cell r="G2" t="str">
            <v>FV390259</v>
          </cell>
          <cell r="H2">
            <v>23160</v>
          </cell>
        </row>
        <row r="3">
          <cell r="A3">
            <v>799049</v>
          </cell>
          <cell r="B3"/>
          <cell r="C3" t="str">
            <v>3244</v>
          </cell>
          <cell r="D3" t="str">
            <v>1902449564</v>
          </cell>
          <cell r="E3" t="str">
            <v>2905100202</v>
          </cell>
          <cell r="F3">
            <v>43500</v>
          </cell>
          <cell r="G3" t="str">
            <v>799049</v>
          </cell>
          <cell r="H3">
            <v>55720</v>
          </cell>
        </row>
        <row r="4">
          <cell r="A4">
            <v>799560</v>
          </cell>
          <cell r="B4"/>
          <cell r="C4" t="str">
            <v>3244</v>
          </cell>
          <cell r="D4" t="str">
            <v>1902449569</v>
          </cell>
          <cell r="E4" t="str">
            <v>2905100202</v>
          </cell>
          <cell r="F4">
            <v>43504</v>
          </cell>
          <cell r="G4" t="str">
            <v>799560</v>
          </cell>
          <cell r="H4">
            <v>274680</v>
          </cell>
        </row>
        <row r="5">
          <cell r="A5">
            <v>769127</v>
          </cell>
          <cell r="B5"/>
          <cell r="C5" t="str">
            <v>3244</v>
          </cell>
          <cell r="D5" t="str">
            <v>1900641608</v>
          </cell>
          <cell r="E5" t="str">
            <v>2905100202</v>
          </cell>
          <cell r="F5">
            <v>43131</v>
          </cell>
          <cell r="G5" t="str">
            <v>769127</v>
          </cell>
          <cell r="H5">
            <v>57580</v>
          </cell>
        </row>
        <row r="6">
          <cell r="A6">
            <v>769883</v>
          </cell>
          <cell r="B6"/>
          <cell r="C6" t="str">
            <v>3244</v>
          </cell>
          <cell r="D6" t="str">
            <v>1900688136</v>
          </cell>
          <cell r="E6" t="str">
            <v>2905100202</v>
          </cell>
          <cell r="F6">
            <v>43144</v>
          </cell>
          <cell r="G6" t="str">
            <v>769883</v>
          </cell>
          <cell r="H6">
            <v>51930</v>
          </cell>
        </row>
        <row r="7">
          <cell r="A7">
            <v>771968</v>
          </cell>
          <cell r="B7"/>
          <cell r="C7" t="str">
            <v>3244</v>
          </cell>
          <cell r="D7" t="str">
            <v>1900637964</v>
          </cell>
          <cell r="E7" t="str">
            <v>2905100202</v>
          </cell>
          <cell r="F7">
            <v>43179</v>
          </cell>
          <cell r="G7" t="str">
            <v>771968</v>
          </cell>
          <cell r="H7">
            <v>51860</v>
          </cell>
        </row>
        <row r="8">
          <cell r="A8">
            <v>774204</v>
          </cell>
          <cell r="B8"/>
          <cell r="C8" t="str">
            <v>3244</v>
          </cell>
          <cell r="D8" t="str">
            <v>1900816321</v>
          </cell>
          <cell r="E8" t="str">
            <v>2905100202</v>
          </cell>
          <cell r="F8">
            <v>43207</v>
          </cell>
          <cell r="G8" t="str">
            <v>774204</v>
          </cell>
          <cell r="H8">
            <v>54190</v>
          </cell>
        </row>
        <row r="9">
          <cell r="A9" t="str">
            <v>MPS COR 724</v>
          </cell>
          <cell r="B9"/>
          <cell r="C9" t="str">
            <v>3244</v>
          </cell>
          <cell r="D9" t="str">
            <v>2000124864</v>
          </cell>
          <cell r="E9" t="str">
            <v>2905100202</v>
          </cell>
          <cell r="F9">
            <v>43593</v>
          </cell>
          <cell r="G9" t="str">
            <v>MPS COR 724</v>
          </cell>
          <cell r="H9">
            <v>522800</v>
          </cell>
        </row>
        <row r="10">
          <cell r="A10" t="str">
            <v>PAGO MPS MAY 19</v>
          </cell>
          <cell r="B10"/>
          <cell r="C10" t="str">
            <v>3244</v>
          </cell>
          <cell r="D10" t="str">
            <v>2000137573</v>
          </cell>
          <cell r="E10" t="str">
            <v>2905100202</v>
          </cell>
          <cell r="F10">
            <v>43612</v>
          </cell>
          <cell r="G10" t="str">
            <v>PAGO MPS MAY 19</v>
          </cell>
          <cell r="H10">
            <v>110660</v>
          </cell>
        </row>
        <row r="11">
          <cell r="A11" t="str">
            <v>PAGO MPS MAY 19</v>
          </cell>
          <cell r="B11"/>
          <cell r="C11" t="str">
            <v>3244</v>
          </cell>
          <cell r="D11" t="str">
            <v>2000137573</v>
          </cell>
          <cell r="E11" t="str">
            <v>2905100202</v>
          </cell>
          <cell r="F11">
            <v>43612</v>
          </cell>
          <cell r="G11" t="str">
            <v>PAGO MPS MAY 19</v>
          </cell>
          <cell r="H11">
            <v>110660</v>
          </cell>
        </row>
        <row r="12">
          <cell r="A12">
            <v>798872</v>
          </cell>
          <cell r="B12"/>
          <cell r="C12" t="str">
            <v>3244</v>
          </cell>
          <cell r="D12" t="str">
            <v>1902569247</v>
          </cell>
          <cell r="E12" t="str">
            <v>2905100202</v>
          </cell>
          <cell r="F12">
            <v>43497</v>
          </cell>
          <cell r="G12" t="str">
            <v>798872</v>
          </cell>
          <cell r="H12">
            <v>56260</v>
          </cell>
        </row>
        <row r="13">
          <cell r="A13">
            <v>800387</v>
          </cell>
          <cell r="B13"/>
          <cell r="C13" t="str">
            <v>3244</v>
          </cell>
          <cell r="D13" t="str">
            <v>1902569250</v>
          </cell>
          <cell r="E13" t="str">
            <v>2905100202</v>
          </cell>
          <cell r="F13">
            <v>43514</v>
          </cell>
          <cell r="G13" t="str">
            <v>800387</v>
          </cell>
          <cell r="H13">
            <v>54400</v>
          </cell>
        </row>
        <row r="14">
          <cell r="A14" t="str">
            <v>MPS SAN 727</v>
          </cell>
          <cell r="B14"/>
          <cell r="C14" t="str">
            <v>3244</v>
          </cell>
          <cell r="D14" t="str">
            <v>2000124867</v>
          </cell>
          <cell r="E14" t="str">
            <v>2905100202</v>
          </cell>
          <cell r="F14">
            <v>43593</v>
          </cell>
          <cell r="G14" t="str">
            <v>MPS SAN 727</v>
          </cell>
          <cell r="H14">
            <v>110660</v>
          </cell>
        </row>
        <row r="15">
          <cell r="A15" t="str">
            <v>COMPENSACION</v>
          </cell>
          <cell r="B15"/>
          <cell r="C15" t="str">
            <v>3244</v>
          </cell>
          <cell r="D15" t="str">
            <v>2000138078</v>
          </cell>
          <cell r="E15" t="str">
            <v>2905100202</v>
          </cell>
          <cell r="F15">
            <v>43614</v>
          </cell>
          <cell r="G15" t="str">
            <v>COMPENSACION</v>
          </cell>
          <cell r="H15">
            <v>265000</v>
          </cell>
        </row>
        <row r="16">
          <cell r="A16" t="str">
            <v>COMPENSACION</v>
          </cell>
          <cell r="B16"/>
          <cell r="C16" t="str">
            <v>3244</v>
          </cell>
          <cell r="D16" t="str">
            <v>2000138078</v>
          </cell>
          <cell r="E16" t="str">
            <v>2905100202</v>
          </cell>
          <cell r="F16">
            <v>43614</v>
          </cell>
          <cell r="G16" t="str">
            <v>COMPENSACION</v>
          </cell>
          <cell r="H16">
            <v>265000</v>
          </cell>
        </row>
        <row r="17">
          <cell r="A17">
            <v>796602</v>
          </cell>
          <cell r="B17"/>
          <cell r="C17" t="str">
            <v>3244</v>
          </cell>
          <cell r="D17" t="str">
            <v>1902186107</v>
          </cell>
          <cell r="E17" t="str">
            <v>2905100202</v>
          </cell>
          <cell r="F17">
            <v>43481</v>
          </cell>
          <cell r="G17" t="str">
            <v>796602</v>
          </cell>
          <cell r="H17">
            <v>162560</v>
          </cell>
        </row>
        <row r="18">
          <cell r="A18">
            <v>796924</v>
          </cell>
          <cell r="B18"/>
          <cell r="C18" t="str">
            <v>3244</v>
          </cell>
          <cell r="D18" t="str">
            <v>1902612316</v>
          </cell>
          <cell r="E18" t="str">
            <v>2905100202</v>
          </cell>
          <cell r="F18">
            <v>43482</v>
          </cell>
          <cell r="G18" t="str">
            <v>796924</v>
          </cell>
          <cell r="H18">
            <v>102440</v>
          </cell>
        </row>
        <row r="19">
          <cell r="A19" t="str">
            <v>MPS NOR 726</v>
          </cell>
          <cell r="B19"/>
          <cell r="C19" t="str">
            <v>3244</v>
          </cell>
          <cell r="D19" t="str">
            <v>2000124866</v>
          </cell>
          <cell r="E19" t="str">
            <v>2905100202</v>
          </cell>
          <cell r="F19">
            <v>43593</v>
          </cell>
          <cell r="G19" t="str">
            <v>MPS NOR 726</v>
          </cell>
          <cell r="H19">
            <v>265000</v>
          </cell>
        </row>
        <row r="20">
          <cell r="A20" t="str">
            <v>MPS MAYO/2019</v>
          </cell>
          <cell r="B20"/>
          <cell r="C20" t="str">
            <v>3244</v>
          </cell>
          <cell r="D20" t="str">
            <v>2000148901</v>
          </cell>
          <cell r="E20" t="str">
            <v>2905100102</v>
          </cell>
          <cell r="F20">
            <v>43616</v>
          </cell>
          <cell r="G20" t="str">
            <v>MPS MAYO/2019</v>
          </cell>
          <cell r="H20">
            <v>175950</v>
          </cell>
        </row>
        <row r="21">
          <cell r="A21" t="str">
            <v>MPS MAYO/2019</v>
          </cell>
          <cell r="B21"/>
          <cell r="C21" t="str">
            <v>3244</v>
          </cell>
          <cell r="D21" t="str">
            <v>2000148901</v>
          </cell>
          <cell r="E21" t="str">
            <v>2905100202</v>
          </cell>
          <cell r="F21">
            <v>43616</v>
          </cell>
          <cell r="G21" t="str">
            <v>MPS MAYO/2019</v>
          </cell>
          <cell r="H21">
            <v>175950</v>
          </cell>
        </row>
        <row r="22">
          <cell r="A22">
            <v>798817</v>
          </cell>
          <cell r="B22"/>
          <cell r="C22" t="str">
            <v>3244</v>
          </cell>
          <cell r="D22" t="str">
            <v>1902446208</v>
          </cell>
          <cell r="E22" t="str">
            <v>2905100102</v>
          </cell>
          <cell r="F22">
            <v>43497</v>
          </cell>
          <cell r="G22" t="str">
            <v>798817</v>
          </cell>
          <cell r="H22">
            <v>175950</v>
          </cell>
        </row>
        <row r="23">
          <cell r="A23" t="str">
            <v>MPS MAG 725</v>
          </cell>
          <cell r="B23"/>
          <cell r="C23" t="str">
            <v>3244</v>
          </cell>
          <cell r="D23" t="str">
            <v>2000124865</v>
          </cell>
          <cell r="E23" t="str">
            <v>2905100202</v>
          </cell>
          <cell r="F23">
            <v>43593</v>
          </cell>
          <cell r="G23" t="str">
            <v>MPS MAG 725</v>
          </cell>
          <cell r="H23">
            <v>175950</v>
          </cell>
        </row>
        <row r="24">
          <cell r="A24" t="str">
            <v>COMPENSACION</v>
          </cell>
          <cell r="B24"/>
          <cell r="C24" t="str">
            <v>3244</v>
          </cell>
          <cell r="D24" t="str">
            <v>2000204475</v>
          </cell>
          <cell r="E24" t="str">
            <v>2905100202</v>
          </cell>
          <cell r="F24">
            <v>43738</v>
          </cell>
          <cell r="G24" t="str">
            <v>COMPENSACION</v>
          </cell>
          <cell r="H24">
            <v>0</v>
          </cell>
        </row>
        <row r="25">
          <cell r="A25">
            <v>796924</v>
          </cell>
          <cell r="B25"/>
          <cell r="C25" t="str">
            <v>3244</v>
          </cell>
          <cell r="D25" t="str">
            <v>1902612316</v>
          </cell>
          <cell r="E25" t="str">
            <v>2905100202</v>
          </cell>
          <cell r="F25">
            <v>43482</v>
          </cell>
          <cell r="G25" t="str">
            <v>796924</v>
          </cell>
          <cell r="H25">
            <v>108340</v>
          </cell>
        </row>
        <row r="26">
          <cell r="A26">
            <v>797159</v>
          </cell>
          <cell r="B26"/>
          <cell r="C26" t="str">
            <v>3244</v>
          </cell>
          <cell r="D26" t="str">
            <v>1903341211</v>
          </cell>
          <cell r="E26" t="str">
            <v>2905100202</v>
          </cell>
          <cell r="F26">
            <v>43483</v>
          </cell>
          <cell r="G26" t="str">
            <v>797159</v>
          </cell>
          <cell r="H26">
            <v>65120</v>
          </cell>
        </row>
        <row r="27">
          <cell r="A27" t="str">
            <v>56916105 NOR-106</v>
          </cell>
          <cell r="B27"/>
          <cell r="C27" t="str">
            <v>3244</v>
          </cell>
          <cell r="D27" t="str">
            <v>2000199005</v>
          </cell>
          <cell r="E27" t="str">
            <v>2905100202</v>
          </cell>
          <cell r="F27">
            <v>43735</v>
          </cell>
          <cell r="G27" t="str">
            <v>56916105 NOR-106</v>
          </cell>
          <cell r="H27">
            <v>173460</v>
          </cell>
        </row>
        <row r="28">
          <cell r="A28">
            <v>823252</v>
          </cell>
          <cell r="B28"/>
          <cell r="C28" t="str">
            <v>3244</v>
          </cell>
          <cell r="D28" t="str">
            <v>1903732358</v>
          </cell>
          <cell r="E28" t="str">
            <v>2905100202</v>
          </cell>
          <cell r="F28">
            <v>43763</v>
          </cell>
          <cell r="G28" t="str">
            <v>823252</v>
          </cell>
          <cell r="H28">
            <v>178400</v>
          </cell>
        </row>
        <row r="29">
          <cell r="B29"/>
          <cell r="C29" t="str">
            <v>3244</v>
          </cell>
          <cell r="D29" t="str">
            <v>2000250794</v>
          </cell>
          <cell r="E29" t="str">
            <v>2905100202</v>
          </cell>
          <cell r="F29">
            <v>43811</v>
          </cell>
          <cell r="H29">
            <v>178400</v>
          </cell>
        </row>
        <row r="30">
          <cell r="B30"/>
          <cell r="C30" t="str">
            <v>3244</v>
          </cell>
          <cell r="D30" t="str">
            <v>2000250794</v>
          </cell>
          <cell r="E30" t="str">
            <v>2905100202</v>
          </cell>
          <cell r="F30">
            <v>43811</v>
          </cell>
          <cell r="H30">
            <v>178400</v>
          </cell>
        </row>
        <row r="31">
          <cell r="A31" t="str">
            <v>MPS CES-622</v>
          </cell>
          <cell r="B31"/>
          <cell r="C31" t="str">
            <v>3244</v>
          </cell>
          <cell r="D31" t="str">
            <v>2000240961</v>
          </cell>
          <cell r="E31" t="str">
            <v>2905100202</v>
          </cell>
          <cell r="F31">
            <v>43805</v>
          </cell>
          <cell r="G31" t="str">
            <v>MPS CES-622</v>
          </cell>
          <cell r="H31">
            <v>178400</v>
          </cell>
        </row>
        <row r="32">
          <cell r="A32" t="str">
            <v>PAGO MPS DIC 19</v>
          </cell>
          <cell r="B32"/>
          <cell r="C32" t="str">
            <v>3244</v>
          </cell>
          <cell r="D32" t="str">
            <v>2000250850</v>
          </cell>
          <cell r="E32" t="str">
            <v>2905100202</v>
          </cell>
          <cell r="F32">
            <v>43819</v>
          </cell>
          <cell r="G32" t="str">
            <v>PAGO MPS DIC 19</v>
          </cell>
          <cell r="H32">
            <v>56080</v>
          </cell>
        </row>
        <row r="33">
          <cell r="A33" t="str">
            <v>PAGO MPS DIC 19</v>
          </cell>
          <cell r="B33"/>
          <cell r="C33" t="str">
            <v>3244</v>
          </cell>
          <cell r="D33" t="str">
            <v>2000250850</v>
          </cell>
          <cell r="E33" t="str">
            <v>2905100202</v>
          </cell>
          <cell r="F33">
            <v>43819</v>
          </cell>
          <cell r="G33" t="str">
            <v>PAGO MPS DIC 19</v>
          </cell>
          <cell r="H33">
            <v>56080</v>
          </cell>
        </row>
        <row r="34">
          <cell r="A34">
            <v>809856</v>
          </cell>
          <cell r="B34"/>
          <cell r="C34" t="str">
            <v>3244</v>
          </cell>
          <cell r="D34" t="str">
            <v>1903754683</v>
          </cell>
          <cell r="E34" t="str">
            <v>2905100202</v>
          </cell>
          <cell r="F34">
            <v>43626</v>
          </cell>
          <cell r="G34" t="str">
            <v>809856</v>
          </cell>
          <cell r="H34">
            <v>56080</v>
          </cell>
        </row>
        <row r="35">
          <cell r="A35" t="str">
            <v>MPS SAN-625</v>
          </cell>
          <cell r="B35"/>
          <cell r="C35" t="str">
            <v>3244</v>
          </cell>
          <cell r="D35" t="str">
            <v>2000240964</v>
          </cell>
          <cell r="E35" t="str">
            <v>2905100202</v>
          </cell>
          <cell r="F35">
            <v>43805</v>
          </cell>
          <cell r="G35" t="str">
            <v>MPS SAN-625</v>
          </cell>
          <cell r="H35">
            <v>56080</v>
          </cell>
        </row>
        <row r="36">
          <cell r="A36">
            <v>814519</v>
          </cell>
          <cell r="B36"/>
          <cell r="C36" t="str">
            <v>3244</v>
          </cell>
          <cell r="D36" t="str">
            <v>1903742536</v>
          </cell>
          <cell r="E36" t="str">
            <v>2905100202</v>
          </cell>
          <cell r="F36">
            <v>43658</v>
          </cell>
          <cell r="G36" t="str">
            <v>814519</v>
          </cell>
          <cell r="H36">
            <v>95500</v>
          </cell>
        </row>
        <row r="37">
          <cell r="A37" t="str">
            <v>MPS ATL-620</v>
          </cell>
          <cell r="B37"/>
          <cell r="C37" t="str">
            <v>3244</v>
          </cell>
          <cell r="D37" t="str">
            <v>2000240959</v>
          </cell>
          <cell r="E37" t="str">
            <v>2905100202</v>
          </cell>
          <cell r="F37">
            <v>43805</v>
          </cell>
          <cell r="G37" t="str">
            <v>MPS ATL-620</v>
          </cell>
          <cell r="H37">
            <v>95500</v>
          </cell>
        </row>
        <row r="38">
          <cell r="A38" t="str">
            <v>COMPENSACION</v>
          </cell>
          <cell r="B38"/>
          <cell r="C38" t="str">
            <v>3244</v>
          </cell>
          <cell r="D38" t="str">
            <v>2000253687</v>
          </cell>
          <cell r="E38" t="str">
            <v>2905100202</v>
          </cell>
          <cell r="F38">
            <v>43805</v>
          </cell>
          <cell r="G38" t="str">
            <v>COMPENSACION</v>
          </cell>
          <cell r="H38">
            <v>95500</v>
          </cell>
        </row>
        <row r="39">
          <cell r="A39" t="str">
            <v>COMPENSACION</v>
          </cell>
          <cell r="B39"/>
          <cell r="C39" t="str">
            <v>3244</v>
          </cell>
          <cell r="D39" t="str">
            <v>2000253687</v>
          </cell>
          <cell r="E39" t="str">
            <v>2905100202</v>
          </cell>
          <cell r="F39">
            <v>43805</v>
          </cell>
          <cell r="G39" t="str">
            <v>COMPENSACION</v>
          </cell>
          <cell r="H39">
            <v>95500</v>
          </cell>
        </row>
        <row r="40">
          <cell r="A40">
            <v>818933</v>
          </cell>
          <cell r="B40"/>
          <cell r="C40" t="str">
            <v>3244</v>
          </cell>
          <cell r="D40" t="str">
            <v>1903828919</v>
          </cell>
          <cell r="E40" t="str">
            <v>2905100202</v>
          </cell>
          <cell r="F40">
            <v>43728</v>
          </cell>
          <cell r="G40" t="str">
            <v>818933</v>
          </cell>
          <cell r="H40">
            <v>229620</v>
          </cell>
        </row>
        <row r="41">
          <cell r="A41" t="str">
            <v>PAGO EVENTO</v>
          </cell>
          <cell r="B41"/>
          <cell r="C41" t="str">
            <v>3244</v>
          </cell>
          <cell r="D41" t="str">
            <v>2000262838</v>
          </cell>
          <cell r="E41" t="str">
            <v>2905100202</v>
          </cell>
          <cell r="F41">
            <v>43829</v>
          </cell>
          <cell r="G41" t="str">
            <v>PAGO EVENTO</v>
          </cell>
          <cell r="H41">
            <v>229620</v>
          </cell>
        </row>
        <row r="42">
          <cell r="A42" t="str">
            <v>PAGO EVENTO</v>
          </cell>
          <cell r="B42"/>
          <cell r="C42" t="str">
            <v>3244</v>
          </cell>
          <cell r="D42" t="str">
            <v>2000262838</v>
          </cell>
          <cell r="E42" t="str">
            <v>2905100202</v>
          </cell>
          <cell r="F42">
            <v>43829</v>
          </cell>
          <cell r="G42" t="str">
            <v>PAGO EVENTO</v>
          </cell>
          <cell r="H42">
            <v>229620</v>
          </cell>
        </row>
        <row r="43">
          <cell r="A43" t="str">
            <v>MPS ANT-619</v>
          </cell>
          <cell r="B43"/>
          <cell r="C43" t="str">
            <v>3244</v>
          </cell>
          <cell r="D43" t="str">
            <v>2000240958</v>
          </cell>
          <cell r="E43" t="str">
            <v>2905100202</v>
          </cell>
          <cell r="F43">
            <v>43805</v>
          </cell>
          <cell r="G43" t="str">
            <v>MPS ANT-619</v>
          </cell>
          <cell r="H43">
            <v>229620</v>
          </cell>
        </row>
        <row r="44">
          <cell r="A44" t="str">
            <v>COMPENSACION</v>
          </cell>
          <cell r="B44"/>
          <cell r="C44" t="str">
            <v>3244</v>
          </cell>
          <cell r="D44" t="str">
            <v>2000263048</v>
          </cell>
          <cell r="E44" t="str">
            <v>2905100202</v>
          </cell>
          <cell r="F44">
            <v>43829</v>
          </cell>
          <cell r="G44" t="str">
            <v>COMPENSACION</v>
          </cell>
          <cell r="H44">
            <v>288750</v>
          </cell>
        </row>
        <row r="45">
          <cell r="A45" t="str">
            <v>COMPENSACION</v>
          </cell>
          <cell r="B45"/>
          <cell r="C45" t="str">
            <v>3244</v>
          </cell>
          <cell r="D45" t="str">
            <v>2000263048</v>
          </cell>
          <cell r="E45" t="str">
            <v>2905100202</v>
          </cell>
          <cell r="F45">
            <v>43829</v>
          </cell>
          <cell r="G45" t="str">
            <v>COMPENSACION</v>
          </cell>
          <cell r="H45">
            <v>288750</v>
          </cell>
        </row>
        <row r="46">
          <cell r="A46">
            <v>792239</v>
          </cell>
          <cell r="B46"/>
          <cell r="C46" t="str">
            <v>3244</v>
          </cell>
          <cell r="D46" t="str">
            <v>1902496756</v>
          </cell>
          <cell r="E46" t="str">
            <v>2905100202</v>
          </cell>
          <cell r="F46">
            <v>43393</v>
          </cell>
          <cell r="G46" t="str">
            <v>792239</v>
          </cell>
          <cell r="H46">
            <v>52490</v>
          </cell>
        </row>
        <row r="47">
          <cell r="A47">
            <v>798830</v>
          </cell>
          <cell r="B47"/>
          <cell r="C47" t="str">
            <v>3244</v>
          </cell>
          <cell r="D47" t="str">
            <v>1902499784</v>
          </cell>
          <cell r="E47" t="str">
            <v>2905100202</v>
          </cell>
          <cell r="F47">
            <v>43497</v>
          </cell>
          <cell r="G47" t="str">
            <v>798830</v>
          </cell>
          <cell r="H47">
            <v>100410</v>
          </cell>
        </row>
        <row r="48">
          <cell r="A48">
            <v>799437</v>
          </cell>
          <cell r="B48"/>
          <cell r="C48" t="str">
            <v>3244</v>
          </cell>
          <cell r="D48" t="str">
            <v>1902499790</v>
          </cell>
          <cell r="E48" t="str">
            <v>2905100202</v>
          </cell>
          <cell r="F48">
            <v>43503</v>
          </cell>
          <cell r="G48" t="str">
            <v>799437</v>
          </cell>
          <cell r="H48">
            <v>55840</v>
          </cell>
        </row>
        <row r="49">
          <cell r="A49">
            <v>799666</v>
          </cell>
          <cell r="B49"/>
          <cell r="C49" t="str">
            <v>3244</v>
          </cell>
          <cell r="D49" t="str">
            <v>1902499794</v>
          </cell>
          <cell r="E49" t="str">
            <v>2905100202</v>
          </cell>
          <cell r="F49">
            <v>43504</v>
          </cell>
          <cell r="G49" t="str">
            <v>799666</v>
          </cell>
          <cell r="H49">
            <v>56260</v>
          </cell>
        </row>
        <row r="50">
          <cell r="A50">
            <v>809706</v>
          </cell>
          <cell r="B50"/>
          <cell r="C50" t="str">
            <v>3244</v>
          </cell>
          <cell r="D50" t="str">
            <v>1903886475</v>
          </cell>
          <cell r="E50" t="str">
            <v>2905100202</v>
          </cell>
          <cell r="F50">
            <v>43829</v>
          </cell>
          <cell r="G50" t="str">
            <v>809706</v>
          </cell>
          <cell r="H50">
            <v>23750</v>
          </cell>
        </row>
        <row r="51">
          <cell r="A51" t="str">
            <v>MPS NOR-624</v>
          </cell>
          <cell r="B51"/>
          <cell r="C51" t="str">
            <v>3244</v>
          </cell>
          <cell r="D51" t="str">
            <v>2000240963</v>
          </cell>
          <cell r="E51" t="str">
            <v>2905100202</v>
          </cell>
          <cell r="F51">
            <v>43805</v>
          </cell>
          <cell r="G51" t="str">
            <v>MPS NOR-624</v>
          </cell>
          <cell r="H51">
            <v>288750</v>
          </cell>
        </row>
        <row r="52">
          <cell r="A52">
            <v>814876</v>
          </cell>
          <cell r="B52"/>
          <cell r="C52" t="str">
            <v>3244</v>
          </cell>
          <cell r="D52" t="str">
            <v>1903917936</v>
          </cell>
          <cell r="E52" t="str">
            <v>2905100102</v>
          </cell>
          <cell r="F52">
            <v>43663</v>
          </cell>
          <cell r="G52" t="str">
            <v>814876</v>
          </cell>
          <cell r="H52">
            <v>54400</v>
          </cell>
        </row>
        <row r="53">
          <cell r="A53">
            <v>817898</v>
          </cell>
          <cell r="B53"/>
          <cell r="C53" t="str">
            <v>3244</v>
          </cell>
          <cell r="D53" t="str">
            <v>1903982302</v>
          </cell>
          <cell r="E53" t="str">
            <v>2905100102</v>
          </cell>
          <cell r="F53">
            <v>43712</v>
          </cell>
          <cell r="G53" t="str">
            <v>817898</v>
          </cell>
          <cell r="H53">
            <v>62730</v>
          </cell>
        </row>
        <row r="54">
          <cell r="A54" t="str">
            <v>MPS BOL-621</v>
          </cell>
          <cell r="B54"/>
          <cell r="C54" t="str">
            <v>3244</v>
          </cell>
          <cell r="D54" t="str">
            <v>2000303053</v>
          </cell>
          <cell r="E54" t="str">
            <v>2905100102</v>
          </cell>
          <cell r="F54">
            <v>43805</v>
          </cell>
          <cell r="G54" t="str">
            <v>MPS BOL-621</v>
          </cell>
          <cell r="H54">
            <v>117130</v>
          </cell>
        </row>
        <row r="55">
          <cell r="A55" t="str">
            <v>MPS BOL-621</v>
          </cell>
          <cell r="B55"/>
          <cell r="C55" t="str">
            <v>3244</v>
          </cell>
          <cell r="D55" t="str">
            <v>2000303053</v>
          </cell>
          <cell r="E55" t="str">
            <v>2905100202</v>
          </cell>
          <cell r="F55">
            <v>43805</v>
          </cell>
          <cell r="G55" t="str">
            <v>MPS BOL-621</v>
          </cell>
          <cell r="H55">
            <v>117130</v>
          </cell>
        </row>
        <row r="56">
          <cell r="A56" t="str">
            <v>MPS BOL-621</v>
          </cell>
          <cell r="B56"/>
          <cell r="C56" t="str">
            <v>3244</v>
          </cell>
          <cell r="D56" t="str">
            <v>2000240960</v>
          </cell>
          <cell r="E56" t="str">
            <v>2905100202</v>
          </cell>
          <cell r="F56">
            <v>43805</v>
          </cell>
          <cell r="G56" t="str">
            <v>MPS BOL-621</v>
          </cell>
          <cell r="H56">
            <v>117130</v>
          </cell>
        </row>
        <row r="57">
          <cell r="A57">
            <v>817434</v>
          </cell>
          <cell r="B57"/>
          <cell r="C57" t="str">
            <v>3244</v>
          </cell>
          <cell r="D57" t="str">
            <v>1903725392</v>
          </cell>
          <cell r="E57" t="str">
            <v>2905100202</v>
          </cell>
          <cell r="F57">
            <v>43704</v>
          </cell>
          <cell r="G57" t="str">
            <v>817434</v>
          </cell>
          <cell r="H57">
            <v>75920</v>
          </cell>
        </row>
        <row r="58">
          <cell r="A58">
            <v>819159</v>
          </cell>
          <cell r="B58"/>
          <cell r="C58" t="str">
            <v>3244</v>
          </cell>
          <cell r="D58" t="str">
            <v>1903727931</v>
          </cell>
          <cell r="E58" t="str">
            <v>2905100202</v>
          </cell>
          <cell r="F58">
            <v>43731</v>
          </cell>
          <cell r="G58" t="str">
            <v>819159</v>
          </cell>
          <cell r="H58">
            <v>99700</v>
          </cell>
        </row>
        <row r="59">
          <cell r="A59">
            <v>819069</v>
          </cell>
          <cell r="B59"/>
          <cell r="C59" t="str">
            <v>3244</v>
          </cell>
          <cell r="D59" t="str">
            <v>1903727936</v>
          </cell>
          <cell r="E59" t="str">
            <v>2905100102</v>
          </cell>
          <cell r="F59">
            <v>43731</v>
          </cell>
          <cell r="G59" t="str">
            <v>819069</v>
          </cell>
          <cell r="H59">
            <v>58730</v>
          </cell>
        </row>
        <row r="60">
          <cell r="A60">
            <v>819077</v>
          </cell>
          <cell r="B60"/>
          <cell r="C60" t="str">
            <v>3244</v>
          </cell>
          <cell r="D60" t="str">
            <v>1903727943</v>
          </cell>
          <cell r="E60" t="str">
            <v>2905100102</v>
          </cell>
          <cell r="F60">
            <v>43731</v>
          </cell>
          <cell r="G60" t="str">
            <v>819077</v>
          </cell>
          <cell r="H60">
            <v>54400</v>
          </cell>
        </row>
        <row r="61">
          <cell r="A61">
            <v>820545</v>
          </cell>
          <cell r="B61"/>
          <cell r="C61" t="str">
            <v>3244</v>
          </cell>
          <cell r="D61" t="str">
            <v>1903765882</v>
          </cell>
          <cell r="E61" t="str">
            <v>2905100202</v>
          </cell>
          <cell r="F61">
            <v>43738</v>
          </cell>
          <cell r="G61" t="str">
            <v>820545</v>
          </cell>
          <cell r="H61">
            <v>141340</v>
          </cell>
        </row>
        <row r="62">
          <cell r="A62" t="str">
            <v>70497106 CUN-444</v>
          </cell>
          <cell r="B62"/>
          <cell r="C62" t="str">
            <v>3244</v>
          </cell>
          <cell r="D62" t="str">
            <v>2000324672</v>
          </cell>
          <cell r="E62" t="str">
            <v>2905100102</v>
          </cell>
          <cell r="F62">
            <v>43973</v>
          </cell>
          <cell r="G62" t="str">
            <v>70497106 CUN-444</v>
          </cell>
          <cell r="H62">
            <v>712340</v>
          </cell>
        </row>
        <row r="63">
          <cell r="A63" t="str">
            <v>70497106 CUN-444</v>
          </cell>
          <cell r="B63"/>
          <cell r="C63" t="str">
            <v>3244</v>
          </cell>
          <cell r="D63" t="str">
            <v>2000324672</v>
          </cell>
          <cell r="E63" t="str">
            <v>2905100202</v>
          </cell>
          <cell r="F63">
            <v>43973</v>
          </cell>
          <cell r="G63" t="str">
            <v>70497106 CUN-444</v>
          </cell>
          <cell r="H63">
            <v>829280</v>
          </cell>
        </row>
        <row r="64">
          <cell r="A64" t="str">
            <v>70497106 CUN-444</v>
          </cell>
          <cell r="B64"/>
          <cell r="C64" t="str">
            <v>3244</v>
          </cell>
          <cell r="D64" t="str">
            <v>2000324672</v>
          </cell>
          <cell r="E64" t="str">
            <v>2905100203</v>
          </cell>
          <cell r="F64">
            <v>43973</v>
          </cell>
          <cell r="G64" t="str">
            <v>70497106 CUN-444</v>
          </cell>
          <cell r="H64">
            <v>116940</v>
          </cell>
        </row>
        <row r="65">
          <cell r="A65">
            <v>795679</v>
          </cell>
          <cell r="B65"/>
          <cell r="C65" t="str">
            <v>3244</v>
          </cell>
          <cell r="D65" t="str">
            <v>1902229325</v>
          </cell>
          <cell r="E65" t="str">
            <v>2905100202</v>
          </cell>
          <cell r="F65">
            <v>43468</v>
          </cell>
          <cell r="G65" t="str">
            <v>795679</v>
          </cell>
          <cell r="H65">
            <v>55580</v>
          </cell>
        </row>
        <row r="66">
          <cell r="A66">
            <v>796110</v>
          </cell>
          <cell r="B66"/>
          <cell r="C66" t="str">
            <v>3244</v>
          </cell>
          <cell r="D66" t="str">
            <v>1902229339</v>
          </cell>
          <cell r="E66" t="str">
            <v>2905100202</v>
          </cell>
          <cell r="F66">
            <v>43469</v>
          </cell>
          <cell r="G66" t="str">
            <v>796110</v>
          </cell>
          <cell r="H66">
            <v>124900</v>
          </cell>
        </row>
        <row r="67">
          <cell r="A67">
            <v>798684</v>
          </cell>
          <cell r="B67"/>
          <cell r="C67" t="str">
            <v>3244</v>
          </cell>
          <cell r="D67" t="str">
            <v>1902301941</v>
          </cell>
          <cell r="E67" t="str">
            <v>2905100202</v>
          </cell>
          <cell r="F67">
            <v>43496</v>
          </cell>
          <cell r="G67" t="str">
            <v>798684</v>
          </cell>
          <cell r="H67">
            <v>53250</v>
          </cell>
        </row>
        <row r="68">
          <cell r="A68">
            <v>797159</v>
          </cell>
          <cell r="B68"/>
          <cell r="C68" t="str">
            <v>3244</v>
          </cell>
          <cell r="D68" t="str">
            <v>1903341211</v>
          </cell>
          <cell r="E68" t="str">
            <v>2905100202</v>
          </cell>
          <cell r="F68">
            <v>43483</v>
          </cell>
          <cell r="G68" t="str">
            <v>797159</v>
          </cell>
          <cell r="H68">
            <v>613440</v>
          </cell>
        </row>
        <row r="69">
          <cell r="A69">
            <v>793113</v>
          </cell>
          <cell r="B69"/>
          <cell r="C69" t="str">
            <v>3244</v>
          </cell>
          <cell r="D69" t="str">
            <v>1902611488</v>
          </cell>
          <cell r="E69" t="str">
            <v>2905100203</v>
          </cell>
          <cell r="F69">
            <v>43434</v>
          </cell>
          <cell r="G69" t="str">
            <v>793113</v>
          </cell>
          <cell r="H69">
            <v>116940</v>
          </cell>
        </row>
        <row r="70">
          <cell r="A70">
            <v>766604</v>
          </cell>
          <cell r="B70"/>
          <cell r="C70" t="str">
            <v>3244</v>
          </cell>
          <cell r="D70" t="str">
            <v>1900685346</v>
          </cell>
          <cell r="E70" t="str">
            <v>2905100102</v>
          </cell>
          <cell r="F70">
            <v>43109</v>
          </cell>
          <cell r="G70" t="str">
            <v>766604</v>
          </cell>
          <cell r="H70">
            <v>428830</v>
          </cell>
        </row>
        <row r="71">
          <cell r="A71">
            <v>768203</v>
          </cell>
          <cell r="B71"/>
          <cell r="C71" t="str">
            <v>3244</v>
          </cell>
          <cell r="D71" t="str">
            <v>1900685355</v>
          </cell>
          <cell r="E71" t="str">
            <v>2905100102</v>
          </cell>
          <cell r="F71">
            <v>43123</v>
          </cell>
          <cell r="G71" t="str">
            <v>768203</v>
          </cell>
          <cell r="H71">
            <v>170380</v>
          </cell>
        </row>
        <row r="72">
          <cell r="A72">
            <v>390259</v>
          </cell>
          <cell r="B72"/>
          <cell r="C72" t="str">
            <v>3244</v>
          </cell>
          <cell r="D72" t="str">
            <v>2000137562</v>
          </cell>
          <cell r="E72" t="str">
            <v>2905100202</v>
          </cell>
          <cell r="F72">
            <v>43612</v>
          </cell>
          <cell r="G72" t="str">
            <v>FV390259</v>
          </cell>
          <cell r="H72">
            <v>23160</v>
          </cell>
        </row>
        <row r="73">
          <cell r="A73">
            <v>809706</v>
          </cell>
          <cell r="B73"/>
          <cell r="C73" t="str">
            <v>3244</v>
          </cell>
          <cell r="D73" t="str">
            <v>1903886475</v>
          </cell>
          <cell r="E73" t="str">
            <v>2905100202</v>
          </cell>
          <cell r="F73">
            <v>43829</v>
          </cell>
          <cell r="G73" t="str">
            <v>809706</v>
          </cell>
          <cell r="H73">
            <v>33690</v>
          </cell>
        </row>
        <row r="74">
          <cell r="A74">
            <v>809715</v>
          </cell>
          <cell r="B74"/>
          <cell r="C74" t="str">
            <v>3244</v>
          </cell>
          <cell r="D74" t="str">
            <v>1903241776</v>
          </cell>
          <cell r="E74" t="str">
            <v>2905100202</v>
          </cell>
          <cell r="F74">
            <v>43622</v>
          </cell>
          <cell r="G74" t="str">
            <v>809715</v>
          </cell>
          <cell r="H74">
            <v>57910</v>
          </cell>
        </row>
        <row r="75">
          <cell r="A75">
            <v>809856</v>
          </cell>
          <cell r="B75"/>
          <cell r="C75" t="str">
            <v>3244</v>
          </cell>
          <cell r="D75" t="str">
            <v>1903754683</v>
          </cell>
          <cell r="E75" t="str">
            <v>2905100202</v>
          </cell>
          <cell r="F75">
            <v>43626</v>
          </cell>
          <cell r="G75" t="str">
            <v>809856</v>
          </cell>
          <cell r="H75">
            <v>2030</v>
          </cell>
        </row>
        <row r="76">
          <cell r="A76" t="str">
            <v>70497106 CUN-444</v>
          </cell>
          <cell r="B76"/>
          <cell r="C76" t="str">
            <v>3244</v>
          </cell>
          <cell r="D76" t="str">
            <v>2000323288</v>
          </cell>
          <cell r="E76" t="str">
            <v>2905100202</v>
          </cell>
          <cell r="F76">
            <v>43973</v>
          </cell>
          <cell r="G76" t="str">
            <v>70497106 CUN-444</v>
          </cell>
          <cell r="H76">
            <v>2110200</v>
          </cell>
        </row>
        <row r="77">
          <cell r="A77">
            <v>820545</v>
          </cell>
          <cell r="B77"/>
          <cell r="C77" t="str">
            <v>3244</v>
          </cell>
          <cell r="D77" t="str">
            <v>1903765882</v>
          </cell>
          <cell r="E77" t="str">
            <v>2905100202</v>
          </cell>
          <cell r="F77">
            <v>43738</v>
          </cell>
          <cell r="G77" t="str">
            <v>820545</v>
          </cell>
          <cell r="H77">
            <v>473290</v>
          </cell>
        </row>
        <row r="78">
          <cell r="A78">
            <v>823972</v>
          </cell>
          <cell r="B78"/>
          <cell r="C78" t="str">
            <v>3244</v>
          </cell>
          <cell r="D78" t="str">
            <v>1903912497</v>
          </cell>
          <cell r="E78" t="str">
            <v>2905100202</v>
          </cell>
          <cell r="F78">
            <v>43768</v>
          </cell>
          <cell r="G78" t="str">
            <v>823972</v>
          </cell>
          <cell r="H78">
            <v>56080</v>
          </cell>
        </row>
        <row r="79">
          <cell r="A79" t="str">
            <v>MPS CUN-623</v>
          </cell>
          <cell r="B79"/>
          <cell r="C79" t="str">
            <v>3244</v>
          </cell>
          <cell r="D79" t="str">
            <v>2000324673</v>
          </cell>
          <cell r="E79" t="str">
            <v>2905100202</v>
          </cell>
          <cell r="F79">
            <v>43805</v>
          </cell>
          <cell r="G79" t="str">
            <v>MPS CUN-623</v>
          </cell>
          <cell r="H79">
            <v>529370</v>
          </cell>
        </row>
        <row r="80">
          <cell r="A80" t="str">
            <v>MPS CUN-623</v>
          </cell>
          <cell r="B80"/>
          <cell r="C80" t="str">
            <v>3244</v>
          </cell>
          <cell r="D80" t="str">
            <v>2000324673</v>
          </cell>
          <cell r="E80" t="str">
            <v>2905100202</v>
          </cell>
          <cell r="F80">
            <v>43805</v>
          </cell>
          <cell r="G80" t="str">
            <v>MPS CUN-623</v>
          </cell>
          <cell r="H80">
            <v>529370</v>
          </cell>
        </row>
        <row r="81">
          <cell r="A81" t="str">
            <v>MPS CUN-623</v>
          </cell>
          <cell r="B81"/>
          <cell r="C81" t="str">
            <v>3244</v>
          </cell>
          <cell r="D81" t="str">
            <v>2000240962</v>
          </cell>
          <cell r="E81" t="str">
            <v>2905100202</v>
          </cell>
          <cell r="F81">
            <v>43805</v>
          </cell>
          <cell r="G81" t="str">
            <v>MPS CUN-623</v>
          </cell>
          <cell r="H81">
            <v>529370</v>
          </cell>
        </row>
        <row r="82">
          <cell r="A82" t="str">
            <v>73262203 BOY-87</v>
          </cell>
          <cell r="B82"/>
          <cell r="C82" t="str">
            <v>3244</v>
          </cell>
          <cell r="D82" t="str">
            <v>2000360733</v>
          </cell>
          <cell r="E82" t="str">
            <v>2905100202</v>
          </cell>
          <cell r="F82">
            <v>44021</v>
          </cell>
          <cell r="G82" t="str">
            <v>73262203 BOY-87</v>
          </cell>
          <cell r="H82">
            <v>57600</v>
          </cell>
        </row>
        <row r="83">
          <cell r="A83" t="str">
            <v>73262203 BOY-87</v>
          </cell>
          <cell r="B83"/>
          <cell r="C83" t="str">
            <v>3244</v>
          </cell>
          <cell r="D83" t="str">
            <v>2000360733</v>
          </cell>
          <cell r="E83" t="str">
            <v>2905100202</v>
          </cell>
          <cell r="F83">
            <v>44021</v>
          </cell>
          <cell r="G83" t="str">
            <v>73262203 BOY-87</v>
          </cell>
          <cell r="H83">
            <v>57600</v>
          </cell>
        </row>
        <row r="84">
          <cell r="A84">
            <v>838681</v>
          </cell>
          <cell r="B84"/>
          <cell r="C84" t="str">
            <v>3244</v>
          </cell>
          <cell r="D84" t="str">
            <v>1904928662</v>
          </cell>
          <cell r="E84" t="str">
            <v>2905100202</v>
          </cell>
          <cell r="F84">
            <v>43899</v>
          </cell>
          <cell r="G84" t="str">
            <v>838681</v>
          </cell>
          <cell r="H84">
            <v>57600</v>
          </cell>
        </row>
        <row r="85">
          <cell r="A85" t="str">
            <v>73262203 BOY-87</v>
          </cell>
          <cell r="B85"/>
          <cell r="C85" t="str">
            <v>3244</v>
          </cell>
          <cell r="D85" t="str">
            <v>2000346615</v>
          </cell>
          <cell r="E85" t="str">
            <v>2905100202</v>
          </cell>
          <cell r="F85">
            <v>44021</v>
          </cell>
          <cell r="G85" t="str">
            <v>73262203 BOY-87</v>
          </cell>
          <cell r="H85">
            <v>57600</v>
          </cell>
        </row>
        <row r="86">
          <cell r="A86" t="str">
            <v>73262203 SAN-89</v>
          </cell>
          <cell r="B86"/>
          <cell r="C86" t="str">
            <v>3244</v>
          </cell>
          <cell r="D86" t="str">
            <v>2000360734</v>
          </cell>
          <cell r="E86" t="str">
            <v>2905100202</v>
          </cell>
          <cell r="F86">
            <v>44021</v>
          </cell>
          <cell r="G86" t="str">
            <v>73262203 SAN-89</v>
          </cell>
          <cell r="H86">
            <v>120640</v>
          </cell>
        </row>
        <row r="87">
          <cell r="A87" t="str">
            <v>73262203 SAN-89</v>
          </cell>
          <cell r="B87"/>
          <cell r="C87" t="str">
            <v>3244</v>
          </cell>
          <cell r="D87" t="str">
            <v>2000360734</v>
          </cell>
          <cell r="E87" t="str">
            <v>2905100202</v>
          </cell>
          <cell r="F87">
            <v>44021</v>
          </cell>
          <cell r="G87" t="str">
            <v>73262203 SAN-89</v>
          </cell>
          <cell r="H87">
            <v>120640</v>
          </cell>
        </row>
        <row r="88">
          <cell r="A88">
            <v>840095</v>
          </cell>
          <cell r="B88"/>
          <cell r="C88" t="str">
            <v>3244</v>
          </cell>
          <cell r="D88" t="str">
            <v>1904918968</v>
          </cell>
          <cell r="E88" t="str">
            <v>2905100202</v>
          </cell>
          <cell r="F88">
            <v>43912</v>
          </cell>
          <cell r="G88" t="str">
            <v>840095</v>
          </cell>
          <cell r="H88">
            <v>59880</v>
          </cell>
        </row>
        <row r="89">
          <cell r="A89">
            <v>839691</v>
          </cell>
          <cell r="B89"/>
          <cell r="C89" t="str">
            <v>3244</v>
          </cell>
          <cell r="D89" t="str">
            <v>1904918970</v>
          </cell>
          <cell r="E89" t="str">
            <v>2905100202</v>
          </cell>
          <cell r="F89">
            <v>43908</v>
          </cell>
          <cell r="G89" t="str">
            <v>839691</v>
          </cell>
          <cell r="H89">
            <v>60760</v>
          </cell>
        </row>
        <row r="90">
          <cell r="A90" t="str">
            <v>73262203 SAN-89</v>
          </cell>
          <cell r="B90"/>
          <cell r="C90" t="str">
            <v>3244</v>
          </cell>
          <cell r="D90" t="str">
            <v>2000346617</v>
          </cell>
          <cell r="E90" t="str">
            <v>2905100202</v>
          </cell>
          <cell r="F90">
            <v>44021</v>
          </cell>
          <cell r="G90" t="str">
            <v>73262203 SAN-89</v>
          </cell>
          <cell r="H90">
            <v>120640</v>
          </cell>
        </row>
        <row r="91">
          <cell r="A91" t="str">
            <v>73262203 CUN-88</v>
          </cell>
          <cell r="B91"/>
          <cell r="C91" t="str">
            <v>3244</v>
          </cell>
          <cell r="D91" t="str">
            <v>2000360735</v>
          </cell>
          <cell r="E91" t="str">
            <v>2905100103</v>
          </cell>
          <cell r="F91">
            <v>44021</v>
          </cell>
          <cell r="G91" t="str">
            <v>73262203 CUN-88</v>
          </cell>
          <cell r="H91">
            <v>178340</v>
          </cell>
        </row>
        <row r="92">
          <cell r="A92" t="str">
            <v>73262203 CUN-88</v>
          </cell>
          <cell r="B92"/>
          <cell r="C92" t="str">
            <v>3244</v>
          </cell>
          <cell r="D92" t="str">
            <v>2000360735</v>
          </cell>
          <cell r="E92" t="str">
            <v>2905100202</v>
          </cell>
          <cell r="F92">
            <v>44021</v>
          </cell>
          <cell r="G92" t="str">
            <v>73262203 CUN-88</v>
          </cell>
          <cell r="H92">
            <v>178340</v>
          </cell>
        </row>
        <row r="93">
          <cell r="A93">
            <v>835770</v>
          </cell>
          <cell r="B93"/>
          <cell r="C93" t="str">
            <v>3244</v>
          </cell>
          <cell r="D93" t="str">
            <v>1904945091</v>
          </cell>
          <cell r="E93" t="str">
            <v>2905100103</v>
          </cell>
          <cell r="F93">
            <v>43873</v>
          </cell>
          <cell r="G93" t="str">
            <v>835770</v>
          </cell>
          <cell r="H93">
            <v>59980</v>
          </cell>
        </row>
        <row r="94">
          <cell r="A94">
            <v>835805</v>
          </cell>
          <cell r="B94"/>
          <cell r="C94" t="str">
            <v>3244</v>
          </cell>
          <cell r="D94" t="str">
            <v>1904945094</v>
          </cell>
          <cell r="E94" t="str">
            <v>2905100103</v>
          </cell>
          <cell r="F94">
            <v>43873</v>
          </cell>
          <cell r="G94" t="str">
            <v>835805</v>
          </cell>
          <cell r="H94">
            <v>57600</v>
          </cell>
        </row>
        <row r="95">
          <cell r="A95">
            <v>839163</v>
          </cell>
          <cell r="B95"/>
          <cell r="C95" t="str">
            <v>3244</v>
          </cell>
          <cell r="D95" t="str">
            <v>1904945096</v>
          </cell>
          <cell r="E95" t="str">
            <v>2905100103</v>
          </cell>
          <cell r="F95">
            <v>43903</v>
          </cell>
          <cell r="G95" t="str">
            <v>839163</v>
          </cell>
          <cell r="H95">
            <v>60760</v>
          </cell>
        </row>
        <row r="96">
          <cell r="A96" t="str">
            <v>73262203 CUN-88</v>
          </cell>
          <cell r="B96"/>
          <cell r="C96" t="str">
            <v>3244</v>
          </cell>
          <cell r="D96" t="str">
            <v>2000346616</v>
          </cell>
          <cell r="E96" t="str">
            <v>2905100202</v>
          </cell>
          <cell r="F96">
            <v>44021</v>
          </cell>
          <cell r="G96" t="str">
            <v>73262203 CUN-88</v>
          </cell>
          <cell r="H96">
            <v>178340</v>
          </cell>
        </row>
        <row r="97">
          <cell r="A97" t="str">
            <v>LEG PAG EVENTO</v>
          </cell>
          <cell r="B97"/>
          <cell r="C97" t="str">
            <v>3244</v>
          </cell>
          <cell r="D97" t="str">
            <v>2000370368</v>
          </cell>
          <cell r="E97" t="str">
            <v>2905100102</v>
          </cell>
          <cell r="F97">
            <v>44082</v>
          </cell>
          <cell r="G97" t="str">
            <v>LEG PAG EVENTO</v>
          </cell>
          <cell r="H97">
            <v>303480</v>
          </cell>
        </row>
        <row r="98">
          <cell r="A98" t="str">
            <v>LEG PAG EVENTO</v>
          </cell>
          <cell r="B98"/>
          <cell r="C98" t="str">
            <v>3244</v>
          </cell>
          <cell r="D98" t="str">
            <v>2000370368</v>
          </cell>
          <cell r="E98" t="str">
            <v>2905100202</v>
          </cell>
          <cell r="F98">
            <v>44082</v>
          </cell>
          <cell r="G98" t="str">
            <v>LEG PAG EVENTO</v>
          </cell>
          <cell r="H98">
            <v>303480</v>
          </cell>
        </row>
        <row r="99">
          <cell r="A99">
            <v>841424</v>
          </cell>
          <cell r="B99"/>
          <cell r="C99" t="str">
            <v>3244</v>
          </cell>
          <cell r="D99" t="str">
            <v>1904999197</v>
          </cell>
          <cell r="E99" t="str">
            <v>2905100102</v>
          </cell>
          <cell r="F99">
            <v>43929</v>
          </cell>
          <cell r="G99" t="str">
            <v>841424</v>
          </cell>
          <cell r="H99">
            <v>57600</v>
          </cell>
        </row>
        <row r="100">
          <cell r="A100">
            <v>842808</v>
          </cell>
          <cell r="B100"/>
          <cell r="C100" t="str">
            <v>3244</v>
          </cell>
          <cell r="D100" t="str">
            <v>1904999198</v>
          </cell>
          <cell r="E100" t="str">
            <v>2905100102</v>
          </cell>
          <cell r="F100">
            <v>43956</v>
          </cell>
          <cell r="G100" t="str">
            <v>842808</v>
          </cell>
          <cell r="H100">
            <v>186600</v>
          </cell>
        </row>
        <row r="101">
          <cell r="A101">
            <v>844087</v>
          </cell>
          <cell r="B101"/>
          <cell r="C101" t="str">
            <v>3244</v>
          </cell>
          <cell r="D101" t="str">
            <v>1904999199</v>
          </cell>
          <cell r="E101" t="str">
            <v>2905100102</v>
          </cell>
          <cell r="F101">
            <v>43975</v>
          </cell>
          <cell r="G101" t="str">
            <v>844087</v>
          </cell>
          <cell r="H101">
            <v>59280</v>
          </cell>
        </row>
        <row r="102">
          <cell r="A102" t="str">
            <v>MPS SUC -1450</v>
          </cell>
          <cell r="B102"/>
          <cell r="C102" t="str">
            <v>3244</v>
          </cell>
          <cell r="D102" t="str">
            <v>2000357132</v>
          </cell>
          <cell r="E102" t="str">
            <v>2905100202</v>
          </cell>
          <cell r="F102">
            <v>44053</v>
          </cell>
          <cell r="G102" t="str">
            <v>MPS SUC -1450</v>
          </cell>
          <cell r="H102">
            <v>303480</v>
          </cell>
        </row>
        <row r="103">
          <cell r="B103"/>
          <cell r="C103" t="str">
            <v>3244</v>
          </cell>
          <cell r="D103" t="str">
            <v>2000375340</v>
          </cell>
          <cell r="E103" t="str">
            <v>2905100202</v>
          </cell>
          <cell r="F103">
            <v>44083</v>
          </cell>
          <cell r="H103">
            <v>57600</v>
          </cell>
        </row>
        <row r="104">
          <cell r="B104"/>
          <cell r="C104" t="str">
            <v>3244</v>
          </cell>
          <cell r="D104" t="str">
            <v>2000375340</v>
          </cell>
          <cell r="E104" t="str">
            <v>2905100202</v>
          </cell>
          <cell r="F104">
            <v>44083</v>
          </cell>
          <cell r="H104">
            <v>57600</v>
          </cell>
        </row>
        <row r="105">
          <cell r="A105">
            <v>845587</v>
          </cell>
          <cell r="B105"/>
          <cell r="C105" t="str">
            <v>3244</v>
          </cell>
          <cell r="D105" t="str">
            <v>1905001234</v>
          </cell>
          <cell r="E105" t="str">
            <v>2905100202</v>
          </cell>
          <cell r="F105">
            <v>43999</v>
          </cell>
          <cell r="G105" t="str">
            <v>845587</v>
          </cell>
          <cell r="H105">
            <v>57600</v>
          </cell>
        </row>
        <row r="106">
          <cell r="A106" t="str">
            <v>MPS CES -1446</v>
          </cell>
          <cell r="B106"/>
          <cell r="C106" t="str">
            <v>3244</v>
          </cell>
          <cell r="D106" t="str">
            <v>2000357128</v>
          </cell>
          <cell r="E106" t="str">
            <v>2905100202</v>
          </cell>
          <cell r="F106">
            <v>44053</v>
          </cell>
          <cell r="G106" t="str">
            <v>MPS CES -1446</v>
          </cell>
          <cell r="H106">
            <v>57600</v>
          </cell>
        </row>
        <row r="107">
          <cell r="A107" t="str">
            <v>MPS BOY -1445</v>
          </cell>
          <cell r="B107"/>
          <cell r="C107" t="str">
            <v>3244</v>
          </cell>
          <cell r="D107" t="str">
            <v>2000379700</v>
          </cell>
          <cell r="E107" t="str">
            <v>2905100202</v>
          </cell>
          <cell r="F107">
            <v>44053</v>
          </cell>
          <cell r="G107" t="str">
            <v>MPS BOY -1445</v>
          </cell>
          <cell r="H107">
            <v>144170</v>
          </cell>
        </row>
        <row r="108">
          <cell r="A108" t="str">
            <v>MPS BOY -1445</v>
          </cell>
          <cell r="B108"/>
          <cell r="C108" t="str">
            <v>3244</v>
          </cell>
          <cell r="D108" t="str">
            <v>2000379700</v>
          </cell>
          <cell r="E108" t="str">
            <v>2905100202</v>
          </cell>
          <cell r="F108">
            <v>44053</v>
          </cell>
          <cell r="G108" t="str">
            <v>MPS BOY -1445</v>
          </cell>
          <cell r="H108">
            <v>144170</v>
          </cell>
        </row>
        <row r="109">
          <cell r="A109">
            <v>841028</v>
          </cell>
          <cell r="B109"/>
          <cell r="C109" t="str">
            <v>3244</v>
          </cell>
          <cell r="D109" t="str">
            <v>1905045078</v>
          </cell>
          <cell r="E109" t="str">
            <v>2905100202</v>
          </cell>
          <cell r="F109">
            <v>43923</v>
          </cell>
          <cell r="G109" t="str">
            <v>841028</v>
          </cell>
          <cell r="H109">
            <v>59960</v>
          </cell>
        </row>
        <row r="110">
          <cell r="A110">
            <v>841986</v>
          </cell>
          <cell r="B110"/>
          <cell r="C110" t="str">
            <v>3244</v>
          </cell>
          <cell r="D110" t="str">
            <v>1905045080</v>
          </cell>
          <cell r="E110" t="str">
            <v>2905100202</v>
          </cell>
          <cell r="F110">
            <v>43943</v>
          </cell>
          <cell r="G110" t="str">
            <v>841986</v>
          </cell>
          <cell r="H110">
            <v>84210</v>
          </cell>
        </row>
        <row r="111">
          <cell r="A111" t="str">
            <v>MPS BOY -1445</v>
          </cell>
          <cell r="B111"/>
          <cell r="C111" t="str">
            <v>3244</v>
          </cell>
          <cell r="D111" t="str">
            <v>2000357127</v>
          </cell>
          <cell r="E111" t="str">
            <v>2905100202</v>
          </cell>
          <cell r="F111">
            <v>44053</v>
          </cell>
          <cell r="G111" t="str">
            <v>MPS BOY -1445</v>
          </cell>
          <cell r="H111">
            <v>144170</v>
          </cell>
        </row>
        <row r="112">
          <cell r="A112" t="str">
            <v>MPS BOL -1444</v>
          </cell>
          <cell r="B112"/>
          <cell r="C112" t="str">
            <v>3244</v>
          </cell>
          <cell r="D112" t="str">
            <v>2000388272</v>
          </cell>
          <cell r="E112" t="str">
            <v>2905100202</v>
          </cell>
          <cell r="F112">
            <v>44053</v>
          </cell>
          <cell r="G112" t="str">
            <v>MPS BOL -1444</v>
          </cell>
          <cell r="H112">
            <v>2085920</v>
          </cell>
        </row>
        <row r="113">
          <cell r="A113" t="str">
            <v>MPS BOL -1444</v>
          </cell>
          <cell r="B113"/>
          <cell r="C113" t="str">
            <v>3244</v>
          </cell>
          <cell r="D113" t="str">
            <v>2000388272</v>
          </cell>
          <cell r="E113" t="str">
            <v>2905100202</v>
          </cell>
          <cell r="F113">
            <v>44053</v>
          </cell>
          <cell r="G113" t="str">
            <v>MPS BOL -1444</v>
          </cell>
          <cell r="H113">
            <v>2085920</v>
          </cell>
        </row>
        <row r="114">
          <cell r="A114">
            <v>842141</v>
          </cell>
          <cell r="B114"/>
          <cell r="C114" t="str">
            <v>3244</v>
          </cell>
          <cell r="D114" t="str">
            <v>1905089525</v>
          </cell>
          <cell r="E114" t="str">
            <v>2905100202</v>
          </cell>
          <cell r="F114">
            <v>43944</v>
          </cell>
          <cell r="G114" t="str">
            <v>842141</v>
          </cell>
          <cell r="H114">
            <v>448180</v>
          </cell>
        </row>
        <row r="115">
          <cell r="A115">
            <v>811819</v>
          </cell>
          <cell r="B115"/>
          <cell r="C115" t="str">
            <v>3244</v>
          </cell>
          <cell r="D115" t="str">
            <v>1905089557</v>
          </cell>
          <cell r="E115" t="str">
            <v>2905100202</v>
          </cell>
          <cell r="F115">
            <v>43650</v>
          </cell>
          <cell r="G115" t="str">
            <v>811819</v>
          </cell>
          <cell r="H115">
            <v>1637740</v>
          </cell>
        </row>
        <row r="116">
          <cell r="A116" t="str">
            <v>MPS BOL -1444</v>
          </cell>
          <cell r="B116"/>
          <cell r="C116" t="str">
            <v>3244</v>
          </cell>
          <cell r="D116" t="str">
            <v>2000357126</v>
          </cell>
          <cell r="E116" t="str">
            <v>2905100202</v>
          </cell>
          <cell r="F116">
            <v>44053</v>
          </cell>
          <cell r="G116" t="str">
            <v>MPS BOL -1444</v>
          </cell>
          <cell r="H116">
            <v>2085920</v>
          </cell>
        </row>
        <row r="117">
          <cell r="A117" t="str">
            <v>PAGO MPS AGO 20</v>
          </cell>
          <cell r="B117"/>
          <cell r="C117" t="str">
            <v>3244</v>
          </cell>
          <cell r="D117" t="str">
            <v>2000390698</v>
          </cell>
          <cell r="E117" t="str">
            <v>2905100102</v>
          </cell>
          <cell r="F117">
            <v>44105</v>
          </cell>
          <cell r="G117" t="str">
            <v>PAGO MPS AGO 20</v>
          </cell>
          <cell r="H117">
            <v>115080</v>
          </cell>
        </row>
        <row r="118">
          <cell r="A118" t="str">
            <v>PAGO MPS AGO 20</v>
          </cell>
          <cell r="B118"/>
          <cell r="C118" t="str">
            <v>3244</v>
          </cell>
          <cell r="D118" t="str">
            <v>2000390698</v>
          </cell>
          <cell r="E118" t="str">
            <v>2905100202</v>
          </cell>
          <cell r="F118">
            <v>44105</v>
          </cell>
          <cell r="G118" t="str">
            <v>PAGO MPS AGO 20</v>
          </cell>
          <cell r="H118">
            <v>115080</v>
          </cell>
        </row>
        <row r="119">
          <cell r="A119">
            <v>845885</v>
          </cell>
          <cell r="B119"/>
          <cell r="C119" t="str">
            <v>3244</v>
          </cell>
          <cell r="D119" t="str">
            <v>1905051691</v>
          </cell>
          <cell r="E119" t="str">
            <v>2905100102</v>
          </cell>
          <cell r="F119">
            <v>44005</v>
          </cell>
          <cell r="G119" t="str">
            <v>845885</v>
          </cell>
          <cell r="H119">
            <v>57600</v>
          </cell>
        </row>
        <row r="120">
          <cell r="A120">
            <v>843637</v>
          </cell>
          <cell r="B120"/>
          <cell r="C120" t="str">
            <v>3244</v>
          </cell>
          <cell r="D120" t="str">
            <v>1905051687</v>
          </cell>
          <cell r="E120" t="str">
            <v>2905100202</v>
          </cell>
          <cell r="F120">
            <v>43980</v>
          </cell>
          <cell r="G120" t="str">
            <v>843637</v>
          </cell>
          <cell r="H120">
            <v>57510</v>
          </cell>
        </row>
        <row r="121">
          <cell r="A121">
            <v>843642</v>
          </cell>
          <cell r="B121"/>
          <cell r="C121" t="str">
            <v>3244</v>
          </cell>
          <cell r="D121" t="str">
            <v>1905051688</v>
          </cell>
          <cell r="E121" t="str">
            <v>2905100102</v>
          </cell>
          <cell r="F121">
            <v>43968</v>
          </cell>
          <cell r="G121" t="str">
            <v>843642</v>
          </cell>
          <cell r="H121">
            <v>57480</v>
          </cell>
        </row>
        <row r="122">
          <cell r="A122">
            <v>844445</v>
          </cell>
          <cell r="B122"/>
          <cell r="C122" t="str">
            <v>3244</v>
          </cell>
          <cell r="D122" t="str">
            <v>1905051689</v>
          </cell>
          <cell r="E122" t="str">
            <v>2905100202</v>
          </cell>
          <cell r="F122">
            <v>43980</v>
          </cell>
          <cell r="G122" t="str">
            <v>844445</v>
          </cell>
          <cell r="H122">
            <v>392900</v>
          </cell>
        </row>
        <row r="123">
          <cell r="A123" t="str">
            <v>MPS SAN -1449</v>
          </cell>
          <cell r="B123"/>
          <cell r="C123" t="str">
            <v>3244</v>
          </cell>
          <cell r="D123" t="str">
            <v>2000357131</v>
          </cell>
          <cell r="E123" t="str">
            <v>2905100202</v>
          </cell>
          <cell r="F123">
            <v>44053</v>
          </cell>
          <cell r="G123" t="str">
            <v>MPS SAN -1449</v>
          </cell>
          <cell r="H123">
            <v>565490</v>
          </cell>
        </row>
        <row r="124">
          <cell r="A124" t="str">
            <v>MPS NOR -1448</v>
          </cell>
          <cell r="B124"/>
          <cell r="C124" t="str">
            <v>3244</v>
          </cell>
          <cell r="D124" t="str">
            <v>2000391408</v>
          </cell>
          <cell r="E124" t="str">
            <v>2905100102</v>
          </cell>
          <cell r="F124">
            <v>44132</v>
          </cell>
          <cell r="G124" t="str">
            <v>MPS NOR -1448</v>
          </cell>
          <cell r="H124">
            <v>900020</v>
          </cell>
        </row>
        <row r="125">
          <cell r="A125" t="str">
            <v>MPS NOR -1448</v>
          </cell>
          <cell r="B125"/>
          <cell r="C125" t="str">
            <v>3244</v>
          </cell>
          <cell r="D125" t="str">
            <v>2000391408</v>
          </cell>
          <cell r="E125" t="str">
            <v>2905100202</v>
          </cell>
          <cell r="F125">
            <v>44132</v>
          </cell>
          <cell r="G125" t="str">
            <v>MPS NOR -1448</v>
          </cell>
          <cell r="H125">
            <v>1051480</v>
          </cell>
        </row>
        <row r="126">
          <cell r="A126">
            <v>842814</v>
          </cell>
          <cell r="B126"/>
          <cell r="C126" t="str">
            <v>3244</v>
          </cell>
          <cell r="D126" t="str">
            <v>1904968016</v>
          </cell>
          <cell r="E126" t="str">
            <v>2905100102</v>
          </cell>
          <cell r="F126">
            <v>43956</v>
          </cell>
          <cell r="G126" t="str">
            <v>842814</v>
          </cell>
          <cell r="H126">
            <v>60940</v>
          </cell>
        </row>
        <row r="127">
          <cell r="A127">
            <v>844093</v>
          </cell>
          <cell r="B127"/>
          <cell r="C127" t="str">
            <v>3244</v>
          </cell>
          <cell r="D127" t="str">
            <v>1904968051</v>
          </cell>
          <cell r="E127" t="str">
            <v>2905100102</v>
          </cell>
          <cell r="F127">
            <v>43975</v>
          </cell>
          <cell r="G127" t="str">
            <v>844093</v>
          </cell>
          <cell r="H127">
            <v>243230</v>
          </cell>
        </row>
        <row r="128">
          <cell r="A128">
            <v>847243</v>
          </cell>
          <cell r="B128"/>
          <cell r="C128" t="str">
            <v>3244</v>
          </cell>
          <cell r="D128" t="str">
            <v>1905141980</v>
          </cell>
          <cell r="E128" t="str">
            <v>2905100102</v>
          </cell>
          <cell r="F128">
            <v>44027</v>
          </cell>
          <cell r="G128" t="str">
            <v>847243</v>
          </cell>
          <cell r="H128">
            <v>216010</v>
          </cell>
        </row>
        <row r="129">
          <cell r="A129">
            <v>847561</v>
          </cell>
          <cell r="B129"/>
          <cell r="C129" t="str">
            <v>3244</v>
          </cell>
          <cell r="D129" t="str">
            <v>1905141990</v>
          </cell>
          <cell r="E129" t="str">
            <v>2905100102</v>
          </cell>
          <cell r="F129">
            <v>44034</v>
          </cell>
          <cell r="G129" t="str">
            <v>847561</v>
          </cell>
          <cell r="H129">
            <v>69820</v>
          </cell>
        </row>
        <row r="130">
          <cell r="A130">
            <v>847610</v>
          </cell>
          <cell r="B130"/>
          <cell r="C130" t="str">
            <v>3244</v>
          </cell>
          <cell r="D130" t="str">
            <v>1905141993</v>
          </cell>
          <cell r="E130" t="str">
            <v>2905100202</v>
          </cell>
          <cell r="F130">
            <v>44035</v>
          </cell>
          <cell r="G130" t="str">
            <v>847610</v>
          </cell>
          <cell r="H130">
            <v>54400</v>
          </cell>
        </row>
        <row r="131">
          <cell r="A131">
            <v>848780</v>
          </cell>
          <cell r="B131"/>
          <cell r="C131" t="str">
            <v>3244</v>
          </cell>
          <cell r="D131" t="str">
            <v>1905160141</v>
          </cell>
          <cell r="E131" t="str">
            <v>2905100102</v>
          </cell>
          <cell r="F131">
            <v>44058</v>
          </cell>
          <cell r="G131" t="str">
            <v>848780</v>
          </cell>
          <cell r="H131">
            <v>252420</v>
          </cell>
        </row>
        <row r="132">
          <cell r="A132">
            <v>849710</v>
          </cell>
          <cell r="B132"/>
          <cell r="C132" t="str">
            <v>3244</v>
          </cell>
          <cell r="D132" t="str">
            <v>1905160166</v>
          </cell>
          <cell r="E132" t="str">
            <v>2905100102</v>
          </cell>
          <cell r="F132">
            <v>44071</v>
          </cell>
          <cell r="G132" t="str">
            <v>849710</v>
          </cell>
          <cell r="H132">
            <v>57600</v>
          </cell>
        </row>
        <row r="133">
          <cell r="A133">
            <v>849795</v>
          </cell>
          <cell r="B133"/>
          <cell r="C133" t="str">
            <v>3244</v>
          </cell>
          <cell r="D133" t="str">
            <v>1905160253</v>
          </cell>
          <cell r="E133" t="str">
            <v>2905100202</v>
          </cell>
          <cell r="F133">
            <v>44074</v>
          </cell>
          <cell r="G133" t="str">
            <v>849795</v>
          </cell>
          <cell r="H133">
            <v>159140</v>
          </cell>
        </row>
        <row r="134">
          <cell r="A134" t="str">
            <v>MPS NOR -1448</v>
          </cell>
          <cell r="B134"/>
          <cell r="C134" t="str">
            <v>3244</v>
          </cell>
          <cell r="D134" t="str">
            <v>2000357130</v>
          </cell>
          <cell r="E134" t="str">
            <v>2905100202</v>
          </cell>
          <cell r="F134">
            <v>44053</v>
          </cell>
          <cell r="G134" t="str">
            <v>MPS NOR -1448</v>
          </cell>
          <cell r="H134">
            <v>1265020</v>
          </cell>
        </row>
        <row r="135">
          <cell r="A135" t="str">
            <v>SALD FACT 847320</v>
          </cell>
          <cell r="B135"/>
          <cell r="C135" t="str">
            <v>3244</v>
          </cell>
          <cell r="D135" t="str">
            <v>2000391789</v>
          </cell>
          <cell r="E135" t="str">
            <v>2905100102</v>
          </cell>
          <cell r="F135">
            <v>44134</v>
          </cell>
          <cell r="G135" t="str">
            <v>SALD FACT 847320</v>
          </cell>
          <cell r="H135">
            <v>93820</v>
          </cell>
        </row>
        <row r="136">
          <cell r="A136" t="str">
            <v>SALD FACT 847320</v>
          </cell>
          <cell r="B136"/>
          <cell r="C136" t="str">
            <v>3244</v>
          </cell>
          <cell r="D136" t="str">
            <v>2000391789</v>
          </cell>
          <cell r="E136" t="str">
            <v>2905100202</v>
          </cell>
          <cell r="F136">
            <v>44134</v>
          </cell>
          <cell r="G136" t="str">
            <v>SALD FACT 847320</v>
          </cell>
          <cell r="H136">
            <v>46910</v>
          </cell>
        </row>
        <row r="137">
          <cell r="A137">
            <v>847320</v>
          </cell>
          <cell r="B137"/>
          <cell r="C137" t="str">
            <v>3244</v>
          </cell>
          <cell r="D137" t="str">
            <v>1905151327</v>
          </cell>
          <cell r="E137" t="str">
            <v>2905100102</v>
          </cell>
          <cell r="F137">
            <v>44029</v>
          </cell>
          <cell r="G137" t="str">
            <v>847320</v>
          </cell>
          <cell r="H137">
            <v>93820</v>
          </cell>
        </row>
        <row r="138">
          <cell r="A138" t="str">
            <v>MPS SUC-2044</v>
          </cell>
          <cell r="B138"/>
          <cell r="C138" t="str">
            <v>3244</v>
          </cell>
          <cell r="D138" t="str">
            <v>2000385349</v>
          </cell>
          <cell r="E138" t="str">
            <v>2905100202</v>
          </cell>
          <cell r="F138">
            <v>44111</v>
          </cell>
          <cell r="G138" t="str">
            <v>MPS SUC-2044</v>
          </cell>
          <cell r="H138">
            <v>46910</v>
          </cell>
        </row>
        <row r="139">
          <cell r="A139" t="str">
            <v>MPS BOG -1443</v>
          </cell>
          <cell r="B139"/>
          <cell r="C139" t="str">
            <v>3244</v>
          </cell>
          <cell r="D139" t="str">
            <v>2000392219</v>
          </cell>
          <cell r="E139" t="str">
            <v>2905100102</v>
          </cell>
          <cell r="F139">
            <v>44053</v>
          </cell>
          <cell r="G139" t="str">
            <v>MPS BOG -1443</v>
          </cell>
          <cell r="H139">
            <v>70640</v>
          </cell>
        </row>
        <row r="140">
          <cell r="A140" t="str">
            <v>MPS BOG -1443</v>
          </cell>
          <cell r="B140"/>
          <cell r="C140" t="str">
            <v>3244</v>
          </cell>
          <cell r="D140" t="str">
            <v>2000392219</v>
          </cell>
          <cell r="E140" t="str">
            <v>2905100202</v>
          </cell>
          <cell r="F140">
            <v>44053</v>
          </cell>
          <cell r="G140" t="str">
            <v>MPS BOG -1443</v>
          </cell>
          <cell r="H140">
            <v>70640</v>
          </cell>
        </row>
        <row r="141">
          <cell r="A141">
            <v>844611</v>
          </cell>
          <cell r="B141"/>
          <cell r="C141" t="str">
            <v>3244</v>
          </cell>
          <cell r="D141" t="str">
            <v>1905081893</v>
          </cell>
          <cell r="E141" t="str">
            <v>2905100102</v>
          </cell>
          <cell r="F141">
            <v>43984</v>
          </cell>
          <cell r="G141" t="str">
            <v>844611</v>
          </cell>
          <cell r="H141">
            <v>70640</v>
          </cell>
        </row>
        <row r="142">
          <cell r="A142" t="str">
            <v>MPS BOG -1443</v>
          </cell>
          <cell r="B142"/>
          <cell r="C142" t="str">
            <v>3244</v>
          </cell>
          <cell r="D142" t="str">
            <v>2000357125</v>
          </cell>
          <cell r="E142" t="str">
            <v>2905100202</v>
          </cell>
          <cell r="F142">
            <v>44053</v>
          </cell>
          <cell r="G142" t="str">
            <v>MPS BOG -1443</v>
          </cell>
          <cell r="H142">
            <v>70640</v>
          </cell>
        </row>
        <row r="143">
          <cell r="A143" t="str">
            <v>MPS CUN -1447</v>
          </cell>
          <cell r="B143"/>
          <cell r="C143" t="str">
            <v>3244</v>
          </cell>
          <cell r="D143" t="str">
            <v>2000392220</v>
          </cell>
          <cell r="E143" t="str">
            <v>2905100102</v>
          </cell>
          <cell r="F143">
            <v>44053</v>
          </cell>
          <cell r="G143" t="str">
            <v>MPS CUN -1447</v>
          </cell>
          <cell r="H143">
            <v>46910</v>
          </cell>
        </row>
        <row r="144">
          <cell r="A144" t="str">
            <v>MPS CUN -1447</v>
          </cell>
          <cell r="B144"/>
          <cell r="C144" t="str">
            <v>3244</v>
          </cell>
          <cell r="D144" t="str">
            <v>2000392220</v>
          </cell>
          <cell r="E144" t="str">
            <v>2905100103</v>
          </cell>
          <cell r="F144">
            <v>44053</v>
          </cell>
          <cell r="G144" t="str">
            <v>MPS CUN -1447</v>
          </cell>
          <cell r="H144">
            <v>528810</v>
          </cell>
        </row>
        <row r="145">
          <cell r="A145" t="str">
            <v>MPS CUN -1447</v>
          </cell>
          <cell r="B145"/>
          <cell r="C145" t="str">
            <v>3244</v>
          </cell>
          <cell r="D145" t="str">
            <v>2000392220</v>
          </cell>
          <cell r="E145" t="str">
            <v>2905100202</v>
          </cell>
          <cell r="F145">
            <v>44053</v>
          </cell>
          <cell r="G145" t="str">
            <v>MPS CUN -1447</v>
          </cell>
          <cell r="H145">
            <v>633190</v>
          </cell>
        </row>
        <row r="146">
          <cell r="A146">
            <v>842043</v>
          </cell>
          <cell r="B146"/>
          <cell r="C146" t="str">
            <v>3244</v>
          </cell>
          <cell r="D146" t="str">
            <v>1905061964</v>
          </cell>
          <cell r="E146" t="str">
            <v>2905100103</v>
          </cell>
          <cell r="F146">
            <v>43943</v>
          </cell>
          <cell r="G146" t="str">
            <v>842043</v>
          </cell>
          <cell r="H146">
            <v>248100</v>
          </cell>
        </row>
        <row r="147">
          <cell r="A147">
            <v>845806</v>
          </cell>
          <cell r="B147"/>
          <cell r="C147" t="str">
            <v>3244</v>
          </cell>
          <cell r="D147" t="str">
            <v>1905061991</v>
          </cell>
          <cell r="E147" t="str">
            <v>2905100103</v>
          </cell>
          <cell r="F147">
            <v>44003</v>
          </cell>
          <cell r="G147" t="str">
            <v>845806</v>
          </cell>
          <cell r="H147">
            <v>59080</v>
          </cell>
        </row>
        <row r="148">
          <cell r="A148">
            <v>843191</v>
          </cell>
          <cell r="B148"/>
          <cell r="C148" t="str">
            <v>3244</v>
          </cell>
          <cell r="D148" t="str">
            <v>1905062018</v>
          </cell>
          <cell r="E148" t="str">
            <v>2905100103</v>
          </cell>
          <cell r="F148">
            <v>43962</v>
          </cell>
          <cell r="G148" t="str">
            <v>843191</v>
          </cell>
          <cell r="H148">
            <v>221630</v>
          </cell>
        </row>
        <row r="149">
          <cell r="A149" t="str">
            <v>SALD FACT 847320</v>
          </cell>
          <cell r="B149"/>
          <cell r="C149" t="str">
            <v>3244</v>
          </cell>
          <cell r="D149" t="str">
            <v>2000391789</v>
          </cell>
          <cell r="E149" t="str">
            <v>2905100102</v>
          </cell>
          <cell r="F149">
            <v>44134</v>
          </cell>
          <cell r="G149" t="str">
            <v>SALD FACT 847320</v>
          </cell>
          <cell r="H149">
            <v>46910</v>
          </cell>
        </row>
        <row r="150">
          <cell r="A150" t="str">
            <v>MPS CUN -1447</v>
          </cell>
          <cell r="B150"/>
          <cell r="C150" t="str">
            <v>3244</v>
          </cell>
          <cell r="D150" t="str">
            <v>2000357129</v>
          </cell>
          <cell r="E150" t="str">
            <v>2905100202</v>
          </cell>
          <cell r="F150">
            <v>44053</v>
          </cell>
          <cell r="G150" t="str">
            <v>MPS CUN -1447</v>
          </cell>
          <cell r="H150">
            <v>633190</v>
          </cell>
        </row>
        <row r="151">
          <cell r="B151"/>
          <cell r="C151" t="str">
            <v>3244</v>
          </cell>
          <cell r="D151" t="str">
            <v>2000393913</v>
          </cell>
          <cell r="E151" t="str">
            <v>2905100202</v>
          </cell>
          <cell r="F151">
            <v>44124</v>
          </cell>
          <cell r="H151">
            <v>28800</v>
          </cell>
        </row>
        <row r="152">
          <cell r="B152"/>
          <cell r="C152" t="str">
            <v>3244</v>
          </cell>
          <cell r="D152" t="str">
            <v>2000393913</v>
          </cell>
          <cell r="E152" t="str">
            <v>2905100202</v>
          </cell>
          <cell r="F152">
            <v>44124</v>
          </cell>
          <cell r="H152">
            <v>28800</v>
          </cell>
        </row>
        <row r="153">
          <cell r="A153">
            <v>846800</v>
          </cell>
          <cell r="B153"/>
          <cell r="C153" t="str">
            <v>3244</v>
          </cell>
          <cell r="D153" t="str">
            <v>1905248655</v>
          </cell>
          <cell r="E153" t="str">
            <v>2905100202</v>
          </cell>
          <cell r="F153">
            <v>44084</v>
          </cell>
          <cell r="G153" t="str">
            <v>846800</v>
          </cell>
          <cell r="H153">
            <v>28800</v>
          </cell>
        </row>
        <row r="154">
          <cell r="A154" t="str">
            <v>MPS CES-2040</v>
          </cell>
          <cell r="B154"/>
          <cell r="C154" t="str">
            <v>3244</v>
          </cell>
          <cell r="D154" t="str">
            <v>2000385345</v>
          </cell>
          <cell r="E154" t="str">
            <v>2905100202</v>
          </cell>
          <cell r="F154">
            <v>44111</v>
          </cell>
          <cell r="G154" t="str">
            <v>MPS CES-2040</v>
          </cell>
          <cell r="H154">
            <v>28800</v>
          </cell>
        </row>
        <row r="155">
          <cell r="A155" t="str">
            <v>PAGO MPS OCT 20</v>
          </cell>
          <cell r="B155"/>
          <cell r="C155" t="str">
            <v>3244</v>
          </cell>
          <cell r="D155" t="str">
            <v>2000401628</v>
          </cell>
          <cell r="E155" t="str">
            <v>2905100103</v>
          </cell>
          <cell r="F155">
            <v>44134</v>
          </cell>
          <cell r="G155" t="str">
            <v>PAGO MPS OCT 20</v>
          </cell>
          <cell r="H155">
            <v>82400</v>
          </cell>
        </row>
        <row r="156">
          <cell r="A156" t="str">
            <v>PAGO MPS OCT 20</v>
          </cell>
          <cell r="B156"/>
          <cell r="C156" t="str">
            <v>3244</v>
          </cell>
          <cell r="D156" t="str">
            <v>2000401628</v>
          </cell>
          <cell r="E156" t="str">
            <v>2905100202</v>
          </cell>
          <cell r="F156">
            <v>44134</v>
          </cell>
          <cell r="G156" t="str">
            <v>PAGO MPS OCT 20</v>
          </cell>
          <cell r="H156">
            <v>82400</v>
          </cell>
        </row>
        <row r="157">
          <cell r="A157">
            <v>849685</v>
          </cell>
          <cell r="B157"/>
          <cell r="C157" t="str">
            <v>3244</v>
          </cell>
          <cell r="D157" t="str">
            <v>1905238964</v>
          </cell>
          <cell r="E157" t="str">
            <v>2905100103</v>
          </cell>
          <cell r="F157">
            <v>44071</v>
          </cell>
          <cell r="G157" t="str">
            <v>849685</v>
          </cell>
          <cell r="H157">
            <v>82400</v>
          </cell>
        </row>
        <row r="158">
          <cell r="A158" t="str">
            <v>MPS SAN-2043</v>
          </cell>
          <cell r="B158"/>
          <cell r="C158" t="str">
            <v>3244</v>
          </cell>
          <cell r="D158" t="str">
            <v>2000385348</v>
          </cell>
          <cell r="E158" t="str">
            <v>2905100202</v>
          </cell>
          <cell r="F158">
            <v>44111</v>
          </cell>
          <cell r="G158" t="str">
            <v>MPS SAN-2043</v>
          </cell>
          <cell r="H158">
            <v>82400</v>
          </cell>
        </row>
        <row r="159">
          <cell r="A159">
            <v>851076</v>
          </cell>
          <cell r="B159"/>
          <cell r="C159" t="str">
            <v>3244</v>
          </cell>
          <cell r="D159" t="str">
            <v>1905531766</v>
          </cell>
          <cell r="E159" t="str">
            <v>2905100102</v>
          </cell>
          <cell r="F159">
            <v>44090</v>
          </cell>
          <cell r="G159" t="str">
            <v>851076</v>
          </cell>
          <cell r="H159">
            <v>57600</v>
          </cell>
        </row>
        <row r="160">
          <cell r="A160">
            <v>851215</v>
          </cell>
          <cell r="B160"/>
          <cell r="C160" t="str">
            <v>3244</v>
          </cell>
          <cell r="D160" t="str">
            <v>1905531767</v>
          </cell>
          <cell r="E160" t="str">
            <v>2905100202</v>
          </cell>
          <cell r="F160">
            <v>44091</v>
          </cell>
          <cell r="G160" t="str">
            <v>851215</v>
          </cell>
          <cell r="H160">
            <v>57600</v>
          </cell>
        </row>
        <row r="161">
          <cell r="A161">
            <v>851375</v>
          </cell>
          <cell r="B161"/>
          <cell r="C161" t="str">
            <v>3244</v>
          </cell>
          <cell r="D161" t="str">
            <v>1905638327</v>
          </cell>
          <cell r="E161" t="str">
            <v>2905100103</v>
          </cell>
          <cell r="F161">
            <v>44075</v>
          </cell>
          <cell r="G161" t="str">
            <v>851375</v>
          </cell>
          <cell r="H161">
            <v>58400</v>
          </cell>
        </row>
        <row r="162">
          <cell r="A162">
            <v>849142</v>
          </cell>
          <cell r="B162"/>
          <cell r="C162" t="str">
            <v>3244</v>
          </cell>
          <cell r="D162" t="str">
            <v>1905466236</v>
          </cell>
          <cell r="E162" t="str">
            <v>2905100102</v>
          </cell>
          <cell r="F162">
            <v>44063</v>
          </cell>
          <cell r="G162" t="str">
            <v>849142</v>
          </cell>
          <cell r="H162">
            <v>58400</v>
          </cell>
        </row>
        <row r="163">
          <cell r="A163">
            <v>849685</v>
          </cell>
          <cell r="B163"/>
          <cell r="C163" t="str">
            <v>3244</v>
          </cell>
          <cell r="D163" t="str">
            <v>1905238964</v>
          </cell>
          <cell r="E163" t="str">
            <v>2905100103</v>
          </cell>
          <cell r="F163">
            <v>44071</v>
          </cell>
          <cell r="G163" t="str">
            <v>849685</v>
          </cell>
          <cell r="H163">
            <v>38100</v>
          </cell>
        </row>
        <row r="164">
          <cell r="A164">
            <v>846800</v>
          </cell>
          <cell r="B164"/>
          <cell r="C164" t="str">
            <v>3244</v>
          </cell>
          <cell r="D164" t="str">
            <v>1905248655</v>
          </cell>
          <cell r="E164" t="str">
            <v>2905100202</v>
          </cell>
          <cell r="F164">
            <v>44084</v>
          </cell>
          <cell r="G164" t="str">
            <v>846800</v>
          </cell>
          <cell r="H164">
            <v>28800</v>
          </cell>
        </row>
        <row r="165">
          <cell r="A165" t="str">
            <v>MPS ATL-2038</v>
          </cell>
          <cell r="B165"/>
          <cell r="C165" t="str">
            <v>3244</v>
          </cell>
          <cell r="D165" t="str">
            <v>2000385343</v>
          </cell>
          <cell r="E165" t="str">
            <v>2905100202</v>
          </cell>
          <cell r="F165">
            <v>44111</v>
          </cell>
          <cell r="G165" t="str">
            <v>MPS ATL-2038</v>
          </cell>
          <cell r="H165">
            <v>361285</v>
          </cell>
        </row>
        <row r="166">
          <cell r="A166" t="str">
            <v>COMP MPS ATL-203</v>
          </cell>
          <cell r="B166"/>
          <cell r="C166" t="str">
            <v>3244</v>
          </cell>
          <cell r="D166" t="str">
            <v>2000441176</v>
          </cell>
          <cell r="E166" t="str">
            <v>2905100102</v>
          </cell>
          <cell r="F166">
            <v>44111</v>
          </cell>
          <cell r="G166" t="str">
            <v>COMP MPS ATL-203</v>
          </cell>
          <cell r="H166">
            <v>116000</v>
          </cell>
        </row>
        <row r="167">
          <cell r="A167" t="str">
            <v>COMP MPS ATL-203</v>
          </cell>
          <cell r="B167"/>
          <cell r="C167" t="str">
            <v>3244</v>
          </cell>
          <cell r="D167" t="str">
            <v>2000441176</v>
          </cell>
          <cell r="E167" t="str">
            <v>2905100103</v>
          </cell>
          <cell r="F167">
            <v>44111</v>
          </cell>
          <cell r="G167" t="str">
            <v>COMP MPS ATL-203</v>
          </cell>
          <cell r="H167">
            <v>96500</v>
          </cell>
        </row>
        <row r="168">
          <cell r="A168" t="str">
            <v>COMP MPS ATL-203</v>
          </cell>
          <cell r="B168"/>
          <cell r="C168" t="str">
            <v>3244</v>
          </cell>
          <cell r="D168" t="str">
            <v>2000441176</v>
          </cell>
          <cell r="E168" t="str">
            <v>2905100202</v>
          </cell>
          <cell r="F168">
            <v>44111</v>
          </cell>
          <cell r="G168" t="str">
            <v>COMP MPS ATL-203</v>
          </cell>
          <cell r="H168">
            <v>274885</v>
          </cell>
        </row>
        <row r="169">
          <cell r="A169">
            <v>858222</v>
          </cell>
          <cell r="B169"/>
          <cell r="C169" t="str">
            <v>3244</v>
          </cell>
          <cell r="D169" t="str">
            <v>1905894935</v>
          </cell>
          <cell r="E169" t="str">
            <v>2905100202</v>
          </cell>
          <cell r="F169">
            <v>44162</v>
          </cell>
          <cell r="G169" t="str">
            <v>HNSC858222</v>
          </cell>
          <cell r="H169">
            <v>59080</v>
          </cell>
        </row>
        <row r="170">
          <cell r="A170" t="str">
            <v>COMPENSACIÓN</v>
          </cell>
          <cell r="B170"/>
          <cell r="C170" t="str">
            <v>3244</v>
          </cell>
          <cell r="D170" t="str">
            <v>2000448242</v>
          </cell>
          <cell r="E170" t="str">
            <v>2905100202</v>
          </cell>
          <cell r="F170">
            <v>44225</v>
          </cell>
          <cell r="G170" t="str">
            <v>COMPENSACIÓN</v>
          </cell>
          <cell r="H170">
            <v>59080</v>
          </cell>
        </row>
        <row r="171">
          <cell r="A171" t="str">
            <v>COMPENSACIÓN</v>
          </cell>
          <cell r="B171"/>
          <cell r="C171" t="str">
            <v>3244</v>
          </cell>
          <cell r="D171" t="str">
            <v>2000448242</v>
          </cell>
          <cell r="E171" t="str">
            <v>2905100202</v>
          </cell>
          <cell r="F171">
            <v>44225</v>
          </cell>
          <cell r="G171" t="str">
            <v>COMPENSACIÓN</v>
          </cell>
          <cell r="H171">
            <v>59080</v>
          </cell>
        </row>
        <row r="172">
          <cell r="A172" t="str">
            <v>85328365 NOR-804</v>
          </cell>
          <cell r="B172"/>
          <cell r="C172" t="str">
            <v>3244</v>
          </cell>
          <cell r="D172" t="str">
            <v>2000443219</v>
          </cell>
          <cell r="E172" t="str">
            <v>2905100202</v>
          </cell>
          <cell r="F172">
            <v>44218</v>
          </cell>
          <cell r="G172" t="str">
            <v>85328365 NOR-804</v>
          </cell>
          <cell r="H172">
            <v>59080</v>
          </cell>
        </row>
        <row r="173">
          <cell r="A173">
            <v>857833</v>
          </cell>
          <cell r="B173"/>
          <cell r="C173" t="str">
            <v>3244</v>
          </cell>
          <cell r="D173" t="str">
            <v>1905858032</v>
          </cell>
          <cell r="E173" t="str">
            <v>2905100102</v>
          </cell>
          <cell r="F173">
            <v>44159</v>
          </cell>
          <cell r="G173" t="str">
            <v>HNSC857833</v>
          </cell>
          <cell r="H173">
            <v>57600</v>
          </cell>
        </row>
        <row r="174">
          <cell r="A174" t="str">
            <v>85328365 VAL ENE</v>
          </cell>
          <cell r="B174"/>
          <cell r="C174" t="str">
            <v>3244</v>
          </cell>
          <cell r="D174" t="str">
            <v>2000457283</v>
          </cell>
          <cell r="E174" t="str">
            <v>2905100102</v>
          </cell>
          <cell r="F174">
            <v>44218</v>
          </cell>
          <cell r="G174" t="str">
            <v>85328365 VAL ENE</v>
          </cell>
          <cell r="H174">
            <v>57600</v>
          </cell>
        </row>
        <row r="175">
          <cell r="A175" t="str">
            <v>85328365 VAL ENE</v>
          </cell>
          <cell r="B175"/>
          <cell r="C175" t="str">
            <v>3244</v>
          </cell>
          <cell r="D175" t="str">
            <v>2000457283</v>
          </cell>
          <cell r="E175" t="str">
            <v>2905100202</v>
          </cell>
          <cell r="F175">
            <v>44218</v>
          </cell>
          <cell r="G175" t="str">
            <v>85328365 VAL ENE</v>
          </cell>
          <cell r="H175">
            <v>57600</v>
          </cell>
        </row>
        <row r="176">
          <cell r="A176" t="str">
            <v>85328365 VAL-806</v>
          </cell>
          <cell r="B176"/>
          <cell r="C176" t="str">
            <v>3244</v>
          </cell>
          <cell r="D176" t="str">
            <v>2000443221</v>
          </cell>
          <cell r="E176" t="str">
            <v>2905100202</v>
          </cell>
          <cell r="F176">
            <v>44218</v>
          </cell>
          <cell r="G176" t="str">
            <v>85328365 VAL-806</v>
          </cell>
          <cell r="H176">
            <v>57600</v>
          </cell>
        </row>
        <row r="177">
          <cell r="A177" t="str">
            <v>MPS BOL-2039</v>
          </cell>
          <cell r="B177"/>
          <cell r="C177" t="str">
            <v>3244</v>
          </cell>
          <cell r="D177" t="str">
            <v>2000459340</v>
          </cell>
          <cell r="E177" t="str">
            <v>2905100202</v>
          </cell>
          <cell r="F177">
            <v>44111</v>
          </cell>
          <cell r="G177" t="str">
            <v>MPS BOL-2039</v>
          </cell>
          <cell r="H177">
            <v>90400</v>
          </cell>
        </row>
        <row r="178">
          <cell r="A178" t="str">
            <v>MPS BOL-2039</v>
          </cell>
          <cell r="B178"/>
          <cell r="C178" t="str">
            <v>3244</v>
          </cell>
          <cell r="D178" t="str">
            <v>2000459340</v>
          </cell>
          <cell r="E178" t="str">
            <v>2905100202</v>
          </cell>
          <cell r="F178">
            <v>44111</v>
          </cell>
          <cell r="G178" t="str">
            <v>MPS BOL-2039</v>
          </cell>
          <cell r="H178">
            <v>90400</v>
          </cell>
        </row>
        <row r="179">
          <cell r="A179">
            <v>849473</v>
          </cell>
          <cell r="B179"/>
          <cell r="C179" t="str">
            <v>3244</v>
          </cell>
          <cell r="D179" t="str">
            <v>1905955818</v>
          </cell>
          <cell r="E179" t="str">
            <v>2905100202</v>
          </cell>
          <cell r="F179">
            <v>44069</v>
          </cell>
          <cell r="G179" t="str">
            <v>849473</v>
          </cell>
          <cell r="H179">
            <v>50600</v>
          </cell>
        </row>
        <row r="180">
          <cell r="A180">
            <v>849484</v>
          </cell>
          <cell r="B180"/>
          <cell r="C180" t="str">
            <v>3244</v>
          </cell>
          <cell r="D180" t="str">
            <v>1905955822</v>
          </cell>
          <cell r="E180" t="str">
            <v>2905100202</v>
          </cell>
          <cell r="F180">
            <v>44069</v>
          </cell>
          <cell r="G180" t="str">
            <v>849484</v>
          </cell>
          <cell r="H180">
            <v>2500</v>
          </cell>
        </row>
        <row r="181">
          <cell r="A181">
            <v>849577</v>
          </cell>
          <cell r="B181"/>
          <cell r="C181" t="str">
            <v>3244</v>
          </cell>
          <cell r="D181" t="str">
            <v>1905955825</v>
          </cell>
          <cell r="E181" t="str">
            <v>2905100202</v>
          </cell>
          <cell r="F181">
            <v>44070</v>
          </cell>
          <cell r="G181" t="str">
            <v>849577</v>
          </cell>
          <cell r="H181">
            <v>26500</v>
          </cell>
        </row>
        <row r="182">
          <cell r="A182">
            <v>849579</v>
          </cell>
          <cell r="B182"/>
          <cell r="C182" t="str">
            <v>3244</v>
          </cell>
          <cell r="D182" t="str">
            <v>1905955827</v>
          </cell>
          <cell r="E182" t="str">
            <v>2905100202</v>
          </cell>
          <cell r="F182">
            <v>44070</v>
          </cell>
          <cell r="G182" t="str">
            <v>849579</v>
          </cell>
          <cell r="H182">
            <v>10800</v>
          </cell>
        </row>
        <row r="183">
          <cell r="A183" t="str">
            <v>MPS BOL-2039</v>
          </cell>
          <cell r="B183"/>
          <cell r="C183" t="str">
            <v>3244</v>
          </cell>
          <cell r="D183" t="str">
            <v>2000385344</v>
          </cell>
          <cell r="E183" t="str">
            <v>2905100202</v>
          </cell>
          <cell r="F183">
            <v>44111</v>
          </cell>
          <cell r="G183" t="str">
            <v>MPS BOL-2039</v>
          </cell>
          <cell r="H183">
            <v>90400</v>
          </cell>
        </row>
        <row r="184">
          <cell r="A184">
            <v>855163</v>
          </cell>
          <cell r="B184"/>
          <cell r="C184" t="str">
            <v>3244</v>
          </cell>
          <cell r="D184" t="str">
            <v>105404637</v>
          </cell>
          <cell r="E184" t="str">
            <v>2905100103</v>
          </cell>
          <cell r="F184">
            <v>44125</v>
          </cell>
          <cell r="G184" t="str">
            <v>HNSC855163.</v>
          </cell>
          <cell r="H184">
            <v>60250</v>
          </cell>
        </row>
        <row r="185">
          <cell r="A185" t="str">
            <v>MPS CUN-2041</v>
          </cell>
          <cell r="B185"/>
          <cell r="C185" t="str">
            <v>3244</v>
          </cell>
          <cell r="D185" t="str">
            <v>2000462284</v>
          </cell>
          <cell r="E185" t="str">
            <v>2905100103</v>
          </cell>
          <cell r="F185">
            <v>44111</v>
          </cell>
          <cell r="G185" t="str">
            <v>MPS CUN-2041</v>
          </cell>
          <cell r="H185">
            <v>60250</v>
          </cell>
        </row>
        <row r="186">
          <cell r="A186" t="str">
            <v>MPS CUN-2041</v>
          </cell>
          <cell r="B186"/>
          <cell r="C186" t="str">
            <v>3244</v>
          </cell>
          <cell r="D186" t="str">
            <v>2000462284</v>
          </cell>
          <cell r="E186" t="str">
            <v>2905100202</v>
          </cell>
          <cell r="F186">
            <v>44111</v>
          </cell>
          <cell r="G186" t="str">
            <v>MPS CUN-2041</v>
          </cell>
          <cell r="H186">
            <v>60250</v>
          </cell>
        </row>
        <row r="187">
          <cell r="A187" t="str">
            <v>MPS CUN-2041</v>
          </cell>
          <cell r="B187"/>
          <cell r="C187" t="str">
            <v>3244</v>
          </cell>
          <cell r="D187" t="str">
            <v>2000385346</v>
          </cell>
          <cell r="E187" t="str">
            <v>2905100202</v>
          </cell>
          <cell r="F187">
            <v>44111</v>
          </cell>
          <cell r="G187" t="str">
            <v>MPS CUN-2041</v>
          </cell>
          <cell r="H187">
            <v>60250</v>
          </cell>
        </row>
        <row r="188">
          <cell r="A188">
            <v>856665</v>
          </cell>
          <cell r="B188"/>
          <cell r="C188" t="str">
            <v>3244</v>
          </cell>
          <cell r="D188" t="str">
            <v>105404640</v>
          </cell>
          <cell r="E188" t="str">
            <v>2905100103</v>
          </cell>
          <cell r="F188">
            <v>44053</v>
          </cell>
          <cell r="G188" t="str">
            <v>HNSC856665</v>
          </cell>
          <cell r="H188">
            <v>57470</v>
          </cell>
        </row>
        <row r="189">
          <cell r="A189" t="str">
            <v>MPS CUN -1447</v>
          </cell>
          <cell r="B189"/>
          <cell r="C189" t="str">
            <v>3244</v>
          </cell>
          <cell r="D189" t="str">
            <v>2000462294</v>
          </cell>
          <cell r="E189" t="str">
            <v>2905100103</v>
          </cell>
          <cell r="F189">
            <v>44053</v>
          </cell>
          <cell r="G189" t="str">
            <v>MPS CUN -1447</v>
          </cell>
          <cell r="H189">
            <v>57470</v>
          </cell>
        </row>
        <row r="190">
          <cell r="A190" t="str">
            <v>MPS CUN -1447</v>
          </cell>
          <cell r="B190"/>
          <cell r="C190" t="str">
            <v>3244</v>
          </cell>
          <cell r="D190" t="str">
            <v>2000462294</v>
          </cell>
          <cell r="E190" t="str">
            <v>2905100202</v>
          </cell>
          <cell r="F190">
            <v>44053</v>
          </cell>
          <cell r="G190" t="str">
            <v>MPS CUN -1447</v>
          </cell>
          <cell r="H190">
            <v>57470</v>
          </cell>
        </row>
        <row r="191">
          <cell r="A191" t="str">
            <v>MPS CUN -1447</v>
          </cell>
          <cell r="B191"/>
          <cell r="C191" t="str">
            <v>3244</v>
          </cell>
          <cell r="D191" t="str">
            <v>2000392220</v>
          </cell>
          <cell r="E191" t="str">
            <v>2905100202</v>
          </cell>
          <cell r="F191">
            <v>44053</v>
          </cell>
          <cell r="G191" t="str">
            <v>MPS CUN -1447</v>
          </cell>
          <cell r="H191">
            <v>57470</v>
          </cell>
        </row>
        <row r="192">
          <cell r="A192">
            <v>855163</v>
          </cell>
          <cell r="B192"/>
          <cell r="C192" t="str">
            <v>3244</v>
          </cell>
          <cell r="D192" t="str">
            <v>105404637</v>
          </cell>
          <cell r="E192" t="str">
            <v>2905100103</v>
          </cell>
          <cell r="F192">
            <v>44125</v>
          </cell>
          <cell r="G192" t="str">
            <v>HNSC855163.</v>
          </cell>
          <cell r="H192">
            <v>9200</v>
          </cell>
        </row>
        <row r="193">
          <cell r="A193">
            <v>853733</v>
          </cell>
          <cell r="B193"/>
          <cell r="C193" t="str">
            <v>3244</v>
          </cell>
          <cell r="D193" t="str">
            <v>105404672</v>
          </cell>
          <cell r="E193" t="str">
            <v>2905100203</v>
          </cell>
          <cell r="F193">
            <v>44110</v>
          </cell>
          <cell r="G193" t="str">
            <v>HNSC853733.</v>
          </cell>
          <cell r="H193">
            <v>36150</v>
          </cell>
        </row>
        <row r="194">
          <cell r="A194">
            <v>854864</v>
          </cell>
          <cell r="B194"/>
          <cell r="C194" t="str">
            <v>3244</v>
          </cell>
          <cell r="D194" t="str">
            <v>1905878901</v>
          </cell>
          <cell r="E194" t="str">
            <v>2905100103</v>
          </cell>
          <cell r="F194">
            <v>44123</v>
          </cell>
          <cell r="G194" t="str">
            <v>HNSC854864</v>
          </cell>
          <cell r="H194">
            <v>60120</v>
          </cell>
        </row>
        <row r="195">
          <cell r="A195">
            <v>853452</v>
          </cell>
          <cell r="B195"/>
          <cell r="C195" t="str">
            <v>3244</v>
          </cell>
          <cell r="D195" t="str">
            <v>1905879088</v>
          </cell>
          <cell r="E195" t="str">
            <v>2905100103</v>
          </cell>
          <cell r="F195">
            <v>44105</v>
          </cell>
          <cell r="G195" t="str">
            <v>HNSC853452</v>
          </cell>
          <cell r="H195">
            <v>57600</v>
          </cell>
        </row>
        <row r="196">
          <cell r="A196">
            <v>856665</v>
          </cell>
          <cell r="B196"/>
          <cell r="C196" t="str">
            <v>3244</v>
          </cell>
          <cell r="D196" t="str">
            <v>105404640</v>
          </cell>
          <cell r="E196" t="str">
            <v>2905100103</v>
          </cell>
          <cell r="F196">
            <v>44053</v>
          </cell>
          <cell r="G196" t="str">
            <v>HNSC856665</v>
          </cell>
          <cell r="H196">
            <v>2650</v>
          </cell>
        </row>
        <row r="197">
          <cell r="A197" t="str">
            <v>85328365 CUN-803</v>
          </cell>
          <cell r="B197"/>
          <cell r="C197" t="str">
            <v>3244</v>
          </cell>
          <cell r="D197" t="str">
            <v>2000462366</v>
          </cell>
          <cell r="E197" t="str">
            <v>2905100103</v>
          </cell>
          <cell r="F197">
            <v>44218</v>
          </cell>
          <cell r="G197" t="str">
            <v>85328365 CUN-803</v>
          </cell>
          <cell r="H197">
            <v>129570</v>
          </cell>
        </row>
        <row r="198">
          <cell r="A198" t="str">
            <v>85328365 CUN-803</v>
          </cell>
          <cell r="B198"/>
          <cell r="C198" t="str">
            <v>3244</v>
          </cell>
          <cell r="D198" t="str">
            <v>2000462366</v>
          </cell>
          <cell r="E198" t="str">
            <v>2905100202</v>
          </cell>
          <cell r="F198">
            <v>44218</v>
          </cell>
          <cell r="G198" t="str">
            <v>85328365 CUN-803</v>
          </cell>
          <cell r="H198">
            <v>165720</v>
          </cell>
        </row>
        <row r="199">
          <cell r="A199" t="str">
            <v>85328365 CUN-803</v>
          </cell>
          <cell r="B199"/>
          <cell r="C199" t="str">
            <v>3244</v>
          </cell>
          <cell r="D199" t="str">
            <v>2000462366</v>
          </cell>
          <cell r="E199" t="str">
            <v>2905100203</v>
          </cell>
          <cell r="F199">
            <v>44218</v>
          </cell>
          <cell r="G199" t="str">
            <v>85328365 CUN-803</v>
          </cell>
          <cell r="H199">
            <v>36150</v>
          </cell>
        </row>
        <row r="200">
          <cell r="A200" t="str">
            <v>85328365 CUN-803</v>
          </cell>
          <cell r="B200"/>
          <cell r="C200" t="str">
            <v>3244</v>
          </cell>
          <cell r="D200" t="str">
            <v>2000443218</v>
          </cell>
          <cell r="E200" t="str">
            <v>2905100202</v>
          </cell>
          <cell r="F200">
            <v>44218</v>
          </cell>
          <cell r="G200" t="str">
            <v>85328365 CUN-803</v>
          </cell>
          <cell r="H200">
            <v>165720</v>
          </cell>
        </row>
        <row r="201">
          <cell r="A201">
            <v>858317</v>
          </cell>
          <cell r="B201"/>
          <cell r="C201" t="str">
            <v>3244</v>
          </cell>
          <cell r="D201" t="str">
            <v>1905937868</v>
          </cell>
          <cell r="E201" t="str">
            <v>2905100202</v>
          </cell>
          <cell r="F201">
            <v>44165</v>
          </cell>
          <cell r="G201" t="str">
            <v>HNSC858317</v>
          </cell>
          <cell r="H201">
            <v>289630</v>
          </cell>
        </row>
        <row r="202">
          <cell r="A202" t="str">
            <v>85328365 BOY-801</v>
          </cell>
          <cell r="B202"/>
          <cell r="C202" t="str">
            <v>3244</v>
          </cell>
          <cell r="D202" t="str">
            <v>2000462387</v>
          </cell>
          <cell r="E202" t="str">
            <v>2905100202</v>
          </cell>
          <cell r="F202">
            <v>44218</v>
          </cell>
          <cell r="G202" t="str">
            <v>85328365 BOY-801</v>
          </cell>
          <cell r="H202">
            <v>289630</v>
          </cell>
        </row>
        <row r="203">
          <cell r="A203" t="str">
            <v>85328365 BOY-801</v>
          </cell>
          <cell r="B203"/>
          <cell r="C203" t="str">
            <v>3244</v>
          </cell>
          <cell r="D203" t="str">
            <v>2000462387</v>
          </cell>
          <cell r="E203" t="str">
            <v>2905100202</v>
          </cell>
          <cell r="F203">
            <v>44218</v>
          </cell>
          <cell r="G203" t="str">
            <v>85328365 BOY-801</v>
          </cell>
          <cell r="H203">
            <v>289630</v>
          </cell>
        </row>
        <row r="204">
          <cell r="A204" t="str">
            <v>85328365 BOY-801</v>
          </cell>
          <cell r="B204"/>
          <cell r="C204" t="str">
            <v>3244</v>
          </cell>
          <cell r="D204" t="str">
            <v>2000443216</v>
          </cell>
          <cell r="E204" t="str">
            <v>2905100202</v>
          </cell>
          <cell r="F204">
            <v>44218</v>
          </cell>
          <cell r="G204" t="str">
            <v>85328365 BOY-801</v>
          </cell>
          <cell r="H204">
            <v>289630</v>
          </cell>
        </row>
        <row r="205">
          <cell r="A205">
            <v>855929</v>
          </cell>
          <cell r="B205"/>
          <cell r="C205" t="str">
            <v>3244</v>
          </cell>
          <cell r="D205" t="str">
            <v>1905898489</v>
          </cell>
          <cell r="E205" t="str">
            <v>2905100102</v>
          </cell>
          <cell r="F205">
            <v>44133</v>
          </cell>
          <cell r="G205" t="str">
            <v>HNSC855929</v>
          </cell>
          <cell r="H205">
            <v>57600</v>
          </cell>
        </row>
        <row r="206">
          <cell r="A206" t="str">
            <v>PAGO ACH ENE 21</v>
          </cell>
          <cell r="B206"/>
          <cell r="C206" t="str">
            <v>3244</v>
          </cell>
          <cell r="D206" t="str">
            <v>2000469273</v>
          </cell>
          <cell r="E206" t="str">
            <v>2905100202</v>
          </cell>
          <cell r="F206">
            <v>44228</v>
          </cell>
          <cell r="G206" t="str">
            <v>PAGO ACH ENE 21</v>
          </cell>
          <cell r="H206">
            <v>57600</v>
          </cell>
        </row>
        <row r="207">
          <cell r="A207" t="str">
            <v>PAGO ACH ENE 21</v>
          </cell>
          <cell r="B207"/>
          <cell r="C207" t="str">
            <v>3244</v>
          </cell>
          <cell r="D207" t="str">
            <v>2000469273</v>
          </cell>
          <cell r="E207" t="str">
            <v>2905100102</v>
          </cell>
          <cell r="F207">
            <v>44228</v>
          </cell>
          <cell r="G207" t="str">
            <v>PAGO ACH ENE 21</v>
          </cell>
          <cell r="H207">
            <v>57600</v>
          </cell>
        </row>
        <row r="208">
          <cell r="A208" t="str">
            <v>85328365 SAN-805</v>
          </cell>
          <cell r="B208"/>
          <cell r="C208" t="str">
            <v>3244</v>
          </cell>
          <cell r="D208" t="str">
            <v>2000443220</v>
          </cell>
          <cell r="E208" t="str">
            <v>2905100202</v>
          </cell>
          <cell r="F208">
            <v>44218</v>
          </cell>
          <cell r="G208" t="str">
            <v>85328365 SAN-805</v>
          </cell>
          <cell r="H208">
            <v>57600</v>
          </cell>
        </row>
        <row r="209">
          <cell r="A209">
            <v>853733</v>
          </cell>
          <cell r="B209"/>
          <cell r="C209" t="str">
            <v>3244</v>
          </cell>
          <cell r="D209" t="str">
            <v>105404672</v>
          </cell>
          <cell r="E209" t="str">
            <v>2905100203</v>
          </cell>
          <cell r="F209">
            <v>44110</v>
          </cell>
          <cell r="G209" t="str">
            <v>HNSC853733.</v>
          </cell>
          <cell r="H209">
            <v>69450</v>
          </cell>
        </row>
        <row r="210">
          <cell r="A210">
            <v>853733</v>
          </cell>
          <cell r="B210"/>
          <cell r="C210" t="str">
            <v>3244</v>
          </cell>
          <cell r="D210" t="str">
            <v>2000479540</v>
          </cell>
          <cell r="E210" t="str">
            <v>2905100202</v>
          </cell>
          <cell r="F210">
            <v>44110</v>
          </cell>
          <cell r="G210" t="str">
            <v>HNSC853733.</v>
          </cell>
          <cell r="H210">
            <v>62385</v>
          </cell>
        </row>
        <row r="211">
          <cell r="A211">
            <v>853733</v>
          </cell>
          <cell r="B211"/>
          <cell r="C211" t="str">
            <v>3244</v>
          </cell>
          <cell r="D211" t="str">
            <v>2000479540</v>
          </cell>
          <cell r="E211" t="str">
            <v>2905100203</v>
          </cell>
          <cell r="F211">
            <v>44110</v>
          </cell>
          <cell r="G211" t="str">
            <v>HNSC853733.</v>
          </cell>
          <cell r="H211">
            <v>69450</v>
          </cell>
        </row>
        <row r="212">
          <cell r="A212" t="str">
            <v>COMP MPS ATL-203</v>
          </cell>
          <cell r="B212"/>
          <cell r="C212" t="str">
            <v>3244</v>
          </cell>
          <cell r="D212" t="str">
            <v>2000441176</v>
          </cell>
          <cell r="E212" t="str">
            <v>2905100202</v>
          </cell>
          <cell r="F212">
            <v>44111</v>
          </cell>
          <cell r="G212" t="str">
            <v>COMP MPS ATL-203</v>
          </cell>
          <cell r="H212">
            <v>62385</v>
          </cell>
        </row>
        <row r="213">
          <cell r="A213">
            <v>853733</v>
          </cell>
          <cell r="B213"/>
          <cell r="C213" t="str">
            <v>3244</v>
          </cell>
          <cell r="D213" t="str">
            <v>2000479540</v>
          </cell>
          <cell r="E213" t="str">
            <v>2905100203</v>
          </cell>
          <cell r="F213">
            <v>44110</v>
          </cell>
          <cell r="G213" t="str">
            <v>HNSC853733.</v>
          </cell>
          <cell r="H213">
            <v>7065</v>
          </cell>
        </row>
        <row r="214">
          <cell r="A214">
            <v>856381</v>
          </cell>
          <cell r="B214"/>
          <cell r="C214" t="str">
            <v>3244</v>
          </cell>
          <cell r="D214" t="str">
            <v>1905767806</v>
          </cell>
          <cell r="E214" t="str">
            <v>2905100102</v>
          </cell>
          <cell r="F214">
            <v>44140</v>
          </cell>
          <cell r="G214" t="str">
            <v>HNSC856381</v>
          </cell>
          <cell r="H214">
            <v>17057</v>
          </cell>
        </row>
        <row r="215">
          <cell r="A215">
            <v>857712</v>
          </cell>
          <cell r="B215"/>
          <cell r="C215" t="str">
            <v>3244</v>
          </cell>
          <cell r="D215" t="str">
            <v>1905767815</v>
          </cell>
          <cell r="E215" t="str">
            <v>2905100102</v>
          </cell>
          <cell r="F215">
            <v>44158</v>
          </cell>
          <cell r="G215" t="str">
            <v>HNSC857712</v>
          </cell>
          <cell r="H215">
            <v>59718</v>
          </cell>
        </row>
        <row r="216">
          <cell r="A216" t="str">
            <v>85328365 ATL-799</v>
          </cell>
          <cell r="B216"/>
          <cell r="C216" t="str">
            <v>3244</v>
          </cell>
          <cell r="D216" t="str">
            <v>2000479549</v>
          </cell>
          <cell r="E216" t="str">
            <v>2905100102</v>
          </cell>
          <cell r="F216">
            <v>44218</v>
          </cell>
          <cell r="G216" t="str">
            <v>85328365 ATL-799</v>
          </cell>
          <cell r="H216">
            <v>76775</v>
          </cell>
        </row>
        <row r="217">
          <cell r="A217" t="str">
            <v>85328365 ATL-799</v>
          </cell>
          <cell r="B217"/>
          <cell r="C217" t="str">
            <v>3244</v>
          </cell>
          <cell r="D217" t="str">
            <v>2000479549</v>
          </cell>
          <cell r="E217" t="str">
            <v>2905100202</v>
          </cell>
          <cell r="F217">
            <v>44218</v>
          </cell>
          <cell r="G217" t="str">
            <v>85328365 ATL-799</v>
          </cell>
          <cell r="H217">
            <v>193070</v>
          </cell>
        </row>
        <row r="218">
          <cell r="A218" t="str">
            <v>85328365 ATL-799</v>
          </cell>
          <cell r="B218"/>
          <cell r="C218" t="str">
            <v>3244</v>
          </cell>
          <cell r="D218" t="str">
            <v>2000479549</v>
          </cell>
          <cell r="E218" t="str">
            <v>2905100203</v>
          </cell>
          <cell r="F218">
            <v>44218</v>
          </cell>
          <cell r="G218" t="str">
            <v>85328365 ATL-799</v>
          </cell>
          <cell r="H218">
            <v>7065</v>
          </cell>
        </row>
        <row r="219">
          <cell r="A219" t="str">
            <v>85328365 ATL-799</v>
          </cell>
          <cell r="B219"/>
          <cell r="C219" t="str">
            <v>3244</v>
          </cell>
          <cell r="D219" t="str">
            <v>2000443214</v>
          </cell>
          <cell r="E219" t="str">
            <v>2905100202</v>
          </cell>
          <cell r="F219">
            <v>44218</v>
          </cell>
          <cell r="G219" t="str">
            <v>85328365 ATL-799</v>
          </cell>
          <cell r="H219">
            <v>193070</v>
          </cell>
        </row>
        <row r="220">
          <cell r="A220">
            <v>863105</v>
          </cell>
          <cell r="B220"/>
          <cell r="C220" t="str">
            <v>3244</v>
          </cell>
          <cell r="D220" t="str">
            <v>2000500387</v>
          </cell>
          <cell r="E220" t="str">
            <v>2905100102</v>
          </cell>
          <cell r="F220">
            <v>44235</v>
          </cell>
          <cell r="G220" t="str">
            <v>HNSC863105</v>
          </cell>
          <cell r="H220">
            <v>119400</v>
          </cell>
        </row>
        <row r="221">
          <cell r="A221">
            <v>863105</v>
          </cell>
          <cell r="B221"/>
          <cell r="C221" t="str">
            <v>3244</v>
          </cell>
          <cell r="D221" t="str">
            <v>2000500387</v>
          </cell>
          <cell r="E221" t="str">
            <v>2905100202</v>
          </cell>
          <cell r="F221">
            <v>44235</v>
          </cell>
          <cell r="G221" t="str">
            <v>HNSC863105</v>
          </cell>
          <cell r="H221">
            <v>109230</v>
          </cell>
        </row>
        <row r="222">
          <cell r="A222">
            <v>863105</v>
          </cell>
          <cell r="B222"/>
          <cell r="C222" t="str">
            <v>3244</v>
          </cell>
          <cell r="D222" t="str">
            <v>1906384509</v>
          </cell>
          <cell r="E222" t="str">
            <v>2905100102</v>
          </cell>
          <cell r="F222">
            <v>44235</v>
          </cell>
          <cell r="G222" t="str">
            <v>HNSC863105</v>
          </cell>
          <cell r="H222">
            <v>59700</v>
          </cell>
        </row>
        <row r="223">
          <cell r="A223">
            <v>863388</v>
          </cell>
          <cell r="B223"/>
          <cell r="C223" t="str">
            <v>3244</v>
          </cell>
          <cell r="D223" t="str">
            <v>1906384523</v>
          </cell>
          <cell r="E223" t="str">
            <v>2905100102</v>
          </cell>
          <cell r="F223">
            <v>44238</v>
          </cell>
          <cell r="G223" t="str">
            <v>HNSC863388</v>
          </cell>
          <cell r="H223">
            <v>59700</v>
          </cell>
        </row>
        <row r="224">
          <cell r="A224" t="str">
            <v>85328365 ATL-799</v>
          </cell>
          <cell r="B224"/>
          <cell r="C224" t="str">
            <v>3244</v>
          </cell>
          <cell r="D224" t="str">
            <v>2000479549</v>
          </cell>
          <cell r="E224" t="str">
            <v>2905100202</v>
          </cell>
          <cell r="F224">
            <v>44218</v>
          </cell>
          <cell r="G224" t="str">
            <v>85328365 ATL-799</v>
          </cell>
          <cell r="H224">
            <v>109230</v>
          </cell>
        </row>
        <row r="225">
          <cell r="A225">
            <v>860863</v>
          </cell>
          <cell r="B225"/>
          <cell r="C225" t="str">
            <v>3244</v>
          </cell>
          <cell r="D225" t="str">
            <v>2000516658</v>
          </cell>
          <cell r="E225" t="str">
            <v>2905100102</v>
          </cell>
          <cell r="F225">
            <v>44201</v>
          </cell>
          <cell r="G225" t="str">
            <v>HNSC860863</v>
          </cell>
          <cell r="H225">
            <v>109400</v>
          </cell>
        </row>
        <row r="226">
          <cell r="A226">
            <v>860863</v>
          </cell>
          <cell r="B226"/>
          <cell r="C226" t="str">
            <v>3244</v>
          </cell>
          <cell r="D226" t="str">
            <v>2000516658</v>
          </cell>
          <cell r="E226" t="str">
            <v>2905100202</v>
          </cell>
          <cell r="F226">
            <v>44201</v>
          </cell>
          <cell r="G226" t="str">
            <v>HNSC860863</v>
          </cell>
          <cell r="H226">
            <v>89240</v>
          </cell>
        </row>
        <row r="227">
          <cell r="A227">
            <v>860863</v>
          </cell>
          <cell r="B227"/>
          <cell r="C227" t="str">
            <v>3244</v>
          </cell>
          <cell r="D227" t="str">
            <v>1906496187</v>
          </cell>
          <cell r="E227" t="str">
            <v>2905100102</v>
          </cell>
          <cell r="F227">
            <v>44201</v>
          </cell>
          <cell r="G227" t="str">
            <v>HNSC860863</v>
          </cell>
          <cell r="H227">
            <v>109400</v>
          </cell>
        </row>
        <row r="228">
          <cell r="A228">
            <v>862180</v>
          </cell>
          <cell r="B228"/>
          <cell r="C228" t="str">
            <v>3244</v>
          </cell>
          <cell r="D228" t="str">
            <v>1906496190</v>
          </cell>
          <cell r="E228" t="str">
            <v>2905100202</v>
          </cell>
          <cell r="F228">
            <v>44220</v>
          </cell>
          <cell r="G228" t="str">
            <v>HNSC862180</v>
          </cell>
          <cell r="H228">
            <v>62220</v>
          </cell>
        </row>
        <row r="229">
          <cell r="A229" t="str">
            <v>MPS NOR -1448</v>
          </cell>
          <cell r="B229"/>
          <cell r="C229" t="str">
            <v>3244</v>
          </cell>
          <cell r="D229" t="str">
            <v>2000391408</v>
          </cell>
          <cell r="E229" t="str">
            <v>2905100202</v>
          </cell>
          <cell r="F229">
            <v>44132</v>
          </cell>
          <cell r="G229" t="str">
            <v>MPS NOR -1448</v>
          </cell>
          <cell r="H229">
            <v>151460</v>
          </cell>
        </row>
        <row r="230">
          <cell r="A230">
            <v>863071</v>
          </cell>
          <cell r="B230"/>
          <cell r="C230" t="str">
            <v>3244</v>
          </cell>
          <cell r="D230" t="str">
            <v>1906346149</v>
          </cell>
          <cell r="E230" t="str">
            <v>2905100102</v>
          </cell>
          <cell r="F230">
            <v>44234</v>
          </cell>
          <cell r="G230" t="str">
            <v>HNSC863071</v>
          </cell>
          <cell r="H230">
            <v>61180</v>
          </cell>
        </row>
        <row r="231">
          <cell r="A231" t="str">
            <v>MPS MAG-2549</v>
          </cell>
          <cell r="B231"/>
          <cell r="C231" t="str">
            <v>3244</v>
          </cell>
          <cell r="D231" t="str">
            <v>2000488279</v>
          </cell>
          <cell r="E231" t="str">
            <v>2905100202</v>
          </cell>
          <cell r="F231">
            <v>44295</v>
          </cell>
          <cell r="G231" t="str">
            <v>MPS MAG-2549</v>
          </cell>
          <cell r="H231">
            <v>61180</v>
          </cell>
        </row>
        <row r="232">
          <cell r="A232" t="str">
            <v>MPS MAG-2549</v>
          </cell>
          <cell r="B232"/>
          <cell r="C232" t="str">
            <v>3244</v>
          </cell>
          <cell r="D232" t="str">
            <v>2000519800</v>
          </cell>
          <cell r="E232" t="str">
            <v>2905100102</v>
          </cell>
          <cell r="F232">
            <v>44295</v>
          </cell>
          <cell r="G232" t="str">
            <v>MPS MAG-2549</v>
          </cell>
          <cell r="H232">
            <v>61180</v>
          </cell>
        </row>
        <row r="233">
          <cell r="A233" t="str">
            <v>MPS MAG-2549</v>
          </cell>
          <cell r="B233"/>
          <cell r="C233" t="str">
            <v>3244</v>
          </cell>
          <cell r="D233" t="str">
            <v>2000519800</v>
          </cell>
          <cell r="E233" t="str">
            <v>2905100202</v>
          </cell>
          <cell r="F233">
            <v>44295</v>
          </cell>
          <cell r="G233" t="str">
            <v>MPS MAG-2549</v>
          </cell>
          <cell r="H233">
            <v>61180</v>
          </cell>
        </row>
        <row r="234">
          <cell r="A234" t="str">
            <v>MPS BOY-2545</v>
          </cell>
          <cell r="B234"/>
          <cell r="C234" t="str">
            <v>3244</v>
          </cell>
          <cell r="D234" t="str">
            <v>2000530388</v>
          </cell>
          <cell r="E234" t="str">
            <v>2905100202</v>
          </cell>
          <cell r="F234">
            <v>44295</v>
          </cell>
          <cell r="G234" t="str">
            <v>MPS BOY-2545</v>
          </cell>
          <cell r="H234">
            <v>1531615</v>
          </cell>
        </row>
        <row r="235">
          <cell r="A235" t="str">
            <v>MPS BOY-2545</v>
          </cell>
          <cell r="B235"/>
          <cell r="C235" t="str">
            <v>3244</v>
          </cell>
          <cell r="D235" t="str">
            <v>2000530388</v>
          </cell>
          <cell r="E235" t="str">
            <v>2905100203</v>
          </cell>
          <cell r="F235">
            <v>44295</v>
          </cell>
          <cell r="G235" t="str">
            <v>MPS BOY-2545</v>
          </cell>
          <cell r="H235">
            <v>1513440</v>
          </cell>
        </row>
        <row r="236">
          <cell r="A236">
            <v>859546</v>
          </cell>
          <cell r="B236"/>
          <cell r="C236" t="str">
            <v>3244</v>
          </cell>
          <cell r="D236" t="str">
            <v>1906703049</v>
          </cell>
          <cell r="E236" t="str">
            <v>2905100203</v>
          </cell>
          <cell r="F236">
            <v>44180</v>
          </cell>
          <cell r="G236" t="str">
            <v>HNSC859546</v>
          </cell>
          <cell r="H236">
            <v>1513440</v>
          </cell>
        </row>
        <row r="237">
          <cell r="A237">
            <v>860844</v>
          </cell>
          <cell r="B237"/>
          <cell r="C237" t="str">
            <v>3244</v>
          </cell>
          <cell r="D237" t="str">
            <v>1906693680</v>
          </cell>
          <cell r="E237" t="str">
            <v>2905100202</v>
          </cell>
          <cell r="F237">
            <v>44201</v>
          </cell>
          <cell r="G237" t="str">
            <v>HNSC860844</v>
          </cell>
          <cell r="H237">
            <v>27200</v>
          </cell>
        </row>
        <row r="238">
          <cell r="A238">
            <v>864368</v>
          </cell>
          <cell r="B238"/>
          <cell r="C238" t="str">
            <v>3244</v>
          </cell>
          <cell r="D238" t="str">
            <v>1906693842</v>
          </cell>
          <cell r="E238" t="str">
            <v>2905100202</v>
          </cell>
          <cell r="F238">
            <v>44251</v>
          </cell>
          <cell r="G238" t="str">
            <v>HNSC864368</v>
          </cell>
          <cell r="H238">
            <v>269335</v>
          </cell>
        </row>
        <row r="239">
          <cell r="A239" t="str">
            <v>MPS BOY-2545</v>
          </cell>
          <cell r="B239"/>
          <cell r="C239" t="str">
            <v>3244</v>
          </cell>
          <cell r="D239" t="str">
            <v>2000488275</v>
          </cell>
          <cell r="E239" t="str">
            <v>2905100202</v>
          </cell>
          <cell r="F239">
            <v>44295</v>
          </cell>
          <cell r="G239" t="str">
            <v>MPS BOY-2545</v>
          </cell>
          <cell r="H239">
            <v>1828150</v>
          </cell>
        </row>
        <row r="240">
          <cell r="A240">
            <v>862426</v>
          </cell>
          <cell r="B240"/>
          <cell r="C240" t="str">
            <v>3244</v>
          </cell>
          <cell r="D240" t="str">
            <v>2000530994</v>
          </cell>
          <cell r="E240" t="str">
            <v>2905100102</v>
          </cell>
          <cell r="F240">
            <v>44223</v>
          </cell>
          <cell r="G240" t="str">
            <v>HNSC862426</v>
          </cell>
          <cell r="H240">
            <v>77760</v>
          </cell>
        </row>
        <row r="241">
          <cell r="A241">
            <v>862426</v>
          </cell>
          <cell r="B241"/>
          <cell r="C241" t="str">
            <v>3244</v>
          </cell>
          <cell r="D241" t="str">
            <v>2000530994</v>
          </cell>
          <cell r="E241" t="str">
            <v>2905100202</v>
          </cell>
          <cell r="F241">
            <v>44223</v>
          </cell>
          <cell r="G241" t="str">
            <v>HNSC862426</v>
          </cell>
          <cell r="H241">
            <v>117300</v>
          </cell>
        </row>
        <row r="242">
          <cell r="A242">
            <v>862426</v>
          </cell>
          <cell r="B242"/>
          <cell r="C242" t="str">
            <v>3244</v>
          </cell>
          <cell r="D242" t="str">
            <v>2000530994</v>
          </cell>
          <cell r="E242" t="str">
            <v>2905100203</v>
          </cell>
          <cell r="F242">
            <v>44223</v>
          </cell>
          <cell r="G242" t="str">
            <v>HNSC862426</v>
          </cell>
          <cell r="H242">
            <v>240680</v>
          </cell>
        </row>
        <row r="243">
          <cell r="A243">
            <v>860565</v>
          </cell>
          <cell r="B243"/>
          <cell r="C243" t="str">
            <v>3244</v>
          </cell>
          <cell r="D243" t="str">
            <v>1906773148</v>
          </cell>
          <cell r="E243" t="str">
            <v>2905100102</v>
          </cell>
          <cell r="F243">
            <v>44195</v>
          </cell>
          <cell r="G243" t="str">
            <v>HNSC860565</v>
          </cell>
          <cell r="H243">
            <v>57600</v>
          </cell>
        </row>
        <row r="244">
          <cell r="A244">
            <v>860863</v>
          </cell>
          <cell r="B244"/>
          <cell r="C244" t="str">
            <v>3244</v>
          </cell>
          <cell r="D244" t="str">
            <v>2000516658</v>
          </cell>
          <cell r="E244" t="str">
            <v>2905100102</v>
          </cell>
          <cell r="F244">
            <v>44201</v>
          </cell>
          <cell r="G244" t="str">
            <v>HNSC860863</v>
          </cell>
          <cell r="H244">
            <v>20160</v>
          </cell>
        </row>
        <row r="245">
          <cell r="A245">
            <v>862426</v>
          </cell>
          <cell r="B245"/>
          <cell r="C245" t="str">
            <v>3244</v>
          </cell>
          <cell r="D245" t="str">
            <v>1906754806</v>
          </cell>
          <cell r="E245" t="str">
            <v>2905100203</v>
          </cell>
          <cell r="F245">
            <v>44223</v>
          </cell>
          <cell r="G245" t="str">
            <v>HNSC862426</v>
          </cell>
          <cell r="H245">
            <v>240680</v>
          </cell>
        </row>
        <row r="246">
          <cell r="A246" t="str">
            <v>MPS SAN-2543</v>
          </cell>
          <cell r="B246"/>
          <cell r="C246" t="str">
            <v>3244</v>
          </cell>
          <cell r="D246" t="str">
            <v>2000488273</v>
          </cell>
          <cell r="E246" t="str">
            <v>2905100202</v>
          </cell>
          <cell r="F246">
            <v>44295</v>
          </cell>
          <cell r="G246" t="str">
            <v>MPS SAN-2543</v>
          </cell>
          <cell r="H246">
            <v>117300</v>
          </cell>
        </row>
        <row r="247">
          <cell r="A247">
            <v>865824</v>
          </cell>
          <cell r="B247"/>
          <cell r="C247" t="str">
            <v>3244</v>
          </cell>
          <cell r="D247" t="str">
            <v>2000558890</v>
          </cell>
          <cell r="E247" t="str">
            <v>2905100102</v>
          </cell>
          <cell r="F247">
            <v>44269</v>
          </cell>
          <cell r="G247" t="str">
            <v>HNSC865824</v>
          </cell>
          <cell r="H247">
            <v>582850</v>
          </cell>
        </row>
        <row r="248">
          <cell r="A248">
            <v>865824</v>
          </cell>
          <cell r="B248"/>
          <cell r="C248" t="str">
            <v>3244</v>
          </cell>
          <cell r="D248" t="str">
            <v>2000558890</v>
          </cell>
          <cell r="E248" t="str">
            <v>2905100202</v>
          </cell>
          <cell r="F248">
            <v>44269</v>
          </cell>
          <cell r="G248" t="str">
            <v>HNSC865824</v>
          </cell>
          <cell r="H248">
            <v>404695</v>
          </cell>
        </row>
        <row r="249">
          <cell r="A249">
            <v>865824</v>
          </cell>
          <cell r="B249"/>
          <cell r="C249" t="str">
            <v>3244</v>
          </cell>
          <cell r="D249" t="str">
            <v>1906927416</v>
          </cell>
          <cell r="E249" t="str">
            <v>2905100102</v>
          </cell>
          <cell r="F249">
            <v>44269</v>
          </cell>
          <cell r="G249" t="str">
            <v>HNSC865824</v>
          </cell>
          <cell r="H249">
            <v>582850</v>
          </cell>
        </row>
        <row r="250">
          <cell r="A250" t="str">
            <v>MPS NOR-2042</v>
          </cell>
          <cell r="B250"/>
          <cell r="C250" t="str">
            <v>3244</v>
          </cell>
          <cell r="D250" t="str">
            <v>2000385347</v>
          </cell>
          <cell r="E250" t="str">
            <v>2905100202</v>
          </cell>
          <cell r="F250">
            <v>44111</v>
          </cell>
          <cell r="G250" t="str">
            <v>MPS NOR-2042</v>
          </cell>
          <cell r="H250">
            <v>404695</v>
          </cell>
        </row>
        <row r="251">
          <cell r="A251">
            <v>866092</v>
          </cell>
          <cell r="B251"/>
          <cell r="C251" t="str">
            <v>3244</v>
          </cell>
          <cell r="D251" t="str">
            <v>2000558900</v>
          </cell>
          <cell r="E251" t="str">
            <v>2905100102</v>
          </cell>
          <cell r="F251">
            <v>44272</v>
          </cell>
          <cell r="G251" t="str">
            <v>HNSC866092</v>
          </cell>
          <cell r="H251">
            <v>326295</v>
          </cell>
        </row>
        <row r="252">
          <cell r="A252">
            <v>866092</v>
          </cell>
          <cell r="B252"/>
          <cell r="C252" t="str">
            <v>3244</v>
          </cell>
          <cell r="D252" t="str">
            <v>2000558900</v>
          </cell>
          <cell r="E252" t="str">
            <v>2905100202</v>
          </cell>
          <cell r="F252">
            <v>44272</v>
          </cell>
          <cell r="G252" t="str">
            <v>HNSC866092</v>
          </cell>
          <cell r="H252">
            <v>291020</v>
          </cell>
        </row>
        <row r="253">
          <cell r="A253">
            <v>862877</v>
          </cell>
          <cell r="B253"/>
          <cell r="C253" t="str">
            <v>3244</v>
          </cell>
          <cell r="D253" t="str">
            <v>1906384500</v>
          </cell>
          <cell r="E253" t="str">
            <v>2905100202</v>
          </cell>
          <cell r="F253">
            <v>44230</v>
          </cell>
          <cell r="G253" t="str">
            <v>HNSC862877</v>
          </cell>
          <cell r="H253">
            <v>62220</v>
          </cell>
        </row>
        <row r="254">
          <cell r="A254">
            <v>866092</v>
          </cell>
          <cell r="B254"/>
          <cell r="C254" t="str">
            <v>3244</v>
          </cell>
          <cell r="D254" t="str">
            <v>1906927424</v>
          </cell>
          <cell r="E254" t="str">
            <v>2905100102</v>
          </cell>
          <cell r="F254">
            <v>44272</v>
          </cell>
          <cell r="G254" t="str">
            <v>HNSC866092</v>
          </cell>
          <cell r="H254">
            <v>148140</v>
          </cell>
        </row>
        <row r="255">
          <cell r="A255">
            <v>865824</v>
          </cell>
          <cell r="B255"/>
          <cell r="C255" t="str">
            <v>3244</v>
          </cell>
          <cell r="D255" t="str">
            <v>2000558890</v>
          </cell>
          <cell r="E255" t="str">
            <v>2905100102</v>
          </cell>
          <cell r="F255">
            <v>44269</v>
          </cell>
          <cell r="G255" t="str">
            <v>HNSC865824</v>
          </cell>
          <cell r="H255">
            <v>178155</v>
          </cell>
        </row>
        <row r="256">
          <cell r="A256" t="str">
            <v>MPS NOR-2547</v>
          </cell>
          <cell r="B256"/>
          <cell r="C256" t="str">
            <v>3244</v>
          </cell>
          <cell r="D256" t="str">
            <v>2000488277</v>
          </cell>
          <cell r="E256" t="str">
            <v>2905100202</v>
          </cell>
          <cell r="F256">
            <v>44295</v>
          </cell>
          <cell r="G256" t="str">
            <v>MPS NOR-2547</v>
          </cell>
          <cell r="H256">
            <v>353240</v>
          </cell>
        </row>
        <row r="257">
          <cell r="A257">
            <v>864519</v>
          </cell>
          <cell r="B257"/>
          <cell r="C257" t="str">
            <v>3244</v>
          </cell>
          <cell r="D257" t="str">
            <v>2000558904</v>
          </cell>
          <cell r="E257" t="str">
            <v>2905100202</v>
          </cell>
          <cell r="F257">
            <v>44252</v>
          </cell>
          <cell r="G257" t="str">
            <v>HNSC864519</v>
          </cell>
          <cell r="H257">
            <v>19637</v>
          </cell>
        </row>
        <row r="258">
          <cell r="A258">
            <v>864519</v>
          </cell>
          <cell r="B258"/>
          <cell r="C258" t="str">
            <v>3244</v>
          </cell>
          <cell r="D258" t="str">
            <v>1907010414</v>
          </cell>
          <cell r="E258" t="str">
            <v>2905100202</v>
          </cell>
          <cell r="F258">
            <v>44252</v>
          </cell>
          <cell r="G258" t="str">
            <v>HNSC864519</v>
          </cell>
          <cell r="H258">
            <v>567880</v>
          </cell>
        </row>
        <row r="259">
          <cell r="A259" t="str">
            <v>95041766NOR-1198</v>
          </cell>
          <cell r="B259"/>
          <cell r="C259" t="str">
            <v>3244</v>
          </cell>
          <cell r="D259" t="str">
            <v>2000540787</v>
          </cell>
          <cell r="E259" t="str">
            <v>2905100202</v>
          </cell>
          <cell r="F259">
            <v>44362</v>
          </cell>
          <cell r="G259" t="str">
            <v>95041766NOR-1198</v>
          </cell>
          <cell r="H259">
            <v>548243</v>
          </cell>
        </row>
        <row r="260">
          <cell r="A260">
            <v>862161</v>
          </cell>
          <cell r="B260"/>
          <cell r="C260" t="str">
            <v>3244</v>
          </cell>
          <cell r="D260" t="str">
            <v>1906639368</v>
          </cell>
          <cell r="E260" t="str">
            <v>2905100102</v>
          </cell>
          <cell r="F260">
            <v>44219</v>
          </cell>
          <cell r="G260" t="str">
            <v>HNSC862161</v>
          </cell>
          <cell r="H260">
            <v>253470</v>
          </cell>
        </row>
        <row r="261">
          <cell r="A261" t="str">
            <v>MPS ANT-2546</v>
          </cell>
          <cell r="B261"/>
          <cell r="C261" t="str">
            <v>3244</v>
          </cell>
          <cell r="D261" t="str">
            <v>2000488276</v>
          </cell>
          <cell r="E261" t="str">
            <v>2905100202</v>
          </cell>
          <cell r="F261">
            <v>44295</v>
          </cell>
          <cell r="G261" t="str">
            <v>MPS ANT-2546</v>
          </cell>
          <cell r="H261">
            <v>253470</v>
          </cell>
        </row>
        <row r="262">
          <cell r="A262" t="str">
            <v>MPS ANT-2546</v>
          </cell>
          <cell r="B262"/>
          <cell r="C262" t="str">
            <v>3244</v>
          </cell>
          <cell r="D262" t="str">
            <v>2000564838</v>
          </cell>
          <cell r="E262" t="str">
            <v>2905100102</v>
          </cell>
          <cell r="F262">
            <v>44295</v>
          </cell>
          <cell r="G262" t="str">
            <v>MPS ANT-2546</v>
          </cell>
          <cell r="H262">
            <v>253470</v>
          </cell>
        </row>
        <row r="263">
          <cell r="A263" t="str">
            <v>MPS ANT-2546</v>
          </cell>
          <cell r="B263"/>
          <cell r="C263" t="str">
            <v>3244</v>
          </cell>
          <cell r="D263" t="str">
            <v>2000564838</v>
          </cell>
          <cell r="E263" t="str">
            <v>2905100202</v>
          </cell>
          <cell r="F263">
            <v>44295</v>
          </cell>
          <cell r="G263" t="str">
            <v>MPS ANT-2546</v>
          </cell>
          <cell r="H263">
            <v>253470</v>
          </cell>
        </row>
        <row r="264">
          <cell r="A264" t="str">
            <v>MPS VAL-3104</v>
          </cell>
          <cell r="B264"/>
          <cell r="C264" t="str">
            <v>3244</v>
          </cell>
          <cell r="D264" t="str">
            <v>2000615339</v>
          </cell>
          <cell r="E264" t="str">
            <v>2905100102</v>
          </cell>
          <cell r="F264">
            <v>44414</v>
          </cell>
          <cell r="G264" t="str">
            <v>MPS VAL-3104</v>
          </cell>
          <cell r="H264">
            <v>611730</v>
          </cell>
        </row>
        <row r="265">
          <cell r="A265" t="str">
            <v>MPS VAL-3104</v>
          </cell>
          <cell r="B265"/>
          <cell r="C265" t="str">
            <v>3244</v>
          </cell>
          <cell r="D265" t="str">
            <v>2000615339</v>
          </cell>
          <cell r="E265" t="str">
            <v>2905100202</v>
          </cell>
          <cell r="F265">
            <v>44414</v>
          </cell>
          <cell r="G265" t="str">
            <v>MPS VAL-3104</v>
          </cell>
          <cell r="H265">
            <v>688200</v>
          </cell>
        </row>
        <row r="266">
          <cell r="A266">
            <v>866854</v>
          </cell>
          <cell r="B266"/>
          <cell r="C266" t="str">
            <v>3244</v>
          </cell>
          <cell r="D266" t="str">
            <v>1907736144</v>
          </cell>
          <cell r="E266" t="str">
            <v>2905100102</v>
          </cell>
          <cell r="F266">
            <v>44281</v>
          </cell>
          <cell r="G266" t="str">
            <v>HNSC866854</v>
          </cell>
          <cell r="H266">
            <v>159050</v>
          </cell>
        </row>
        <row r="267">
          <cell r="A267">
            <v>869128</v>
          </cell>
          <cell r="B267"/>
          <cell r="C267" t="str">
            <v>3244</v>
          </cell>
          <cell r="D267" t="str">
            <v>1907788535</v>
          </cell>
          <cell r="E267" t="str">
            <v>2905100102</v>
          </cell>
          <cell r="F267">
            <v>44311</v>
          </cell>
          <cell r="G267" t="str">
            <v>HNSC869128</v>
          </cell>
          <cell r="H267">
            <v>70930</v>
          </cell>
        </row>
        <row r="268">
          <cell r="A268">
            <v>871801</v>
          </cell>
          <cell r="B268"/>
          <cell r="C268" t="str">
            <v>3244</v>
          </cell>
          <cell r="D268" t="str">
            <v>1907851302</v>
          </cell>
          <cell r="E268" t="str">
            <v>2905100102</v>
          </cell>
          <cell r="F268">
            <v>44342</v>
          </cell>
          <cell r="G268" t="str">
            <v>HNSC871801</v>
          </cell>
          <cell r="H268">
            <v>381750</v>
          </cell>
        </row>
        <row r="269">
          <cell r="A269" t="str">
            <v>MPS VAL-3104</v>
          </cell>
          <cell r="B269"/>
          <cell r="C269" t="str">
            <v>3244</v>
          </cell>
          <cell r="D269" t="str">
            <v>2000590618</v>
          </cell>
          <cell r="E269" t="str">
            <v>2905100202</v>
          </cell>
          <cell r="F269">
            <v>44414</v>
          </cell>
          <cell r="G269" t="str">
            <v>MPS VAL-3104</v>
          </cell>
          <cell r="H269">
            <v>688200</v>
          </cell>
        </row>
        <row r="270">
          <cell r="A270">
            <v>869688</v>
          </cell>
          <cell r="B270"/>
          <cell r="C270" t="str">
            <v>3244</v>
          </cell>
          <cell r="D270" t="str">
            <v>2000615916</v>
          </cell>
          <cell r="E270" t="str">
            <v>2905100102</v>
          </cell>
          <cell r="F270">
            <v>44317</v>
          </cell>
          <cell r="G270" t="str">
            <v>HNSC869688</v>
          </cell>
          <cell r="H270">
            <v>63162</v>
          </cell>
        </row>
        <row r="271">
          <cell r="A271">
            <v>869688</v>
          </cell>
          <cell r="B271"/>
          <cell r="C271" t="str">
            <v>3244</v>
          </cell>
          <cell r="D271" t="str">
            <v>2000615916</v>
          </cell>
          <cell r="E271" t="str">
            <v>2905100202</v>
          </cell>
          <cell r="F271">
            <v>44317</v>
          </cell>
          <cell r="G271" t="str">
            <v>HNSC869688</v>
          </cell>
          <cell r="H271">
            <v>54609</v>
          </cell>
        </row>
        <row r="272">
          <cell r="A272">
            <v>864519</v>
          </cell>
          <cell r="B272"/>
          <cell r="C272" t="str">
            <v>3244</v>
          </cell>
          <cell r="D272" t="str">
            <v>2000558904</v>
          </cell>
          <cell r="E272" t="str">
            <v>2905100202</v>
          </cell>
          <cell r="F272">
            <v>44252</v>
          </cell>
          <cell r="G272" t="str">
            <v>HNSC864519</v>
          </cell>
          <cell r="H272">
            <v>19637</v>
          </cell>
        </row>
        <row r="273">
          <cell r="A273">
            <v>868188</v>
          </cell>
          <cell r="B273"/>
          <cell r="C273" t="str">
            <v>3244</v>
          </cell>
          <cell r="D273" t="str">
            <v>1907153091</v>
          </cell>
          <cell r="E273" t="str">
            <v>2905100202</v>
          </cell>
          <cell r="F273">
            <v>44299</v>
          </cell>
          <cell r="G273" t="str">
            <v>HNSC868188</v>
          </cell>
          <cell r="H273">
            <v>52530</v>
          </cell>
        </row>
        <row r="274">
          <cell r="A274">
            <v>869688</v>
          </cell>
          <cell r="B274"/>
          <cell r="C274" t="str">
            <v>3244</v>
          </cell>
          <cell r="D274" t="str">
            <v>1907463118</v>
          </cell>
          <cell r="E274" t="str">
            <v>2905100102</v>
          </cell>
          <cell r="F274">
            <v>44317</v>
          </cell>
          <cell r="G274" t="str">
            <v>HNSC869688</v>
          </cell>
          <cell r="H274">
            <v>63162</v>
          </cell>
        </row>
        <row r="275">
          <cell r="A275" t="str">
            <v>MPS ATL-1592</v>
          </cell>
          <cell r="B275"/>
          <cell r="C275" t="str">
            <v>3244</v>
          </cell>
          <cell r="D275" t="str">
            <v>2000589102</v>
          </cell>
          <cell r="E275" t="str">
            <v>2905100202</v>
          </cell>
          <cell r="F275">
            <v>44414</v>
          </cell>
          <cell r="G275" t="str">
            <v>MPS ATL-1592</v>
          </cell>
          <cell r="H275">
            <v>126776</v>
          </cell>
        </row>
      </sheetData>
      <sheetData sheetId="4">
        <row r="1">
          <cell r="A1" t="str">
            <v>Referencia</v>
          </cell>
          <cell r="B1" t="str">
            <v>Icono part.abiertas/comp.</v>
          </cell>
          <cell r="C1" t="str">
            <v>Cuenta</v>
          </cell>
          <cell r="D1" t="str">
            <v>Nº documento</v>
          </cell>
          <cell r="E1" t="str">
            <v>Cuenta de mayor</v>
          </cell>
          <cell r="F1" t="str">
            <v>Fecha de documento</v>
          </cell>
          <cell r="G1" t="str">
            <v>Referencia</v>
          </cell>
          <cell r="H1" t="str">
            <v>Importe en moneda local</v>
          </cell>
        </row>
        <row r="2">
          <cell r="A2">
            <v>878564</v>
          </cell>
          <cell r="B2"/>
          <cell r="C2" t="str">
            <v>3244</v>
          </cell>
          <cell r="D2" t="str">
            <v>1908344263</v>
          </cell>
          <cell r="E2" t="str">
            <v>2905100203</v>
          </cell>
          <cell r="F2">
            <v>44426</v>
          </cell>
          <cell r="G2" t="str">
            <v>HNSC878564</v>
          </cell>
          <cell r="H2">
            <v>36300</v>
          </cell>
        </row>
        <row r="3">
          <cell r="A3">
            <v>862426</v>
          </cell>
          <cell r="B3"/>
          <cell r="C3" t="str">
            <v>3244</v>
          </cell>
          <cell r="D3" t="str">
            <v>2000530994</v>
          </cell>
          <cell r="E3" t="str">
            <v>2905100203</v>
          </cell>
          <cell r="F3">
            <v>44223</v>
          </cell>
          <cell r="G3" t="str">
            <v>HNSC862426</v>
          </cell>
          <cell r="H3">
            <v>201140</v>
          </cell>
        </row>
        <row r="4">
          <cell r="A4">
            <v>862664</v>
          </cell>
          <cell r="B4"/>
          <cell r="C4" t="str">
            <v>3244</v>
          </cell>
          <cell r="D4" t="str">
            <v>1906754864</v>
          </cell>
          <cell r="E4" t="str">
            <v>2905100103</v>
          </cell>
          <cell r="F4">
            <v>44228</v>
          </cell>
          <cell r="G4" t="str">
            <v>HNSC862664</v>
          </cell>
          <cell r="H4">
            <v>62860</v>
          </cell>
        </row>
        <row r="5">
          <cell r="A5">
            <v>864378</v>
          </cell>
          <cell r="B5"/>
          <cell r="C5" t="str">
            <v>3244</v>
          </cell>
          <cell r="D5" t="str">
            <v>1906754870</v>
          </cell>
          <cell r="E5" t="str">
            <v>2905100203</v>
          </cell>
          <cell r="F5">
            <v>44251</v>
          </cell>
          <cell r="G5" t="str">
            <v>HNSC864378</v>
          </cell>
          <cell r="H5">
            <v>159640</v>
          </cell>
        </row>
        <row r="6">
          <cell r="A6">
            <v>863105</v>
          </cell>
          <cell r="B6"/>
          <cell r="C6" t="str">
            <v>3244</v>
          </cell>
          <cell r="D6" t="str">
            <v>2000500387</v>
          </cell>
          <cell r="E6" t="str">
            <v>2905100102</v>
          </cell>
          <cell r="F6">
            <v>44235</v>
          </cell>
          <cell r="G6" t="str">
            <v>HNSC863105</v>
          </cell>
          <cell r="H6">
            <v>10170</v>
          </cell>
        </row>
        <row r="7">
          <cell r="A7">
            <v>863616</v>
          </cell>
          <cell r="B7"/>
          <cell r="C7" t="str">
            <v>3244</v>
          </cell>
          <cell r="D7" t="str">
            <v>1906773161</v>
          </cell>
          <cell r="E7" t="str">
            <v>2905100102</v>
          </cell>
          <cell r="F7">
            <v>44242</v>
          </cell>
          <cell r="G7" t="str">
            <v>HNSC863616</v>
          </cell>
          <cell r="H7">
            <v>59700</v>
          </cell>
        </row>
        <row r="8">
          <cell r="A8">
            <v>866092</v>
          </cell>
          <cell r="B8"/>
          <cell r="C8" t="str">
            <v>3244</v>
          </cell>
          <cell r="D8" t="str">
            <v>2000558900</v>
          </cell>
          <cell r="E8" t="str">
            <v>2905100102</v>
          </cell>
          <cell r="F8">
            <v>44272</v>
          </cell>
          <cell r="G8" t="str">
            <v>HNSC866092</v>
          </cell>
          <cell r="H8">
            <v>35275</v>
          </cell>
        </row>
        <row r="9">
          <cell r="A9">
            <v>866411</v>
          </cell>
          <cell r="B9"/>
          <cell r="C9" t="str">
            <v>3244</v>
          </cell>
          <cell r="D9" t="str">
            <v>1907103273</v>
          </cell>
          <cell r="E9" t="str">
            <v>2905100103</v>
          </cell>
          <cell r="F9">
            <v>44278</v>
          </cell>
          <cell r="G9" t="str">
            <v>HNSC866411</v>
          </cell>
          <cell r="H9">
            <v>63040</v>
          </cell>
        </row>
        <row r="10">
          <cell r="A10">
            <v>866507</v>
          </cell>
          <cell r="B10"/>
          <cell r="C10" t="str">
            <v>3244</v>
          </cell>
          <cell r="D10" t="str">
            <v>1907059628</v>
          </cell>
          <cell r="E10" t="str">
            <v>2905100202</v>
          </cell>
          <cell r="F10">
            <v>44279</v>
          </cell>
          <cell r="G10" t="str">
            <v>HNSC866507</v>
          </cell>
          <cell r="H10">
            <v>5600</v>
          </cell>
        </row>
        <row r="11">
          <cell r="A11">
            <v>866922</v>
          </cell>
          <cell r="B11"/>
          <cell r="C11" t="str">
            <v>3244</v>
          </cell>
          <cell r="D11" t="str">
            <v>1907465195</v>
          </cell>
          <cell r="E11" t="str">
            <v>2905100202</v>
          </cell>
          <cell r="F11">
            <v>44284</v>
          </cell>
          <cell r="G11" t="str">
            <v>HNSC866922</v>
          </cell>
          <cell r="H11">
            <v>11200</v>
          </cell>
        </row>
        <row r="12">
          <cell r="A12">
            <v>867931</v>
          </cell>
          <cell r="B12"/>
          <cell r="C12" t="str">
            <v>3244</v>
          </cell>
          <cell r="D12" t="str">
            <v>1907240673</v>
          </cell>
          <cell r="E12" t="str">
            <v>2905100202</v>
          </cell>
          <cell r="F12">
            <v>44297</v>
          </cell>
          <cell r="G12" t="str">
            <v>HNSC867931</v>
          </cell>
          <cell r="H12">
            <v>61920</v>
          </cell>
        </row>
        <row r="13">
          <cell r="A13">
            <v>868214</v>
          </cell>
          <cell r="B13"/>
          <cell r="C13" t="str">
            <v>3244</v>
          </cell>
          <cell r="D13" t="str">
            <v>1907240676</v>
          </cell>
          <cell r="E13" t="str">
            <v>2905100102</v>
          </cell>
          <cell r="F13">
            <v>44300</v>
          </cell>
          <cell r="G13" t="str">
            <v>HNSC868214</v>
          </cell>
          <cell r="H13">
            <v>61920</v>
          </cell>
        </row>
        <row r="14">
          <cell r="A14">
            <v>868872</v>
          </cell>
          <cell r="B14"/>
          <cell r="C14" t="str">
            <v>3244</v>
          </cell>
          <cell r="D14" t="str">
            <v>1907240678</v>
          </cell>
          <cell r="E14" t="str">
            <v>2905100102</v>
          </cell>
          <cell r="F14">
            <v>44307</v>
          </cell>
          <cell r="G14" t="str">
            <v>HNSC868872</v>
          </cell>
          <cell r="H14">
            <v>59700</v>
          </cell>
        </row>
        <row r="15">
          <cell r="A15">
            <v>869372</v>
          </cell>
          <cell r="B15"/>
          <cell r="C15" t="str">
            <v>3244</v>
          </cell>
          <cell r="D15" t="str">
            <v>1907240682</v>
          </cell>
          <cell r="E15" t="str">
            <v>2905100102</v>
          </cell>
          <cell r="F15">
            <v>44313</v>
          </cell>
          <cell r="G15" t="str">
            <v>HNSC869372</v>
          </cell>
          <cell r="H15">
            <v>61920</v>
          </cell>
        </row>
        <row r="16">
          <cell r="A16">
            <v>869509</v>
          </cell>
          <cell r="B16"/>
          <cell r="C16" t="str">
            <v>3244</v>
          </cell>
          <cell r="D16" t="str">
            <v>1907460069</v>
          </cell>
          <cell r="E16" t="str">
            <v>2905100102</v>
          </cell>
          <cell r="F16">
            <v>44314</v>
          </cell>
          <cell r="G16" t="str">
            <v>HNSC869509</v>
          </cell>
          <cell r="H16">
            <v>128020</v>
          </cell>
        </row>
        <row r="17">
          <cell r="A17">
            <v>869438</v>
          </cell>
          <cell r="B17"/>
          <cell r="C17" t="str">
            <v>3244</v>
          </cell>
          <cell r="D17" t="str">
            <v>1907749645</v>
          </cell>
          <cell r="E17" t="str">
            <v>2905100103</v>
          </cell>
          <cell r="F17">
            <v>44314</v>
          </cell>
          <cell r="G17" t="str">
            <v>HNSC869438</v>
          </cell>
          <cell r="H17">
            <v>36300</v>
          </cell>
        </row>
        <row r="18">
          <cell r="A18">
            <v>869688</v>
          </cell>
          <cell r="B18"/>
          <cell r="C18" t="str">
            <v>3244</v>
          </cell>
          <cell r="D18" t="str">
            <v>2000615916</v>
          </cell>
          <cell r="E18" t="str">
            <v>2905100102</v>
          </cell>
          <cell r="F18">
            <v>44317</v>
          </cell>
          <cell r="G18" t="str">
            <v>HNSC869688</v>
          </cell>
          <cell r="H18">
            <v>8553</v>
          </cell>
        </row>
        <row r="19">
          <cell r="A19">
            <v>869798</v>
          </cell>
          <cell r="B19"/>
          <cell r="C19" t="str">
            <v>3244</v>
          </cell>
          <cell r="D19" t="str">
            <v>1908045003</v>
          </cell>
          <cell r="E19" t="str">
            <v>2905100103</v>
          </cell>
          <cell r="F19">
            <v>44319</v>
          </cell>
          <cell r="G19" t="str">
            <v>HNSC869798</v>
          </cell>
          <cell r="H19">
            <v>63040</v>
          </cell>
        </row>
        <row r="20">
          <cell r="A20">
            <v>871593</v>
          </cell>
          <cell r="B20"/>
          <cell r="C20" t="str">
            <v>3244</v>
          </cell>
          <cell r="D20" t="str">
            <v>1908045100</v>
          </cell>
          <cell r="E20" t="str">
            <v>2905100103</v>
          </cell>
          <cell r="F20">
            <v>44340</v>
          </cell>
          <cell r="G20" t="str">
            <v>HNSC871593</v>
          </cell>
          <cell r="H20">
            <v>63600</v>
          </cell>
        </row>
        <row r="21">
          <cell r="A21">
            <v>869867</v>
          </cell>
          <cell r="B21"/>
          <cell r="C21" t="str">
            <v>3244</v>
          </cell>
          <cell r="D21" t="str">
            <v>1907455826</v>
          </cell>
          <cell r="E21" t="str">
            <v>2905100102</v>
          </cell>
          <cell r="F21">
            <v>44319</v>
          </cell>
          <cell r="G21" t="str">
            <v>HNSC869867</v>
          </cell>
          <cell r="H21">
            <v>60500</v>
          </cell>
        </row>
        <row r="22">
          <cell r="A22">
            <v>871155</v>
          </cell>
          <cell r="B22"/>
          <cell r="C22" t="str">
            <v>3244</v>
          </cell>
          <cell r="D22" t="str">
            <v>1907455836</v>
          </cell>
          <cell r="E22" t="str">
            <v>2905100202</v>
          </cell>
          <cell r="F22">
            <v>44335</v>
          </cell>
          <cell r="G22" t="str">
            <v>HNSC871155</v>
          </cell>
          <cell r="H22">
            <v>61180</v>
          </cell>
        </row>
        <row r="23">
          <cell r="A23">
            <v>872884</v>
          </cell>
          <cell r="B23"/>
          <cell r="C23" t="str">
            <v>3244</v>
          </cell>
          <cell r="D23" t="str">
            <v>1907886557</v>
          </cell>
          <cell r="E23" t="str">
            <v>2905100103</v>
          </cell>
          <cell r="F23">
            <v>44356</v>
          </cell>
          <cell r="G23" t="str">
            <v>HNSC872884</v>
          </cell>
          <cell r="H23">
            <v>240340</v>
          </cell>
        </row>
        <row r="24">
          <cell r="A24">
            <v>873052</v>
          </cell>
          <cell r="B24"/>
          <cell r="C24" t="str">
            <v>3244</v>
          </cell>
          <cell r="D24" t="str">
            <v>1908202030</v>
          </cell>
          <cell r="E24" t="str">
            <v>2905100203</v>
          </cell>
          <cell r="F24">
            <v>44358</v>
          </cell>
          <cell r="G24" t="str">
            <v>HNSC873052</v>
          </cell>
          <cell r="H24">
            <v>62480</v>
          </cell>
        </row>
        <row r="25">
          <cell r="A25">
            <v>876251</v>
          </cell>
          <cell r="B25"/>
          <cell r="C25" t="str">
            <v>3244</v>
          </cell>
          <cell r="D25" t="str">
            <v>1908079021</v>
          </cell>
          <cell r="E25" t="str">
            <v>2905100202</v>
          </cell>
          <cell r="F25">
            <v>44396</v>
          </cell>
          <cell r="G25" t="str">
            <v>HNSC876251</v>
          </cell>
          <cell r="H25">
            <v>59700</v>
          </cell>
        </row>
        <row r="26">
          <cell r="A26">
            <v>877153</v>
          </cell>
          <cell r="B26"/>
          <cell r="C26" t="str">
            <v>3244</v>
          </cell>
          <cell r="D26" t="str">
            <v>1908333122</v>
          </cell>
          <cell r="E26" t="str">
            <v>2905100202</v>
          </cell>
          <cell r="F26">
            <v>44406</v>
          </cell>
          <cell r="G26" t="str">
            <v>HNSC877153</v>
          </cell>
          <cell r="H26">
            <v>213700</v>
          </cell>
        </row>
        <row r="27">
          <cell r="A27">
            <v>877520</v>
          </cell>
          <cell r="B27"/>
          <cell r="C27" t="str">
            <v>3244</v>
          </cell>
          <cell r="D27" t="str">
            <v>1908189472</v>
          </cell>
          <cell r="E27" t="str">
            <v>2905100103</v>
          </cell>
          <cell r="F27">
            <v>44412</v>
          </cell>
          <cell r="G27" t="str">
            <v>HNSC877520</v>
          </cell>
          <cell r="H27">
            <v>15617</v>
          </cell>
        </row>
        <row r="28">
          <cell r="A28">
            <v>879428</v>
          </cell>
          <cell r="B28"/>
          <cell r="C28" t="str">
            <v>3244</v>
          </cell>
          <cell r="D28" t="str">
            <v>1908189479</v>
          </cell>
          <cell r="E28" t="str">
            <v>2905100102</v>
          </cell>
          <cell r="F28">
            <v>44435</v>
          </cell>
          <cell r="G28" t="str">
            <v>HNSC879428</v>
          </cell>
          <cell r="H28">
            <v>110035</v>
          </cell>
        </row>
        <row r="29">
          <cell r="A29">
            <v>877896</v>
          </cell>
          <cell r="B29"/>
          <cell r="C29" t="str">
            <v>3244</v>
          </cell>
          <cell r="D29" t="str">
            <v>1908189525</v>
          </cell>
          <cell r="E29" t="str">
            <v>2905100102</v>
          </cell>
          <cell r="F29">
            <v>44417</v>
          </cell>
          <cell r="G29" t="str">
            <v>HNSC877896</v>
          </cell>
          <cell r="H29">
            <v>59700</v>
          </cell>
        </row>
        <row r="30">
          <cell r="A30">
            <v>878293</v>
          </cell>
          <cell r="B30"/>
          <cell r="C30" t="str">
            <v>3244</v>
          </cell>
          <cell r="D30" t="str">
            <v>1908144143</v>
          </cell>
          <cell r="E30" t="str">
            <v>2905100102</v>
          </cell>
          <cell r="F30">
            <v>44420</v>
          </cell>
          <cell r="G30" t="str">
            <v>HNSC878293</v>
          </cell>
          <cell r="H30">
            <v>60780</v>
          </cell>
        </row>
        <row r="31">
          <cell r="A31">
            <v>878725</v>
          </cell>
          <cell r="B31"/>
          <cell r="C31" t="str">
            <v>3244</v>
          </cell>
          <cell r="D31" t="str">
            <v>1908115174</v>
          </cell>
          <cell r="E31" t="str">
            <v>2905100102</v>
          </cell>
          <cell r="F31">
            <v>44427</v>
          </cell>
          <cell r="G31" t="str">
            <v>HNSC878725</v>
          </cell>
          <cell r="H31">
            <v>108800</v>
          </cell>
        </row>
        <row r="32">
          <cell r="A32">
            <v>879640</v>
          </cell>
          <cell r="B32"/>
          <cell r="C32" t="str">
            <v>3244</v>
          </cell>
          <cell r="D32" t="str">
            <v>1908115181</v>
          </cell>
          <cell r="E32" t="str">
            <v>2905100102</v>
          </cell>
          <cell r="F32">
            <v>44438</v>
          </cell>
          <cell r="G32" t="str">
            <v>HNSC879640</v>
          </cell>
          <cell r="H32">
            <v>159900</v>
          </cell>
        </row>
        <row r="33">
          <cell r="A33">
            <v>849484</v>
          </cell>
          <cell r="B33"/>
          <cell r="C33" t="str">
            <v>3244</v>
          </cell>
          <cell r="D33" t="str">
            <v>1905955822</v>
          </cell>
          <cell r="E33" t="str">
            <v>2905100202</v>
          </cell>
          <cell r="F33">
            <v>44069</v>
          </cell>
          <cell r="G33" t="str">
            <v>849484</v>
          </cell>
          <cell r="H33">
            <v>90400</v>
          </cell>
        </row>
      </sheetData>
      <sheetData sheetId="5"/>
      <sheetData sheetId="6">
        <row r="1">
          <cell r="A1" t="str">
            <v>Referencia</v>
          </cell>
          <cell r="B1" t="str">
            <v>Icono part.abiertas/comp.</v>
          </cell>
          <cell r="C1" t="str">
            <v>Cuenta</v>
          </cell>
          <cell r="D1" t="str">
            <v>Nº documento</v>
          </cell>
          <cell r="E1" t="str">
            <v>Cuenta de mayor</v>
          </cell>
          <cell r="F1" t="str">
            <v>Fecha de documento</v>
          </cell>
          <cell r="G1" t="str">
            <v>Referencia</v>
          </cell>
          <cell r="H1" t="str">
            <v>Importe en moneda local</v>
          </cell>
        </row>
        <row r="2">
          <cell r="A2">
            <v>856381</v>
          </cell>
          <cell r="B2"/>
          <cell r="C2" t="str">
            <v>3244</v>
          </cell>
          <cell r="D2" t="str">
            <v>1905767806</v>
          </cell>
          <cell r="E2" t="str">
            <v>2205200101</v>
          </cell>
          <cell r="F2">
            <v>44140</v>
          </cell>
          <cell r="G2" t="str">
            <v>HNSC856381</v>
          </cell>
          <cell r="H2">
            <v>43063</v>
          </cell>
        </row>
        <row r="3">
          <cell r="A3">
            <v>857712</v>
          </cell>
          <cell r="B3"/>
          <cell r="C3" t="str">
            <v>3244</v>
          </cell>
          <cell r="D3" t="str">
            <v>1905767815</v>
          </cell>
          <cell r="E3" t="str">
            <v>2205200101</v>
          </cell>
          <cell r="F3">
            <v>44158</v>
          </cell>
          <cell r="G3" t="str">
            <v>HNSC857712</v>
          </cell>
          <cell r="H3">
            <v>73232</v>
          </cell>
        </row>
        <row r="4">
          <cell r="A4">
            <v>796110</v>
          </cell>
          <cell r="B4"/>
          <cell r="C4" t="str">
            <v>3244</v>
          </cell>
          <cell r="D4" t="str">
            <v>1902229339</v>
          </cell>
          <cell r="E4" t="str">
            <v>2205200201</v>
          </cell>
          <cell r="F4">
            <v>43469</v>
          </cell>
          <cell r="G4" t="str">
            <v>796110</v>
          </cell>
          <cell r="H4">
            <v>82400</v>
          </cell>
        </row>
        <row r="5">
          <cell r="A5">
            <v>864368</v>
          </cell>
          <cell r="B5"/>
          <cell r="C5" t="str">
            <v>3244</v>
          </cell>
          <cell r="D5" t="str">
            <v>1906693842</v>
          </cell>
          <cell r="E5" t="str">
            <v>2205200201</v>
          </cell>
          <cell r="F5">
            <v>44251</v>
          </cell>
          <cell r="G5" t="str">
            <v>HNSC864368</v>
          </cell>
          <cell r="H5">
            <v>18175</v>
          </cell>
        </row>
        <row r="6">
          <cell r="A6">
            <v>799560</v>
          </cell>
          <cell r="B6"/>
          <cell r="C6" t="str">
            <v>3244</v>
          </cell>
          <cell r="D6" t="str">
            <v>1902449569</v>
          </cell>
          <cell r="E6" t="str">
            <v>2205200201</v>
          </cell>
          <cell r="F6">
            <v>43504</v>
          </cell>
          <cell r="G6" t="str">
            <v>799560</v>
          </cell>
          <cell r="H6">
            <v>75460</v>
          </cell>
        </row>
        <row r="7">
          <cell r="A7">
            <v>868188</v>
          </cell>
          <cell r="B7"/>
          <cell r="C7" t="str">
            <v>3244</v>
          </cell>
          <cell r="D7" t="str">
            <v>1907153091</v>
          </cell>
          <cell r="E7" t="str">
            <v>2205200201</v>
          </cell>
          <cell r="F7">
            <v>44299</v>
          </cell>
          <cell r="G7" t="str">
            <v>HNSC868188</v>
          </cell>
          <cell r="H7">
            <v>112690</v>
          </cell>
        </row>
        <row r="8">
          <cell r="A8">
            <v>869688</v>
          </cell>
          <cell r="B8"/>
          <cell r="C8" t="str">
            <v>3244</v>
          </cell>
          <cell r="D8" t="str">
            <v>1907463118</v>
          </cell>
          <cell r="E8" t="str">
            <v>2205200101</v>
          </cell>
          <cell r="F8">
            <v>44317</v>
          </cell>
          <cell r="G8" t="str">
            <v>HNSC869688</v>
          </cell>
          <cell r="H8">
            <v>95308</v>
          </cell>
        </row>
        <row r="9">
          <cell r="A9">
            <v>871801</v>
          </cell>
          <cell r="B9"/>
          <cell r="C9" t="str">
            <v>3244</v>
          </cell>
          <cell r="D9" t="str">
            <v>1907851302</v>
          </cell>
          <cell r="E9" t="str">
            <v>2205200101</v>
          </cell>
          <cell r="F9">
            <v>44342</v>
          </cell>
          <cell r="G9" t="str">
            <v>HNSC871801</v>
          </cell>
          <cell r="H9">
            <v>478500</v>
          </cell>
        </row>
        <row r="10">
          <cell r="A10">
            <v>844093</v>
          </cell>
          <cell r="B10"/>
          <cell r="C10" t="str">
            <v>3244</v>
          </cell>
          <cell r="D10" t="str">
            <v>1904968051</v>
          </cell>
          <cell r="E10" t="str">
            <v>2205200101</v>
          </cell>
          <cell r="F10">
            <v>43975</v>
          </cell>
          <cell r="G10" t="str">
            <v>844093</v>
          </cell>
          <cell r="H10">
            <v>44200</v>
          </cell>
        </row>
        <row r="11">
          <cell r="A11">
            <v>877520</v>
          </cell>
          <cell r="B11"/>
          <cell r="C11" t="str">
            <v>3244</v>
          </cell>
          <cell r="D11" t="str">
            <v>1908189472</v>
          </cell>
          <cell r="E11" t="str">
            <v>2205200101</v>
          </cell>
          <cell r="F11">
            <v>44412</v>
          </cell>
          <cell r="G11" t="str">
            <v>HNSC877520</v>
          </cell>
          <cell r="H11">
            <v>45163</v>
          </cell>
        </row>
        <row r="12">
          <cell r="A12">
            <v>879428</v>
          </cell>
          <cell r="B12"/>
          <cell r="C12" t="str">
            <v>3244</v>
          </cell>
          <cell r="D12" t="str">
            <v>1908189479</v>
          </cell>
          <cell r="E12" t="str">
            <v>2205200101</v>
          </cell>
          <cell r="F12">
            <v>44435</v>
          </cell>
          <cell r="G12" t="str">
            <v>HNSC879428</v>
          </cell>
          <cell r="H12">
            <v>206097</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11FA2-0333-4C9F-A0D7-636868AFB720}">
  <sheetPr>
    <tabColor rgb="FF92D050"/>
  </sheetPr>
  <dimension ref="A1:Q167"/>
  <sheetViews>
    <sheetView zoomScaleNormal="100" workbookViewId="0">
      <pane ySplit="1" topLeftCell="A2" activePane="bottomLeft" state="frozen"/>
      <selection pane="bottomLeft" activeCell="D172" sqref="D172"/>
    </sheetView>
  </sheetViews>
  <sheetFormatPr baseColWidth="10" defaultRowHeight="12.75" x14ac:dyDescent="0.2"/>
  <cols>
    <col min="1" max="1" width="11.7109375" style="2" customWidth="1"/>
    <col min="2" max="2" width="17.140625" style="2" bestFit="1" customWidth="1"/>
    <col min="3" max="3" width="12.42578125" style="3" customWidth="1"/>
    <col min="4" max="4" width="12.5703125" style="3" customWidth="1"/>
    <col min="5" max="5" width="12.5703125" style="58" customWidth="1"/>
    <col min="6" max="6" width="12.140625" style="3" customWidth="1"/>
    <col min="7" max="8" width="13" style="3" customWidth="1"/>
    <col min="9" max="12" width="11.42578125" style="3"/>
    <col min="13" max="13" width="17.42578125" style="3" bestFit="1" customWidth="1"/>
    <col min="14" max="14" width="22.7109375" style="13" customWidth="1"/>
    <col min="15" max="15" width="31.140625" style="2" customWidth="1"/>
    <col min="16" max="16" width="12.42578125" style="3" customWidth="1"/>
    <col min="17" max="16384" width="11.42578125" style="2"/>
  </cols>
  <sheetData>
    <row r="1" spans="1:17" s="15" customFormat="1" ht="36" customHeight="1" x14ac:dyDescent="0.25">
      <c r="B1" s="12" t="s">
        <v>12</v>
      </c>
      <c r="C1" s="9" t="s">
        <v>13</v>
      </c>
      <c r="D1" s="9" t="s">
        <v>0</v>
      </c>
      <c r="E1" s="54" t="s">
        <v>35</v>
      </c>
      <c r="F1" s="1" t="s">
        <v>1</v>
      </c>
      <c r="G1" s="1" t="s">
        <v>2</v>
      </c>
      <c r="H1" s="1" t="s">
        <v>3</v>
      </c>
      <c r="I1" s="1" t="s">
        <v>4</v>
      </c>
      <c r="J1" s="1" t="s">
        <v>5</v>
      </c>
      <c r="K1" s="1" t="s">
        <v>6</v>
      </c>
      <c r="L1" s="28" t="s">
        <v>15</v>
      </c>
      <c r="M1" s="1" t="s">
        <v>7</v>
      </c>
      <c r="N1" s="19" t="s">
        <v>8</v>
      </c>
      <c r="O1" s="16" t="s">
        <v>14</v>
      </c>
      <c r="P1" s="17" t="s">
        <v>9</v>
      </c>
      <c r="Q1" s="14" t="s">
        <v>10</v>
      </c>
    </row>
    <row r="2" spans="1:17" x14ac:dyDescent="0.2">
      <c r="A2" s="4"/>
      <c r="B2" s="4">
        <v>769883</v>
      </c>
      <c r="C2" s="5">
        <v>51930</v>
      </c>
      <c r="D2" s="5">
        <v>51930</v>
      </c>
      <c r="E2" s="55">
        <v>2018</v>
      </c>
      <c r="F2" s="5"/>
      <c r="G2" s="5"/>
      <c r="H2" s="5"/>
      <c r="I2" s="5"/>
      <c r="J2" s="5"/>
      <c r="K2" s="5"/>
      <c r="L2" s="29"/>
      <c r="M2" s="5">
        <f>VLOOKUP(B2,[1]PAGADAS!$A:$H,8,0)</f>
        <v>51930</v>
      </c>
      <c r="N2" s="20">
        <v>2000137562</v>
      </c>
      <c r="O2" s="4"/>
      <c r="P2" s="5">
        <f>D2-SUM(F2:M2)</f>
        <v>0</v>
      </c>
      <c r="Q2" s="4"/>
    </row>
    <row r="3" spans="1:17" x14ac:dyDescent="0.2">
      <c r="A3" s="4"/>
      <c r="B3" s="4">
        <v>774204</v>
      </c>
      <c r="C3" s="5">
        <v>54190</v>
      </c>
      <c r="D3" s="5">
        <v>54190</v>
      </c>
      <c r="E3" s="55">
        <v>2018</v>
      </c>
      <c r="F3" s="5"/>
      <c r="G3" s="5"/>
      <c r="H3" s="5"/>
      <c r="I3" s="5"/>
      <c r="J3" s="5"/>
      <c r="K3" s="5"/>
      <c r="L3" s="29"/>
      <c r="M3" s="5">
        <f>VLOOKUP(B3,[1]PAGADAS!$A:$H,8,0)</f>
        <v>54190</v>
      </c>
      <c r="N3" s="20">
        <v>2000137562</v>
      </c>
      <c r="O3" s="4"/>
      <c r="P3" s="5">
        <f t="shared" ref="P3:P66" si="0">D3-SUM(F3:M3)</f>
        <v>0</v>
      </c>
      <c r="Q3" s="4"/>
    </row>
    <row r="4" spans="1:17" x14ac:dyDescent="0.2">
      <c r="A4" s="4"/>
      <c r="B4" s="4">
        <v>795679</v>
      </c>
      <c r="C4" s="5">
        <v>55580</v>
      </c>
      <c r="D4" s="5">
        <v>55580</v>
      </c>
      <c r="E4" s="55">
        <v>2019</v>
      </c>
      <c r="F4" s="5"/>
      <c r="G4" s="5"/>
      <c r="H4" s="5"/>
      <c r="I4" s="26"/>
      <c r="J4" s="5"/>
      <c r="K4" s="5"/>
      <c r="L4" s="29"/>
      <c r="M4" s="5">
        <f>VLOOKUP(B4,[1]PAGADAS!$A:$H,8,0)</f>
        <v>55580</v>
      </c>
      <c r="N4" s="20">
        <v>2000324672</v>
      </c>
      <c r="O4" s="4"/>
      <c r="P4" s="5">
        <f t="shared" si="0"/>
        <v>0</v>
      </c>
      <c r="Q4" s="4"/>
    </row>
    <row r="5" spans="1:17" x14ac:dyDescent="0.2">
      <c r="A5" s="4"/>
      <c r="B5" s="4">
        <v>796110</v>
      </c>
      <c r="C5" s="5">
        <v>207300</v>
      </c>
      <c r="D5" s="5">
        <v>124900</v>
      </c>
      <c r="E5" s="55">
        <v>2019</v>
      </c>
      <c r="F5" s="5"/>
      <c r="G5" s="5"/>
      <c r="H5" s="5"/>
      <c r="I5" s="26"/>
      <c r="J5" s="5"/>
      <c r="K5" s="5"/>
      <c r="L5" s="29"/>
      <c r="M5" s="5">
        <f>VLOOKUP(B5,[1]PAGADAS!$A:$H,8,0)</f>
        <v>124900</v>
      </c>
      <c r="N5" s="20">
        <v>2000324672</v>
      </c>
      <c r="O5" s="4"/>
      <c r="P5" s="5">
        <f t="shared" si="0"/>
        <v>0</v>
      </c>
      <c r="Q5" s="4"/>
    </row>
    <row r="6" spans="1:17" x14ac:dyDescent="0.2">
      <c r="A6" s="4"/>
      <c r="B6" s="4">
        <v>796602</v>
      </c>
      <c r="C6" s="5">
        <v>162560</v>
      </c>
      <c r="D6" s="5">
        <v>162560</v>
      </c>
      <c r="E6" s="55">
        <v>2019</v>
      </c>
      <c r="F6" s="5"/>
      <c r="G6" s="5"/>
      <c r="H6" s="5"/>
      <c r="I6" s="5"/>
      <c r="J6" s="5"/>
      <c r="K6" s="5"/>
      <c r="L6" s="29"/>
      <c r="M6" s="5">
        <f>VLOOKUP(B6,[1]PAGADAS!$A:$H,8,0)</f>
        <v>162560</v>
      </c>
      <c r="N6" s="20">
        <v>2000138078</v>
      </c>
      <c r="O6" s="4"/>
      <c r="P6" s="5">
        <f t="shared" si="0"/>
        <v>0</v>
      </c>
      <c r="Q6" s="4"/>
    </row>
    <row r="7" spans="1:17" x14ac:dyDescent="0.2">
      <c r="A7" s="10"/>
      <c r="B7" s="10">
        <v>796924</v>
      </c>
      <c r="C7" s="11">
        <v>210780</v>
      </c>
      <c r="D7" s="11">
        <v>108340</v>
      </c>
      <c r="E7" s="55">
        <v>2019</v>
      </c>
      <c r="F7" s="5"/>
      <c r="G7" s="5"/>
      <c r="H7" s="5"/>
      <c r="I7" s="11"/>
      <c r="J7" s="5"/>
      <c r="K7" s="5"/>
      <c r="L7" s="29"/>
      <c r="M7" s="5">
        <v>108340</v>
      </c>
      <c r="N7" s="20">
        <v>2000138078</v>
      </c>
      <c r="O7" s="4"/>
      <c r="P7" s="5">
        <f t="shared" si="0"/>
        <v>0</v>
      </c>
      <c r="Q7" s="10"/>
    </row>
    <row r="8" spans="1:17" x14ac:dyDescent="0.2">
      <c r="A8" s="10"/>
      <c r="B8" s="10">
        <v>797159</v>
      </c>
      <c r="C8" s="11">
        <v>678560</v>
      </c>
      <c r="D8" s="11">
        <v>678560</v>
      </c>
      <c r="E8" s="55">
        <v>2019</v>
      </c>
      <c r="F8" s="5"/>
      <c r="G8" s="5"/>
      <c r="H8" s="5"/>
      <c r="I8" s="11"/>
      <c r="J8" s="5"/>
      <c r="K8" s="5"/>
      <c r="L8" s="29"/>
      <c r="M8" s="5">
        <f>D8</f>
        <v>678560</v>
      </c>
      <c r="N8" s="20" t="s">
        <v>155</v>
      </c>
      <c r="O8" s="4"/>
      <c r="P8" s="5">
        <f t="shared" si="0"/>
        <v>0</v>
      </c>
      <c r="Q8" s="10"/>
    </row>
    <row r="9" spans="1:17" x14ac:dyDescent="0.2">
      <c r="A9" s="10"/>
      <c r="B9" s="10">
        <v>798684</v>
      </c>
      <c r="C9" s="11">
        <v>53250</v>
      </c>
      <c r="D9" s="11">
        <v>53250</v>
      </c>
      <c r="E9" s="55">
        <v>2019</v>
      </c>
      <c r="F9" s="5"/>
      <c r="G9" s="5"/>
      <c r="H9" s="5"/>
      <c r="I9" s="11"/>
      <c r="J9" s="5"/>
      <c r="K9" s="5"/>
      <c r="L9" s="29"/>
      <c r="M9" s="5">
        <f>VLOOKUP(B9,[1]PAGADAS!$A:$H,8,0)</f>
        <v>53250</v>
      </c>
      <c r="N9" s="20">
        <v>2000324672</v>
      </c>
      <c r="O9" s="4"/>
      <c r="P9" s="5">
        <f t="shared" si="0"/>
        <v>0</v>
      </c>
      <c r="Q9" s="10"/>
    </row>
    <row r="10" spans="1:17" x14ac:dyDescent="0.2">
      <c r="A10" s="10"/>
      <c r="B10" s="10">
        <v>813592</v>
      </c>
      <c r="C10" s="11">
        <v>55310</v>
      </c>
      <c r="D10" s="11">
        <v>55310</v>
      </c>
      <c r="E10" s="55">
        <v>2019</v>
      </c>
      <c r="F10" s="5">
        <f>D10</f>
        <v>55310</v>
      </c>
      <c r="G10" s="5"/>
      <c r="H10" s="5"/>
      <c r="I10" s="11"/>
      <c r="J10" s="5"/>
      <c r="K10" s="5"/>
      <c r="L10" s="29"/>
      <c r="M10" s="5"/>
      <c r="N10" s="20"/>
      <c r="O10" s="4"/>
      <c r="P10" s="5">
        <f t="shared" si="0"/>
        <v>0</v>
      </c>
      <c r="Q10" s="10"/>
    </row>
    <row r="11" spans="1:17" x14ac:dyDescent="0.2">
      <c r="A11" s="10"/>
      <c r="B11" s="10">
        <v>814519</v>
      </c>
      <c r="C11" s="11">
        <v>95500</v>
      </c>
      <c r="D11" s="11">
        <v>95500</v>
      </c>
      <c r="E11" s="55">
        <v>2019</v>
      </c>
      <c r="F11" s="5"/>
      <c r="G11" s="5"/>
      <c r="H11" s="5"/>
      <c r="I11" s="11"/>
      <c r="J11" s="5"/>
      <c r="K11" s="5"/>
      <c r="L11" s="29"/>
      <c r="M11" s="5">
        <f>VLOOKUP(B11,[1]PAGADAS!$A:$H,8,0)</f>
        <v>95500</v>
      </c>
      <c r="N11" s="20">
        <v>2000253687</v>
      </c>
      <c r="O11" s="4"/>
      <c r="P11" s="5">
        <f t="shared" si="0"/>
        <v>0</v>
      </c>
      <c r="Q11" s="10"/>
    </row>
    <row r="12" spans="1:17" x14ac:dyDescent="0.2">
      <c r="A12" s="10"/>
      <c r="B12" s="10">
        <v>814564</v>
      </c>
      <c r="C12" s="11">
        <v>112460</v>
      </c>
      <c r="D12" s="11">
        <v>112460</v>
      </c>
      <c r="E12" s="55">
        <v>2019</v>
      </c>
      <c r="F12" s="5">
        <f>D12</f>
        <v>112460</v>
      </c>
      <c r="G12" s="5"/>
      <c r="H12" s="5"/>
      <c r="I12" s="5"/>
      <c r="J12" s="5"/>
      <c r="K12" s="5"/>
      <c r="L12" s="29"/>
      <c r="M12" s="5"/>
      <c r="N12" s="20"/>
      <c r="O12" s="4"/>
      <c r="P12" s="5">
        <f t="shared" si="0"/>
        <v>0</v>
      </c>
      <c r="Q12" s="10"/>
    </row>
    <row r="13" spans="1:17" x14ac:dyDescent="0.2">
      <c r="A13" s="10"/>
      <c r="B13" s="10">
        <v>814876</v>
      </c>
      <c r="C13" s="11">
        <v>54400</v>
      </c>
      <c r="D13" s="11">
        <v>54400</v>
      </c>
      <c r="E13" s="55">
        <v>2019</v>
      </c>
      <c r="F13" s="5"/>
      <c r="G13" s="5"/>
      <c r="H13" s="5"/>
      <c r="I13" s="11"/>
      <c r="J13" s="5"/>
      <c r="K13" s="5"/>
      <c r="L13" s="29"/>
      <c r="M13" s="5">
        <f>VLOOKUP(B13,[1]PAGADAS!$A:$H,8,0)</f>
        <v>54400</v>
      </c>
      <c r="N13" s="20">
        <v>2000303053</v>
      </c>
      <c r="O13" s="4"/>
      <c r="P13" s="5">
        <f t="shared" si="0"/>
        <v>0</v>
      </c>
      <c r="Q13" s="10"/>
    </row>
    <row r="14" spans="1:17" x14ac:dyDescent="0.2">
      <c r="A14" s="10"/>
      <c r="B14" s="10">
        <v>815150</v>
      </c>
      <c r="C14" s="11">
        <v>113610</v>
      </c>
      <c r="D14" s="11">
        <v>113610</v>
      </c>
      <c r="E14" s="55">
        <v>2019</v>
      </c>
      <c r="F14" s="5">
        <f>D14</f>
        <v>113610</v>
      </c>
      <c r="G14" s="5"/>
      <c r="H14" s="5"/>
      <c r="I14" s="11"/>
      <c r="J14" s="5"/>
      <c r="K14" s="5"/>
      <c r="L14" s="29"/>
      <c r="M14" s="5"/>
      <c r="N14" s="20"/>
      <c r="O14" s="4"/>
      <c r="P14" s="5">
        <f t="shared" si="0"/>
        <v>0</v>
      </c>
      <c r="Q14" s="10"/>
    </row>
    <row r="15" spans="1:17" x14ac:dyDescent="0.2">
      <c r="A15" s="10"/>
      <c r="B15" s="10">
        <v>817434</v>
      </c>
      <c r="C15" s="11">
        <v>75920</v>
      </c>
      <c r="D15" s="11">
        <v>75920</v>
      </c>
      <c r="E15" s="55">
        <v>2019</v>
      </c>
      <c r="F15" s="5"/>
      <c r="G15" s="5"/>
      <c r="H15" s="5"/>
      <c r="I15" s="11"/>
      <c r="J15" s="5"/>
      <c r="K15" s="5"/>
      <c r="L15" s="29"/>
      <c r="M15" s="5">
        <f>VLOOKUP(B15,[1]PAGADAS!$A:$H,8,0)</f>
        <v>75920</v>
      </c>
      <c r="N15" s="20">
        <v>2000324672</v>
      </c>
      <c r="O15" s="4"/>
      <c r="P15" s="5">
        <f t="shared" si="0"/>
        <v>0</v>
      </c>
      <c r="Q15" s="10"/>
    </row>
    <row r="16" spans="1:17" x14ac:dyDescent="0.2">
      <c r="A16" s="10"/>
      <c r="B16" s="10">
        <v>817898</v>
      </c>
      <c r="C16" s="11">
        <v>62730</v>
      </c>
      <c r="D16" s="11">
        <v>62730</v>
      </c>
      <c r="E16" s="55">
        <v>2019</v>
      </c>
      <c r="F16" s="5"/>
      <c r="G16" s="5"/>
      <c r="H16" s="5"/>
      <c r="I16" s="11"/>
      <c r="J16" s="5"/>
      <c r="K16" s="11"/>
      <c r="L16" s="29"/>
      <c r="M16" s="5">
        <f>VLOOKUP(B16,[1]PAGADAS!$A:$H,8,0)</f>
        <v>62730</v>
      </c>
      <c r="N16" s="20">
        <v>2000303053</v>
      </c>
      <c r="O16" s="4"/>
      <c r="P16" s="5">
        <f t="shared" si="0"/>
        <v>0</v>
      </c>
      <c r="Q16" s="10"/>
    </row>
    <row r="17" spans="1:17" x14ac:dyDescent="0.2">
      <c r="A17" s="10"/>
      <c r="B17" s="10">
        <v>818933</v>
      </c>
      <c r="C17" s="11">
        <v>229620</v>
      </c>
      <c r="D17" s="11">
        <v>229620</v>
      </c>
      <c r="E17" s="55">
        <v>2019</v>
      </c>
      <c r="F17" s="5"/>
      <c r="G17" s="5"/>
      <c r="H17" s="5"/>
      <c r="I17" s="5"/>
      <c r="J17" s="5"/>
      <c r="K17" s="5"/>
      <c r="L17" s="29"/>
      <c r="M17" s="5">
        <f>VLOOKUP(B17,[1]PAGADAS!$A:$H,8,0)</f>
        <v>229620</v>
      </c>
      <c r="N17" s="20">
        <v>2000262838</v>
      </c>
      <c r="O17" s="4"/>
      <c r="P17" s="5">
        <f t="shared" si="0"/>
        <v>0</v>
      </c>
      <c r="Q17" s="10"/>
    </row>
    <row r="18" spans="1:17" x14ac:dyDescent="0.2">
      <c r="A18" s="10"/>
      <c r="B18" s="10">
        <v>819069</v>
      </c>
      <c r="C18" s="11">
        <v>58730</v>
      </c>
      <c r="D18" s="11">
        <v>58730</v>
      </c>
      <c r="E18" s="55">
        <v>2019</v>
      </c>
      <c r="F18" s="5"/>
      <c r="G18" s="5"/>
      <c r="H18" s="5"/>
      <c r="I18" s="5"/>
      <c r="J18" s="5"/>
      <c r="K18" s="5"/>
      <c r="L18" s="29"/>
      <c r="M18" s="5">
        <f>VLOOKUP(B18,[1]PAGADAS!$A:$H,8,0)</f>
        <v>58730</v>
      </c>
      <c r="N18" s="20">
        <v>2000324672</v>
      </c>
      <c r="O18" s="4"/>
      <c r="P18" s="5">
        <f t="shared" si="0"/>
        <v>0</v>
      </c>
      <c r="Q18" s="4"/>
    </row>
    <row r="19" spans="1:17" x14ac:dyDescent="0.2">
      <c r="A19" s="10"/>
      <c r="B19" s="10">
        <v>819077</v>
      </c>
      <c r="C19" s="11">
        <v>54400</v>
      </c>
      <c r="D19" s="11">
        <v>54400</v>
      </c>
      <c r="E19" s="55">
        <v>2019</v>
      </c>
      <c r="F19" s="5"/>
      <c r="G19" s="5"/>
      <c r="H19" s="5"/>
      <c r="I19" s="5"/>
      <c r="J19" s="5"/>
      <c r="K19" s="5"/>
      <c r="L19" s="29"/>
      <c r="M19" s="5">
        <f>VLOOKUP(B19,[1]PAGADAS!$A:$H,8,0)</f>
        <v>54400</v>
      </c>
      <c r="N19" s="20">
        <v>2000324672</v>
      </c>
      <c r="O19" s="4"/>
      <c r="P19" s="5">
        <f t="shared" si="0"/>
        <v>0</v>
      </c>
      <c r="Q19" s="10"/>
    </row>
    <row r="20" spans="1:17" x14ac:dyDescent="0.2">
      <c r="A20" s="10"/>
      <c r="B20" s="10">
        <v>819159</v>
      </c>
      <c r="C20" s="11">
        <v>99700</v>
      </c>
      <c r="D20" s="11">
        <v>99700</v>
      </c>
      <c r="E20" s="55">
        <v>2019</v>
      </c>
      <c r="F20" s="5"/>
      <c r="G20" s="5"/>
      <c r="H20" s="5"/>
      <c r="I20" s="5"/>
      <c r="J20" s="5"/>
      <c r="K20" s="5"/>
      <c r="L20" s="29"/>
      <c r="M20" s="5">
        <f>VLOOKUP(B20,[1]PAGADAS!$A:$H,8,0)</f>
        <v>99700</v>
      </c>
      <c r="N20" s="20">
        <v>2000324672</v>
      </c>
      <c r="O20" s="4"/>
      <c r="P20" s="5">
        <f t="shared" si="0"/>
        <v>0</v>
      </c>
      <c r="Q20" s="10"/>
    </row>
    <row r="21" spans="1:17" x14ac:dyDescent="0.2">
      <c r="A21" s="10"/>
      <c r="B21" s="10">
        <v>820545</v>
      </c>
      <c r="C21" s="11">
        <v>614630</v>
      </c>
      <c r="D21" s="11">
        <v>614630</v>
      </c>
      <c r="E21" s="55">
        <v>2019</v>
      </c>
      <c r="F21" s="5"/>
      <c r="G21" s="5"/>
      <c r="H21" s="5"/>
      <c r="I21" s="5"/>
      <c r="J21" s="5"/>
      <c r="K21" s="5"/>
      <c r="L21" s="29"/>
      <c r="M21" s="11">
        <v>614630</v>
      </c>
      <c r="N21" s="20" t="s">
        <v>156</v>
      </c>
      <c r="O21" s="4"/>
      <c r="P21" s="5">
        <f t="shared" si="0"/>
        <v>0</v>
      </c>
      <c r="Q21" s="10"/>
    </row>
    <row r="22" spans="1:17" x14ac:dyDescent="0.2">
      <c r="A22" s="10"/>
      <c r="B22" s="10">
        <v>821150</v>
      </c>
      <c r="C22" s="11">
        <v>107560</v>
      </c>
      <c r="D22" s="11">
        <v>107560</v>
      </c>
      <c r="E22" s="55">
        <v>2019</v>
      </c>
      <c r="F22" s="11">
        <v>107560</v>
      </c>
      <c r="G22" s="5"/>
      <c r="H22" s="5"/>
      <c r="I22" s="5"/>
      <c r="J22" s="5"/>
      <c r="K22" s="5"/>
      <c r="L22" s="29"/>
      <c r="M22" s="5"/>
      <c r="N22" s="20"/>
      <c r="O22" s="4"/>
      <c r="P22" s="5">
        <f t="shared" si="0"/>
        <v>0</v>
      </c>
      <c r="Q22" s="10"/>
    </row>
    <row r="23" spans="1:17" x14ac:dyDescent="0.2">
      <c r="A23" s="10"/>
      <c r="B23" s="10">
        <v>822822</v>
      </c>
      <c r="C23" s="11">
        <v>81700</v>
      </c>
      <c r="D23" s="11">
        <v>81700</v>
      </c>
      <c r="E23" s="55">
        <v>2019</v>
      </c>
      <c r="F23" s="5">
        <f>D23</f>
        <v>81700</v>
      </c>
      <c r="G23" s="5"/>
      <c r="H23" s="5"/>
      <c r="I23" s="11"/>
      <c r="J23" s="5"/>
      <c r="K23" s="5"/>
      <c r="L23" s="29"/>
      <c r="M23" s="5"/>
      <c r="N23" s="20"/>
      <c r="O23" s="4"/>
      <c r="P23" s="5">
        <f t="shared" si="0"/>
        <v>0</v>
      </c>
      <c r="Q23" s="4"/>
    </row>
    <row r="24" spans="1:17" x14ac:dyDescent="0.2">
      <c r="A24" s="10"/>
      <c r="B24" s="10">
        <v>823188</v>
      </c>
      <c r="C24" s="11">
        <v>34400</v>
      </c>
      <c r="D24" s="11">
        <v>34400</v>
      </c>
      <c r="E24" s="55">
        <v>2019</v>
      </c>
      <c r="F24" s="5"/>
      <c r="G24" s="5"/>
      <c r="H24" s="5"/>
      <c r="I24" s="11">
        <v>34400</v>
      </c>
      <c r="J24" s="5"/>
      <c r="K24" s="5"/>
      <c r="L24" s="29"/>
      <c r="M24" s="5"/>
      <c r="N24" s="20"/>
      <c r="O24" s="4" t="s">
        <v>784</v>
      </c>
      <c r="P24" s="5">
        <f t="shared" si="0"/>
        <v>0</v>
      </c>
      <c r="Q24" s="4"/>
    </row>
    <row r="25" spans="1:17" x14ac:dyDescent="0.2">
      <c r="A25" s="10"/>
      <c r="B25" s="10">
        <v>823252</v>
      </c>
      <c r="C25" s="11">
        <v>178400</v>
      </c>
      <c r="D25" s="11">
        <v>178400</v>
      </c>
      <c r="E25" s="55">
        <v>2019</v>
      </c>
      <c r="F25" s="5"/>
      <c r="G25" s="5"/>
      <c r="H25" s="5"/>
      <c r="I25" s="11"/>
      <c r="J25" s="5"/>
      <c r="K25" s="5"/>
      <c r="L25" s="29"/>
      <c r="M25" s="5">
        <f>VLOOKUP(B25,[1]PAGADAS!$A:$H,8,0)</f>
        <v>178400</v>
      </c>
      <c r="N25" s="20">
        <v>2000250794</v>
      </c>
      <c r="O25" s="4"/>
      <c r="P25" s="5">
        <f t="shared" si="0"/>
        <v>0</v>
      </c>
      <c r="Q25" s="4"/>
    </row>
    <row r="26" spans="1:17" x14ac:dyDescent="0.2">
      <c r="A26" s="10"/>
      <c r="B26" s="10">
        <v>823972</v>
      </c>
      <c r="C26" s="11">
        <v>56080</v>
      </c>
      <c r="D26" s="11">
        <v>56080</v>
      </c>
      <c r="E26" s="55">
        <v>2019</v>
      </c>
      <c r="F26" s="5"/>
      <c r="G26" s="5"/>
      <c r="H26" s="11"/>
      <c r="I26" s="11"/>
      <c r="J26" s="5"/>
      <c r="K26" s="5"/>
      <c r="L26" s="29"/>
      <c r="M26" s="5">
        <f>VLOOKUP(B26,[1]PAGADAS!$A:$H,8,0)</f>
        <v>56080</v>
      </c>
      <c r="N26" s="20">
        <v>2000324673</v>
      </c>
      <c r="O26" s="4"/>
      <c r="P26" s="5">
        <f t="shared" si="0"/>
        <v>0</v>
      </c>
      <c r="Q26" s="4"/>
    </row>
    <row r="27" spans="1:17" x14ac:dyDescent="0.2">
      <c r="A27" s="10"/>
      <c r="B27" s="10">
        <v>824289</v>
      </c>
      <c r="C27" s="11">
        <v>58730</v>
      </c>
      <c r="D27" s="11">
        <v>58730</v>
      </c>
      <c r="E27" s="55">
        <v>2019</v>
      </c>
      <c r="F27" s="5">
        <f>D27</f>
        <v>58730</v>
      </c>
      <c r="G27" s="5"/>
      <c r="H27" s="5"/>
      <c r="I27" s="11"/>
      <c r="J27" s="5"/>
      <c r="K27" s="5"/>
      <c r="L27" s="29"/>
      <c r="M27" s="5"/>
      <c r="N27" s="20"/>
      <c r="O27" s="4"/>
      <c r="P27" s="5">
        <f t="shared" si="0"/>
        <v>0</v>
      </c>
      <c r="Q27" s="4"/>
    </row>
    <row r="28" spans="1:17" x14ac:dyDescent="0.2">
      <c r="A28" s="10"/>
      <c r="B28" s="10">
        <v>792239</v>
      </c>
      <c r="C28" s="11">
        <v>52490</v>
      </c>
      <c r="D28" s="11">
        <v>52490</v>
      </c>
      <c r="E28" s="55">
        <v>2020</v>
      </c>
      <c r="F28" s="5"/>
      <c r="G28" s="5"/>
      <c r="H28" s="5"/>
      <c r="I28" s="11"/>
      <c r="J28" s="5"/>
      <c r="K28" s="5"/>
      <c r="L28" s="29"/>
      <c r="M28" s="5">
        <f>VLOOKUP(B28,[1]PAGADAS!$A:$H,8,0)</f>
        <v>52490</v>
      </c>
      <c r="N28" s="20">
        <v>2000263048</v>
      </c>
      <c r="O28" s="4"/>
      <c r="P28" s="5">
        <f t="shared" si="0"/>
        <v>0</v>
      </c>
      <c r="Q28" s="4"/>
    </row>
    <row r="29" spans="1:17" x14ac:dyDescent="0.2">
      <c r="A29" s="10"/>
      <c r="B29" s="10">
        <v>793113</v>
      </c>
      <c r="C29" s="11">
        <v>116940</v>
      </c>
      <c r="D29" s="11">
        <v>116940</v>
      </c>
      <c r="E29" s="55">
        <v>2020</v>
      </c>
      <c r="F29" s="5"/>
      <c r="G29" s="5"/>
      <c r="H29" s="5"/>
      <c r="I29" s="11"/>
      <c r="J29" s="5"/>
      <c r="K29" s="5"/>
      <c r="L29" s="29"/>
      <c r="M29" s="5">
        <f>VLOOKUP(B29,[1]PAGADAS!$A:$H,8,0)</f>
        <v>116940</v>
      </c>
      <c r="N29" s="20">
        <v>2000324672</v>
      </c>
      <c r="O29" s="4"/>
      <c r="P29" s="5">
        <f t="shared" si="0"/>
        <v>0</v>
      </c>
      <c r="Q29" s="4"/>
    </row>
    <row r="30" spans="1:17" x14ac:dyDescent="0.2">
      <c r="A30" s="10"/>
      <c r="B30" s="10">
        <v>798817</v>
      </c>
      <c r="C30" s="11">
        <v>175950</v>
      </c>
      <c r="D30" s="11">
        <v>175950</v>
      </c>
      <c r="E30" s="55">
        <v>2020</v>
      </c>
      <c r="F30" s="5"/>
      <c r="G30" s="5"/>
      <c r="H30" s="11"/>
      <c r="I30" s="11"/>
      <c r="J30" s="5"/>
      <c r="K30" s="5"/>
      <c r="L30" s="29"/>
      <c r="M30" s="5">
        <f>VLOOKUP(B30,[1]PAGADAS!$A:$H,8,0)</f>
        <v>175950</v>
      </c>
      <c r="N30" s="20">
        <v>2000148901</v>
      </c>
      <c r="O30" s="4"/>
      <c r="P30" s="5">
        <f t="shared" si="0"/>
        <v>0</v>
      </c>
      <c r="Q30" s="4"/>
    </row>
    <row r="31" spans="1:17" x14ac:dyDescent="0.2">
      <c r="A31" s="10"/>
      <c r="B31" s="10">
        <v>798830</v>
      </c>
      <c r="C31" s="11">
        <v>100410</v>
      </c>
      <c r="D31" s="11">
        <v>100410</v>
      </c>
      <c r="E31" s="55">
        <v>2020</v>
      </c>
      <c r="F31" s="5"/>
      <c r="G31" s="5"/>
      <c r="H31" s="5"/>
      <c r="I31" s="11"/>
      <c r="J31" s="5"/>
      <c r="K31" s="5"/>
      <c r="L31" s="29"/>
      <c r="M31" s="5">
        <f>VLOOKUP(B31,[1]PAGADAS!$A:$H,8,0)</f>
        <v>100410</v>
      </c>
      <c r="N31" s="20">
        <v>2000263048</v>
      </c>
      <c r="O31" s="4"/>
      <c r="P31" s="5">
        <f t="shared" si="0"/>
        <v>0</v>
      </c>
      <c r="Q31" s="4"/>
    </row>
    <row r="32" spans="1:17" x14ac:dyDescent="0.2">
      <c r="A32" s="10"/>
      <c r="B32" s="10">
        <v>798872</v>
      </c>
      <c r="C32" s="11">
        <v>56260</v>
      </c>
      <c r="D32" s="11">
        <v>56260</v>
      </c>
      <c r="E32" s="55">
        <v>2020</v>
      </c>
      <c r="F32" s="5"/>
      <c r="G32" s="5"/>
      <c r="H32" s="5"/>
      <c r="I32" s="11"/>
      <c r="J32" s="5"/>
      <c r="K32" s="5"/>
      <c r="L32" s="29"/>
      <c r="M32" s="5">
        <f>VLOOKUP(B32,[1]PAGADAS!$A:$H,8,0)</f>
        <v>56260</v>
      </c>
      <c r="N32" s="20">
        <v>2000137573</v>
      </c>
      <c r="O32" s="4"/>
      <c r="P32" s="5">
        <f t="shared" si="0"/>
        <v>0</v>
      </c>
      <c r="Q32" s="4"/>
    </row>
    <row r="33" spans="1:17" x14ac:dyDescent="0.2">
      <c r="A33" s="10"/>
      <c r="B33" s="10">
        <v>799049</v>
      </c>
      <c r="C33" s="11">
        <v>55720</v>
      </c>
      <c r="D33" s="11">
        <v>55720</v>
      </c>
      <c r="E33" s="55">
        <v>2020</v>
      </c>
      <c r="F33" s="5"/>
      <c r="G33" s="5"/>
      <c r="H33" s="5"/>
      <c r="I33" s="11"/>
      <c r="J33" s="5"/>
      <c r="K33" s="5"/>
      <c r="L33" s="29"/>
      <c r="M33" s="5">
        <f>VLOOKUP(B33,[1]PAGADAS!$A:$H,8,0)</f>
        <v>55720</v>
      </c>
      <c r="N33" s="20">
        <v>2000137562</v>
      </c>
      <c r="O33" s="4"/>
      <c r="P33" s="5">
        <f t="shared" si="0"/>
        <v>0</v>
      </c>
      <c r="Q33" s="10"/>
    </row>
    <row r="34" spans="1:17" x14ac:dyDescent="0.2">
      <c r="A34" s="10"/>
      <c r="B34" s="10">
        <v>799437</v>
      </c>
      <c r="C34" s="11">
        <v>55840</v>
      </c>
      <c r="D34" s="11">
        <v>55840</v>
      </c>
      <c r="E34" s="55">
        <v>2020</v>
      </c>
      <c r="F34" s="5"/>
      <c r="G34" s="5"/>
      <c r="H34" s="5"/>
      <c r="I34" s="11"/>
      <c r="J34" s="5"/>
      <c r="K34" s="5"/>
      <c r="L34" s="29"/>
      <c r="M34" s="5">
        <f>VLOOKUP(B34,[1]PAGADAS!$A:$H,8,0)</f>
        <v>55840</v>
      </c>
      <c r="N34" s="20">
        <v>2000263048</v>
      </c>
      <c r="O34" s="4"/>
      <c r="P34" s="5">
        <f t="shared" si="0"/>
        <v>0</v>
      </c>
      <c r="Q34" s="10"/>
    </row>
    <row r="35" spans="1:17" x14ac:dyDescent="0.2">
      <c r="A35" s="10"/>
      <c r="B35" s="10">
        <v>799560</v>
      </c>
      <c r="C35" s="11">
        <v>350140</v>
      </c>
      <c r="D35" s="11">
        <v>55660</v>
      </c>
      <c r="E35" s="55">
        <v>2020</v>
      </c>
      <c r="F35" s="5"/>
      <c r="G35" s="5"/>
      <c r="H35" s="5"/>
      <c r="I35" s="11"/>
      <c r="J35" s="5">
        <f>VLOOKUP(B35,'[1]GLOSA INICIAL'!$A:$H,8,0)</f>
        <v>75460</v>
      </c>
      <c r="K35" s="5"/>
      <c r="L35" s="29"/>
      <c r="M35" s="5">
        <f>VLOOKUP(B35,[1]PAGADAS!$A:$H,8,0)</f>
        <v>274680</v>
      </c>
      <c r="N35" s="20">
        <v>2000137562</v>
      </c>
      <c r="O35" s="4"/>
      <c r="P35" s="5">
        <f t="shared" si="0"/>
        <v>-294480</v>
      </c>
      <c r="Q35" s="10"/>
    </row>
    <row r="36" spans="1:17" x14ac:dyDescent="0.2">
      <c r="A36" s="10"/>
      <c r="B36" s="10">
        <v>799666</v>
      </c>
      <c r="C36" s="11">
        <v>56260</v>
      </c>
      <c r="D36" s="11">
        <v>56260</v>
      </c>
      <c r="E36" s="55">
        <v>2020</v>
      </c>
      <c r="F36" s="5"/>
      <c r="G36" s="5"/>
      <c r="H36" s="5"/>
      <c r="I36" s="11"/>
      <c r="J36" s="5"/>
      <c r="K36" s="5"/>
      <c r="L36" s="29"/>
      <c r="M36" s="5">
        <f>VLOOKUP(B36,[1]PAGADAS!$A:$H,8,0)</f>
        <v>56260</v>
      </c>
      <c r="N36" s="20">
        <v>2000263048</v>
      </c>
      <c r="O36" s="4"/>
      <c r="P36" s="5">
        <f t="shared" si="0"/>
        <v>0</v>
      </c>
      <c r="Q36" s="4"/>
    </row>
    <row r="37" spans="1:17" x14ac:dyDescent="0.2">
      <c r="A37" s="10"/>
      <c r="B37" s="10">
        <v>800387</v>
      </c>
      <c r="C37" s="11">
        <v>54400</v>
      </c>
      <c r="D37" s="11">
        <v>54400</v>
      </c>
      <c r="E37" s="55">
        <v>2020</v>
      </c>
      <c r="F37" s="5"/>
      <c r="G37" s="5"/>
      <c r="H37" s="5"/>
      <c r="I37" s="11"/>
      <c r="J37" s="5"/>
      <c r="K37" s="5"/>
      <c r="L37" s="29"/>
      <c r="M37" s="5">
        <f>VLOOKUP(B37,[1]PAGADAS!$A:$H,8,0)</f>
        <v>54400</v>
      </c>
      <c r="N37" s="20">
        <v>2000137573</v>
      </c>
      <c r="O37" s="4"/>
      <c r="P37" s="5">
        <f t="shared" si="0"/>
        <v>0</v>
      </c>
      <c r="Q37" s="4"/>
    </row>
    <row r="38" spans="1:17" x14ac:dyDescent="0.2">
      <c r="A38" s="10"/>
      <c r="B38" s="10">
        <v>793604</v>
      </c>
      <c r="C38" s="11">
        <v>52620</v>
      </c>
      <c r="D38" s="11">
        <v>52620</v>
      </c>
      <c r="E38" s="55">
        <v>2020</v>
      </c>
      <c r="F38" s="5"/>
      <c r="G38" s="5">
        <f>VLOOKUP(B38,DEVOLUCIONES!G:K,5,0)</f>
        <v>52620</v>
      </c>
      <c r="H38" s="5"/>
      <c r="I38" s="11"/>
      <c r="J38" s="5"/>
      <c r="K38" s="5"/>
      <c r="L38" s="29"/>
      <c r="M38" s="5"/>
      <c r="N38" s="20"/>
      <c r="O38" s="4"/>
      <c r="P38" s="5">
        <f t="shared" si="0"/>
        <v>0</v>
      </c>
      <c r="Q38" s="10"/>
    </row>
    <row r="39" spans="1:17" x14ac:dyDescent="0.2">
      <c r="A39" s="10"/>
      <c r="B39" s="10">
        <v>808670</v>
      </c>
      <c r="C39" s="11">
        <v>56730</v>
      </c>
      <c r="D39" s="11">
        <v>56730</v>
      </c>
      <c r="E39" s="55">
        <v>2020</v>
      </c>
      <c r="F39" s="5"/>
      <c r="G39" s="5"/>
      <c r="H39" s="5"/>
      <c r="I39" s="11">
        <f>D39</f>
        <v>56730</v>
      </c>
      <c r="J39" s="5"/>
      <c r="K39" s="5"/>
      <c r="L39" s="29"/>
      <c r="M39" s="5"/>
      <c r="N39" s="20"/>
      <c r="O39" s="4" t="s">
        <v>784</v>
      </c>
      <c r="P39" s="5">
        <f t="shared" si="0"/>
        <v>0</v>
      </c>
      <c r="Q39" s="4"/>
    </row>
    <row r="40" spans="1:17" x14ac:dyDescent="0.2">
      <c r="A40" s="10"/>
      <c r="B40" s="10">
        <v>809099</v>
      </c>
      <c r="C40" s="11">
        <v>54400</v>
      </c>
      <c r="D40" s="11">
        <v>54400</v>
      </c>
      <c r="E40" s="55">
        <v>2020</v>
      </c>
      <c r="F40" s="5"/>
      <c r="G40" s="5"/>
      <c r="H40" s="5"/>
      <c r="I40" s="11">
        <f t="shared" ref="I40:I59" si="1">D40</f>
        <v>54400</v>
      </c>
      <c r="J40" s="5"/>
      <c r="K40" s="5"/>
      <c r="L40" s="29"/>
      <c r="M40" s="5"/>
      <c r="N40" s="20"/>
      <c r="O40" s="4" t="s">
        <v>784</v>
      </c>
      <c r="P40" s="5">
        <f t="shared" si="0"/>
        <v>0</v>
      </c>
      <c r="Q40" s="4"/>
    </row>
    <row r="41" spans="1:17" x14ac:dyDescent="0.2">
      <c r="A41" s="10"/>
      <c r="B41" s="10">
        <v>809253</v>
      </c>
      <c r="C41" s="11">
        <v>102710</v>
      </c>
      <c r="D41" s="11">
        <v>102710</v>
      </c>
      <c r="E41" s="55">
        <v>2020</v>
      </c>
      <c r="F41" s="5"/>
      <c r="G41" s="5"/>
      <c r="H41" s="5"/>
      <c r="I41" s="11">
        <f t="shared" si="1"/>
        <v>102710</v>
      </c>
      <c r="J41" s="5"/>
      <c r="K41" s="5"/>
      <c r="L41" s="29"/>
      <c r="M41" s="5"/>
      <c r="N41" s="20"/>
      <c r="O41" s="4" t="s">
        <v>784</v>
      </c>
      <c r="P41" s="5">
        <f t="shared" si="0"/>
        <v>0</v>
      </c>
      <c r="Q41" s="4"/>
    </row>
    <row r="42" spans="1:17" x14ac:dyDescent="0.2">
      <c r="A42" s="10"/>
      <c r="B42" s="10">
        <v>809306</v>
      </c>
      <c r="C42" s="11">
        <v>63810</v>
      </c>
      <c r="D42" s="11">
        <v>63810</v>
      </c>
      <c r="E42" s="55">
        <v>2020</v>
      </c>
      <c r="F42" s="5"/>
      <c r="G42" s="5"/>
      <c r="H42" s="5"/>
      <c r="I42" s="11">
        <f t="shared" si="1"/>
        <v>63810</v>
      </c>
      <c r="J42" s="5"/>
      <c r="K42" s="5"/>
      <c r="L42" s="29"/>
      <c r="M42" s="5"/>
      <c r="N42" s="20"/>
      <c r="O42" s="4" t="s">
        <v>784</v>
      </c>
      <c r="P42" s="5">
        <f t="shared" si="0"/>
        <v>0</v>
      </c>
      <c r="Q42" s="4"/>
    </row>
    <row r="43" spans="1:17" x14ac:dyDescent="0.2">
      <c r="A43" s="10"/>
      <c r="B43" s="10">
        <v>809349</v>
      </c>
      <c r="C43" s="11">
        <v>57910</v>
      </c>
      <c r="D43" s="11">
        <v>57910</v>
      </c>
      <c r="E43" s="55">
        <v>2020</v>
      </c>
      <c r="F43" s="5"/>
      <c r="G43" s="5"/>
      <c r="H43" s="5"/>
      <c r="I43" s="11">
        <f t="shared" si="1"/>
        <v>57910</v>
      </c>
      <c r="J43" s="5"/>
      <c r="K43" s="11"/>
      <c r="L43" s="29"/>
      <c r="M43" s="5"/>
      <c r="N43" s="20"/>
      <c r="O43" s="4" t="s">
        <v>784</v>
      </c>
      <c r="P43" s="5">
        <f t="shared" si="0"/>
        <v>0</v>
      </c>
      <c r="Q43" s="4"/>
    </row>
    <row r="44" spans="1:17" x14ac:dyDescent="0.2">
      <c r="A44" s="10"/>
      <c r="B44" s="10">
        <v>809438</v>
      </c>
      <c r="C44" s="11">
        <v>524670</v>
      </c>
      <c r="D44" s="11">
        <v>524670</v>
      </c>
      <c r="E44" s="55">
        <v>2020</v>
      </c>
      <c r="F44" s="5"/>
      <c r="G44" s="5"/>
      <c r="H44" s="5"/>
      <c r="I44" s="11">
        <f t="shared" si="1"/>
        <v>524670</v>
      </c>
      <c r="J44" s="5"/>
      <c r="K44" s="5"/>
      <c r="L44" s="29"/>
      <c r="M44" s="5"/>
      <c r="N44" s="20"/>
      <c r="O44" s="4" t="s">
        <v>784</v>
      </c>
      <c r="P44" s="5">
        <f t="shared" si="0"/>
        <v>0</v>
      </c>
      <c r="Q44" s="4"/>
    </row>
    <row r="45" spans="1:17" s="21" customFormat="1" x14ac:dyDescent="0.2">
      <c r="A45" s="22"/>
      <c r="B45" s="22">
        <v>824841</v>
      </c>
      <c r="C45" s="23">
        <v>56080</v>
      </c>
      <c r="D45" s="23">
        <v>56080</v>
      </c>
      <c r="E45" s="56">
        <v>2020</v>
      </c>
      <c r="F45" s="5"/>
      <c r="G45" s="5"/>
      <c r="H45" s="5"/>
      <c r="I45" s="11">
        <f t="shared" si="1"/>
        <v>56080</v>
      </c>
      <c r="J45" s="5"/>
      <c r="K45" s="5"/>
      <c r="L45" s="29"/>
      <c r="M45" s="5"/>
      <c r="N45" s="20"/>
      <c r="O45" s="4" t="s">
        <v>784</v>
      </c>
      <c r="P45" s="5">
        <f t="shared" si="0"/>
        <v>0</v>
      </c>
      <c r="Q45" s="24"/>
    </row>
    <row r="46" spans="1:17" x14ac:dyDescent="0.2">
      <c r="A46" s="10"/>
      <c r="B46" s="10">
        <v>824848</v>
      </c>
      <c r="C46" s="11">
        <v>55880</v>
      </c>
      <c r="D46" s="11">
        <v>55880</v>
      </c>
      <c r="E46" s="55">
        <v>2020</v>
      </c>
      <c r="F46" s="5"/>
      <c r="G46" s="5"/>
      <c r="H46" s="5"/>
      <c r="I46" s="11">
        <f t="shared" si="1"/>
        <v>55880</v>
      </c>
      <c r="J46" s="5"/>
      <c r="K46" s="5"/>
      <c r="L46" s="29"/>
      <c r="M46" s="5"/>
      <c r="N46" s="20"/>
      <c r="O46" s="4" t="s">
        <v>784</v>
      </c>
      <c r="P46" s="5">
        <f t="shared" si="0"/>
        <v>0</v>
      </c>
      <c r="Q46" s="4"/>
    </row>
    <row r="47" spans="1:17" x14ac:dyDescent="0.2">
      <c r="A47" s="10"/>
      <c r="B47" s="10">
        <v>824974</v>
      </c>
      <c r="C47" s="11">
        <v>56040</v>
      </c>
      <c r="D47" s="11">
        <v>56040</v>
      </c>
      <c r="E47" s="55">
        <v>2020</v>
      </c>
      <c r="F47" s="5"/>
      <c r="G47" s="5"/>
      <c r="H47" s="5"/>
      <c r="I47" s="11">
        <f t="shared" si="1"/>
        <v>56040</v>
      </c>
      <c r="J47" s="5"/>
      <c r="K47" s="5"/>
      <c r="L47" s="29"/>
      <c r="M47" s="5"/>
      <c r="N47" s="20"/>
      <c r="O47" s="4" t="s">
        <v>784</v>
      </c>
      <c r="P47" s="5">
        <f t="shared" si="0"/>
        <v>0</v>
      </c>
      <c r="Q47" s="4"/>
    </row>
    <row r="48" spans="1:17" x14ac:dyDescent="0.2">
      <c r="A48" s="10"/>
      <c r="B48" s="10">
        <v>825480</v>
      </c>
      <c r="C48" s="11">
        <v>231690</v>
      </c>
      <c r="D48" s="11">
        <v>231690</v>
      </c>
      <c r="E48" s="55">
        <v>2020</v>
      </c>
      <c r="F48" s="5"/>
      <c r="G48" s="5"/>
      <c r="H48" s="5"/>
      <c r="I48" s="11">
        <f t="shared" si="1"/>
        <v>231690</v>
      </c>
      <c r="J48" s="5"/>
      <c r="K48" s="11"/>
      <c r="L48" s="29"/>
      <c r="M48" s="5"/>
      <c r="N48" s="20"/>
      <c r="O48" s="4" t="s">
        <v>784</v>
      </c>
      <c r="P48" s="5">
        <f t="shared" si="0"/>
        <v>0</v>
      </c>
      <c r="Q48" s="4"/>
    </row>
    <row r="49" spans="1:17" x14ac:dyDescent="0.2">
      <c r="A49" s="10"/>
      <c r="B49" s="10">
        <v>826213</v>
      </c>
      <c r="C49" s="11">
        <v>351620</v>
      </c>
      <c r="D49" s="11">
        <v>351620</v>
      </c>
      <c r="E49" s="55">
        <v>2020</v>
      </c>
      <c r="F49" s="5"/>
      <c r="G49" s="5"/>
      <c r="H49" s="5"/>
      <c r="I49" s="11">
        <f t="shared" si="1"/>
        <v>351620</v>
      </c>
      <c r="J49" s="5"/>
      <c r="K49" s="5"/>
      <c r="L49" s="29"/>
      <c r="M49" s="5"/>
      <c r="N49" s="20"/>
      <c r="O49" s="4" t="s">
        <v>784</v>
      </c>
      <c r="P49" s="5">
        <f t="shared" si="0"/>
        <v>0</v>
      </c>
      <c r="Q49" s="4"/>
    </row>
    <row r="50" spans="1:17" x14ac:dyDescent="0.2">
      <c r="A50" s="10"/>
      <c r="B50" s="10">
        <v>826964</v>
      </c>
      <c r="C50" s="11">
        <v>786740</v>
      </c>
      <c r="D50" s="11">
        <v>786740</v>
      </c>
      <c r="E50" s="55">
        <v>2020</v>
      </c>
      <c r="F50" s="5"/>
      <c r="G50" s="5"/>
      <c r="H50" s="5"/>
      <c r="I50" s="11">
        <f t="shared" si="1"/>
        <v>786740</v>
      </c>
      <c r="J50" s="5"/>
      <c r="K50" s="5"/>
      <c r="L50" s="29"/>
      <c r="M50" s="5"/>
      <c r="N50" s="20"/>
      <c r="O50" s="4" t="s">
        <v>784</v>
      </c>
      <c r="P50" s="5">
        <f t="shared" si="0"/>
        <v>0</v>
      </c>
      <c r="Q50" s="4"/>
    </row>
    <row r="51" spans="1:17" x14ac:dyDescent="0.2">
      <c r="A51" s="10"/>
      <c r="B51" s="10">
        <v>827109</v>
      </c>
      <c r="C51" s="11">
        <v>205380</v>
      </c>
      <c r="D51" s="11">
        <v>205380</v>
      </c>
      <c r="E51" s="55">
        <v>2020</v>
      </c>
      <c r="F51" s="5"/>
      <c r="G51" s="5"/>
      <c r="H51" s="5"/>
      <c r="I51" s="11">
        <f t="shared" si="1"/>
        <v>205380</v>
      </c>
      <c r="J51" s="5"/>
      <c r="K51" s="5"/>
      <c r="L51" s="29"/>
      <c r="M51" s="5"/>
      <c r="N51" s="20"/>
      <c r="O51" s="4" t="s">
        <v>784</v>
      </c>
      <c r="P51" s="5">
        <f t="shared" si="0"/>
        <v>0</v>
      </c>
      <c r="Q51" s="4"/>
    </row>
    <row r="52" spans="1:17" x14ac:dyDescent="0.2">
      <c r="A52" s="10"/>
      <c r="B52" s="10">
        <v>827116</v>
      </c>
      <c r="C52" s="11">
        <v>54400</v>
      </c>
      <c r="D52" s="11">
        <v>54400</v>
      </c>
      <c r="E52" s="55">
        <v>2020</v>
      </c>
      <c r="F52" s="5"/>
      <c r="G52" s="5"/>
      <c r="H52" s="5"/>
      <c r="I52" s="11">
        <f t="shared" si="1"/>
        <v>54400</v>
      </c>
      <c r="J52" s="5"/>
      <c r="K52" s="5"/>
      <c r="L52" s="29"/>
      <c r="M52" s="5"/>
      <c r="N52" s="20"/>
      <c r="O52" s="4" t="s">
        <v>784</v>
      </c>
      <c r="P52" s="5">
        <f t="shared" si="0"/>
        <v>0</v>
      </c>
      <c r="Q52" s="10"/>
    </row>
    <row r="53" spans="1:17" x14ac:dyDescent="0.2">
      <c r="A53" s="10"/>
      <c r="B53" s="10">
        <v>827330</v>
      </c>
      <c r="C53" s="11">
        <v>54450</v>
      </c>
      <c r="D53" s="11">
        <v>54450</v>
      </c>
      <c r="E53" s="55">
        <v>2020</v>
      </c>
      <c r="F53" s="5"/>
      <c r="G53" s="5"/>
      <c r="H53" s="5"/>
      <c r="I53" s="11">
        <f t="shared" si="1"/>
        <v>54450</v>
      </c>
      <c r="J53" s="5"/>
      <c r="K53" s="5"/>
      <c r="L53" s="29"/>
      <c r="M53" s="5"/>
      <c r="N53" s="20"/>
      <c r="O53" s="4" t="s">
        <v>784</v>
      </c>
      <c r="P53" s="5">
        <f t="shared" si="0"/>
        <v>0</v>
      </c>
      <c r="Q53" s="4"/>
    </row>
    <row r="54" spans="1:17" x14ac:dyDescent="0.2">
      <c r="A54" s="10"/>
      <c r="B54" s="10">
        <v>832558</v>
      </c>
      <c r="C54" s="11">
        <v>57800</v>
      </c>
      <c r="D54" s="11">
        <v>57800</v>
      </c>
      <c r="E54" s="55">
        <v>2020</v>
      </c>
      <c r="F54" s="5"/>
      <c r="G54" s="5"/>
      <c r="H54" s="5"/>
      <c r="I54" s="11">
        <f t="shared" si="1"/>
        <v>57800</v>
      </c>
      <c r="J54" s="5"/>
      <c r="K54" s="11"/>
      <c r="L54" s="29"/>
      <c r="M54" s="5"/>
      <c r="N54" s="20"/>
      <c r="O54" s="4" t="s">
        <v>784</v>
      </c>
      <c r="P54" s="5">
        <f t="shared" si="0"/>
        <v>0</v>
      </c>
      <c r="Q54" s="10"/>
    </row>
    <row r="55" spans="1:17" x14ac:dyDescent="0.2">
      <c r="A55" s="10"/>
      <c r="B55" s="10">
        <v>833511</v>
      </c>
      <c r="C55" s="11">
        <v>225630</v>
      </c>
      <c r="D55" s="11">
        <v>225630</v>
      </c>
      <c r="E55" s="55">
        <v>2020</v>
      </c>
      <c r="F55" s="5"/>
      <c r="G55" s="5"/>
      <c r="H55" s="5"/>
      <c r="I55" s="11">
        <f t="shared" si="1"/>
        <v>225630</v>
      </c>
      <c r="J55" s="5"/>
      <c r="K55" s="5"/>
      <c r="L55" s="29"/>
      <c r="M55" s="5"/>
      <c r="N55" s="20"/>
      <c r="O55" s="4" t="s">
        <v>784</v>
      </c>
      <c r="P55" s="5">
        <f t="shared" si="0"/>
        <v>0</v>
      </c>
      <c r="Q55" s="4"/>
    </row>
    <row r="56" spans="1:17" x14ac:dyDescent="0.2">
      <c r="A56" s="10"/>
      <c r="B56" s="10">
        <v>834004</v>
      </c>
      <c r="C56" s="11">
        <v>61000</v>
      </c>
      <c r="D56" s="11">
        <v>61000</v>
      </c>
      <c r="E56" s="55">
        <v>2020</v>
      </c>
      <c r="F56" s="5"/>
      <c r="G56" s="5"/>
      <c r="H56" s="5"/>
      <c r="I56" s="11">
        <f t="shared" si="1"/>
        <v>61000</v>
      </c>
      <c r="J56" s="5"/>
      <c r="K56" s="11"/>
      <c r="L56" s="29"/>
      <c r="M56" s="5"/>
      <c r="N56" s="20"/>
      <c r="O56" s="4" t="s">
        <v>784</v>
      </c>
      <c r="P56" s="5">
        <f t="shared" si="0"/>
        <v>0</v>
      </c>
      <c r="Q56" s="4"/>
    </row>
    <row r="57" spans="1:17" x14ac:dyDescent="0.2">
      <c r="A57" s="10"/>
      <c r="B57" s="10">
        <v>834242</v>
      </c>
      <c r="C57" s="11">
        <v>57600</v>
      </c>
      <c r="D57" s="11">
        <v>57600</v>
      </c>
      <c r="E57" s="55">
        <v>2020</v>
      </c>
      <c r="F57" s="5"/>
      <c r="G57" s="5"/>
      <c r="H57" s="5"/>
      <c r="I57" s="11">
        <f t="shared" si="1"/>
        <v>57600</v>
      </c>
      <c r="J57" s="5"/>
      <c r="K57" s="5"/>
      <c r="L57" s="29"/>
      <c r="M57" s="5"/>
      <c r="N57" s="20"/>
      <c r="O57" s="4" t="s">
        <v>784</v>
      </c>
      <c r="P57" s="5">
        <f t="shared" si="0"/>
        <v>0</v>
      </c>
      <c r="Q57" s="4"/>
    </row>
    <row r="58" spans="1:17" x14ac:dyDescent="0.2">
      <c r="A58" s="10"/>
      <c r="B58" s="10">
        <v>834362</v>
      </c>
      <c r="C58" s="11">
        <v>58400</v>
      </c>
      <c r="D58" s="11">
        <v>58400</v>
      </c>
      <c r="E58" s="55">
        <v>2020</v>
      </c>
      <c r="F58" s="5"/>
      <c r="G58" s="5"/>
      <c r="H58" s="5"/>
      <c r="I58" s="11">
        <f t="shared" si="1"/>
        <v>58400</v>
      </c>
      <c r="J58" s="5"/>
      <c r="K58" s="5"/>
      <c r="L58" s="29"/>
      <c r="M58" s="5"/>
      <c r="N58" s="20"/>
      <c r="O58" s="4" t="s">
        <v>784</v>
      </c>
      <c r="P58" s="5">
        <f t="shared" si="0"/>
        <v>0</v>
      </c>
      <c r="Q58" s="4"/>
    </row>
    <row r="59" spans="1:17" x14ac:dyDescent="0.2">
      <c r="A59" s="10"/>
      <c r="B59" s="10">
        <v>834435</v>
      </c>
      <c r="C59" s="11">
        <v>57600</v>
      </c>
      <c r="D59" s="11">
        <v>57600</v>
      </c>
      <c r="E59" s="55">
        <v>2020</v>
      </c>
      <c r="F59" s="5"/>
      <c r="G59" s="5"/>
      <c r="H59" s="5"/>
      <c r="I59" s="11">
        <f t="shared" si="1"/>
        <v>57600</v>
      </c>
      <c r="J59" s="5"/>
      <c r="K59" s="5"/>
      <c r="L59" s="29"/>
      <c r="M59" s="5"/>
      <c r="N59" s="20"/>
      <c r="O59" s="4" t="s">
        <v>784</v>
      </c>
      <c r="P59" s="5">
        <f t="shared" si="0"/>
        <v>0</v>
      </c>
      <c r="Q59" s="4"/>
    </row>
    <row r="60" spans="1:17" x14ac:dyDescent="0.2">
      <c r="A60" s="10"/>
      <c r="B60" s="10">
        <v>835770</v>
      </c>
      <c r="C60" s="11">
        <v>59980</v>
      </c>
      <c r="D60" s="11">
        <v>59980</v>
      </c>
      <c r="E60" s="55">
        <v>2020</v>
      </c>
      <c r="F60" s="5"/>
      <c r="G60" s="5"/>
      <c r="H60" s="5"/>
      <c r="I60" s="5"/>
      <c r="J60" s="5"/>
      <c r="K60" s="5"/>
      <c r="L60" s="29"/>
      <c r="M60" s="5">
        <f>VLOOKUP(B60,[1]PAGADAS!$A:$H,8,0)</f>
        <v>59980</v>
      </c>
      <c r="N60" s="20">
        <v>2000360735</v>
      </c>
      <c r="O60" s="4"/>
      <c r="P60" s="5">
        <f t="shared" si="0"/>
        <v>0</v>
      </c>
      <c r="Q60" s="4"/>
    </row>
    <row r="61" spans="1:17" x14ac:dyDescent="0.2">
      <c r="A61" s="10"/>
      <c r="B61" s="10">
        <v>835805</v>
      </c>
      <c r="C61" s="11">
        <v>57600</v>
      </c>
      <c r="D61" s="11">
        <v>57600</v>
      </c>
      <c r="E61" s="55">
        <v>2020</v>
      </c>
      <c r="F61" s="5"/>
      <c r="G61" s="5"/>
      <c r="H61" s="5"/>
      <c r="I61" s="11"/>
      <c r="J61" s="5"/>
      <c r="K61" s="5"/>
      <c r="L61" s="29"/>
      <c r="M61" s="5">
        <f>VLOOKUP(B61,[1]PAGADAS!$A:$H,8,0)</f>
        <v>57600</v>
      </c>
      <c r="N61" s="20">
        <v>2000360735</v>
      </c>
      <c r="O61" s="4"/>
      <c r="P61" s="5">
        <f t="shared" si="0"/>
        <v>0</v>
      </c>
      <c r="Q61" s="4"/>
    </row>
    <row r="62" spans="1:17" x14ac:dyDescent="0.2">
      <c r="A62" s="10"/>
      <c r="B62" s="10">
        <v>838681</v>
      </c>
      <c r="C62" s="11">
        <v>57600</v>
      </c>
      <c r="D62" s="11">
        <v>57600</v>
      </c>
      <c r="E62" s="55">
        <v>2020</v>
      </c>
      <c r="F62" s="5"/>
      <c r="G62" s="5"/>
      <c r="H62" s="5"/>
      <c r="I62" s="11"/>
      <c r="J62" s="5"/>
      <c r="K62" s="11"/>
      <c r="L62" s="29"/>
      <c r="M62" s="5">
        <f>VLOOKUP(B62,[1]PAGADAS!$A:$H,8,0)</f>
        <v>57600</v>
      </c>
      <c r="N62" s="20">
        <v>2000360733</v>
      </c>
      <c r="O62" s="4"/>
      <c r="P62" s="5">
        <f t="shared" si="0"/>
        <v>0</v>
      </c>
      <c r="Q62" s="4"/>
    </row>
    <row r="63" spans="1:17" x14ac:dyDescent="0.2">
      <c r="A63" s="10"/>
      <c r="B63" s="10">
        <v>839089</v>
      </c>
      <c r="C63" s="11">
        <v>59960</v>
      </c>
      <c r="D63" s="11">
        <v>59960</v>
      </c>
      <c r="E63" s="55">
        <v>2020</v>
      </c>
      <c r="F63" s="5"/>
      <c r="G63" s="5"/>
      <c r="H63" s="5"/>
      <c r="I63" s="11">
        <f>D63</f>
        <v>59960</v>
      </c>
      <c r="J63" s="5"/>
      <c r="K63" s="5"/>
      <c r="L63" s="29"/>
      <c r="M63" s="5"/>
      <c r="N63" s="20"/>
      <c r="O63" s="4" t="s">
        <v>784</v>
      </c>
      <c r="P63" s="5">
        <f t="shared" si="0"/>
        <v>0</v>
      </c>
      <c r="Q63" s="4"/>
    </row>
    <row r="64" spans="1:17" x14ac:dyDescent="0.2">
      <c r="A64" s="10"/>
      <c r="B64" s="10">
        <v>839163</v>
      </c>
      <c r="C64" s="11">
        <v>60760</v>
      </c>
      <c r="D64" s="11">
        <v>60760</v>
      </c>
      <c r="E64" s="55">
        <v>2020</v>
      </c>
      <c r="F64" s="5"/>
      <c r="G64" s="5"/>
      <c r="H64" s="5"/>
      <c r="I64" s="11"/>
      <c r="J64" s="5"/>
      <c r="K64" s="5"/>
      <c r="L64" s="29"/>
      <c r="M64" s="5">
        <f>VLOOKUP(B64,[1]PAGADAS!$A:$H,8,0)</f>
        <v>60760</v>
      </c>
      <c r="N64" s="20">
        <v>2000360735</v>
      </c>
      <c r="O64" s="4"/>
      <c r="P64" s="5">
        <f t="shared" si="0"/>
        <v>0</v>
      </c>
      <c r="Q64" s="4"/>
    </row>
    <row r="65" spans="1:17" x14ac:dyDescent="0.2">
      <c r="A65" s="10"/>
      <c r="B65" s="10">
        <v>839691</v>
      </c>
      <c r="C65" s="11">
        <v>60760</v>
      </c>
      <c r="D65" s="11">
        <v>60760</v>
      </c>
      <c r="E65" s="55">
        <v>2020</v>
      </c>
      <c r="F65" s="5"/>
      <c r="G65" s="5"/>
      <c r="H65" s="5"/>
      <c r="I65" s="11"/>
      <c r="J65" s="5"/>
      <c r="K65" s="5"/>
      <c r="L65" s="29"/>
      <c r="M65" s="5">
        <f>VLOOKUP(B65,[1]PAGADAS!$A:$H,8,0)</f>
        <v>60760</v>
      </c>
      <c r="N65" s="20">
        <v>2000360734</v>
      </c>
      <c r="O65" s="4"/>
      <c r="P65" s="5">
        <f t="shared" si="0"/>
        <v>0</v>
      </c>
      <c r="Q65" s="4"/>
    </row>
    <row r="66" spans="1:17" x14ac:dyDescent="0.2">
      <c r="A66" s="10"/>
      <c r="B66" s="10">
        <v>840095</v>
      </c>
      <c r="C66" s="11">
        <v>59880</v>
      </c>
      <c r="D66" s="11">
        <v>59880</v>
      </c>
      <c r="E66" s="55">
        <v>2020</v>
      </c>
      <c r="F66" s="5"/>
      <c r="G66" s="5"/>
      <c r="H66" s="5"/>
      <c r="I66" s="11"/>
      <c r="J66" s="5"/>
      <c r="K66" s="5"/>
      <c r="L66" s="29"/>
      <c r="M66" s="5">
        <f>VLOOKUP(B66,[1]PAGADAS!$A:$H,8,0)</f>
        <v>59880</v>
      </c>
      <c r="N66" s="20">
        <v>2000360734</v>
      </c>
      <c r="O66" s="4"/>
      <c r="P66" s="5">
        <f t="shared" si="0"/>
        <v>0</v>
      </c>
      <c r="Q66" s="4"/>
    </row>
    <row r="67" spans="1:17" x14ac:dyDescent="0.2">
      <c r="A67" s="10"/>
      <c r="B67" s="10">
        <v>841424</v>
      </c>
      <c r="C67" s="11">
        <v>57600</v>
      </c>
      <c r="D67" s="11">
        <v>57600</v>
      </c>
      <c r="E67" s="55">
        <v>2020</v>
      </c>
      <c r="F67" s="5"/>
      <c r="G67" s="5"/>
      <c r="H67" s="5"/>
      <c r="I67" s="11"/>
      <c r="J67" s="5"/>
      <c r="K67" s="5"/>
      <c r="L67" s="29"/>
      <c r="M67" s="5">
        <f>VLOOKUP(B67,[1]PAGADAS!$A:$H,8,0)</f>
        <v>57600</v>
      </c>
      <c r="N67" s="20">
        <v>2000370368</v>
      </c>
      <c r="O67" s="4"/>
      <c r="P67" s="5">
        <f t="shared" ref="P67:P130" si="2">D67-SUM(F67:M67)</f>
        <v>0</v>
      </c>
      <c r="Q67" s="4"/>
    </row>
    <row r="68" spans="1:17" x14ac:dyDescent="0.2">
      <c r="A68" s="10"/>
      <c r="B68" s="10">
        <v>842141</v>
      </c>
      <c r="C68" s="11">
        <v>448180</v>
      </c>
      <c r="D68" s="11">
        <v>448180</v>
      </c>
      <c r="E68" s="55">
        <v>2020</v>
      </c>
      <c r="F68" s="5"/>
      <c r="G68" s="5"/>
      <c r="H68" s="5"/>
      <c r="I68" s="11"/>
      <c r="J68" s="5"/>
      <c r="K68" s="5"/>
      <c r="L68" s="29"/>
      <c r="M68" s="5">
        <f>VLOOKUP(B68,[1]PAGADAS!$A:$H,8,0)</f>
        <v>448180</v>
      </c>
      <c r="N68" s="20">
        <v>2000388272</v>
      </c>
      <c r="O68" s="4"/>
      <c r="P68" s="5">
        <f t="shared" si="2"/>
        <v>0</v>
      </c>
      <c r="Q68" s="4"/>
    </row>
    <row r="69" spans="1:17" x14ac:dyDescent="0.2">
      <c r="A69" s="10"/>
      <c r="B69" s="10">
        <v>809706</v>
      </c>
      <c r="C69" s="11">
        <v>57440</v>
      </c>
      <c r="D69" s="11">
        <v>57440</v>
      </c>
      <c r="E69" s="55">
        <v>2020</v>
      </c>
      <c r="F69" s="5"/>
      <c r="G69" s="5"/>
      <c r="H69" s="5"/>
      <c r="I69" s="11"/>
      <c r="J69" s="5"/>
      <c r="K69" s="5"/>
      <c r="L69" s="29"/>
      <c r="M69" s="5">
        <v>57440</v>
      </c>
      <c r="N69" s="20" t="s">
        <v>157</v>
      </c>
      <c r="O69" s="4"/>
      <c r="P69" s="5">
        <f t="shared" si="2"/>
        <v>0</v>
      </c>
      <c r="Q69" s="4"/>
    </row>
    <row r="70" spans="1:17" x14ac:dyDescent="0.2">
      <c r="A70" s="10"/>
      <c r="B70" s="10">
        <v>809715</v>
      </c>
      <c r="C70" s="11">
        <v>57910</v>
      </c>
      <c r="D70" s="11">
        <v>57910</v>
      </c>
      <c r="E70" s="55">
        <v>2020</v>
      </c>
      <c r="F70" s="5"/>
      <c r="G70" s="5"/>
      <c r="H70" s="5"/>
      <c r="I70" s="11"/>
      <c r="J70" s="5"/>
      <c r="K70" s="5"/>
      <c r="L70" s="29"/>
      <c r="M70" s="5">
        <f>VLOOKUP(B70,[1]PAGADAS!$A:$H,8,0)</f>
        <v>57910</v>
      </c>
      <c r="N70" s="20">
        <v>2000324672</v>
      </c>
      <c r="O70" s="4"/>
      <c r="P70" s="5">
        <f t="shared" si="2"/>
        <v>0</v>
      </c>
      <c r="Q70" s="4"/>
    </row>
    <row r="71" spans="1:17" x14ac:dyDescent="0.2">
      <c r="A71" s="10"/>
      <c r="B71" s="10">
        <v>809856</v>
      </c>
      <c r="C71" s="11">
        <v>58110</v>
      </c>
      <c r="D71" s="11">
        <v>58110</v>
      </c>
      <c r="E71" s="55">
        <v>2020</v>
      </c>
      <c r="F71" s="5"/>
      <c r="G71" s="5"/>
      <c r="H71" s="5"/>
      <c r="I71" s="11"/>
      <c r="J71" s="5"/>
      <c r="K71" s="5"/>
      <c r="L71" s="29"/>
      <c r="M71" s="5">
        <v>58110</v>
      </c>
      <c r="N71" s="20" t="s">
        <v>158</v>
      </c>
      <c r="O71" s="4"/>
      <c r="P71" s="5">
        <f t="shared" si="2"/>
        <v>0</v>
      </c>
      <c r="Q71" s="4"/>
    </row>
    <row r="72" spans="1:17" x14ac:dyDescent="0.2">
      <c r="A72" s="10"/>
      <c r="B72" s="10">
        <v>810054</v>
      </c>
      <c r="C72" s="11">
        <v>597060</v>
      </c>
      <c r="D72" s="11">
        <v>597060</v>
      </c>
      <c r="E72" s="55">
        <v>2020</v>
      </c>
      <c r="F72" s="5"/>
      <c r="G72" s="5">
        <f>VLOOKUP(B72,DEVOLUCIONES!G:K,5,0)</f>
        <v>597060</v>
      </c>
      <c r="H72" s="5"/>
      <c r="I72" s="11"/>
      <c r="J72" s="5"/>
      <c r="K72" s="5"/>
      <c r="L72" s="29"/>
      <c r="M72" s="5"/>
      <c r="N72" s="20"/>
      <c r="O72" s="4"/>
      <c r="P72" s="5">
        <f t="shared" si="2"/>
        <v>0</v>
      </c>
      <c r="Q72" s="4"/>
    </row>
    <row r="73" spans="1:17" x14ac:dyDescent="0.2">
      <c r="A73" s="10"/>
      <c r="B73" s="10">
        <v>765106</v>
      </c>
      <c r="C73" s="11">
        <v>50160</v>
      </c>
      <c r="D73" s="11">
        <v>50160</v>
      </c>
      <c r="E73" s="55">
        <v>2020</v>
      </c>
      <c r="F73" s="5"/>
      <c r="G73" s="5">
        <f>VLOOKUP(B73,DEVOLUCIONES!G:K,5,0)</f>
        <v>50160</v>
      </c>
      <c r="H73" s="5"/>
      <c r="I73" s="11"/>
      <c r="J73" s="5"/>
      <c r="K73" s="5"/>
      <c r="L73" s="29"/>
      <c r="M73" s="5"/>
      <c r="N73" s="20"/>
      <c r="O73" s="4"/>
      <c r="P73" s="5">
        <f t="shared" si="2"/>
        <v>0</v>
      </c>
      <c r="Q73" s="4"/>
    </row>
    <row r="74" spans="1:17" x14ac:dyDescent="0.2">
      <c r="A74" s="10"/>
      <c r="B74" s="10">
        <v>765109</v>
      </c>
      <c r="C74" s="11">
        <v>238250</v>
      </c>
      <c r="D74" s="11">
        <v>238250</v>
      </c>
      <c r="E74" s="55">
        <v>2020</v>
      </c>
      <c r="F74" s="5"/>
      <c r="G74" s="5">
        <f>VLOOKUP(B74,DEVOLUCIONES!G:K,5,0)</f>
        <v>238250</v>
      </c>
      <c r="H74" s="5"/>
      <c r="I74" s="11"/>
      <c r="J74" s="5"/>
      <c r="K74" s="5"/>
      <c r="L74" s="29"/>
      <c r="M74" s="5"/>
      <c r="N74" s="20"/>
      <c r="O74" s="4"/>
      <c r="P74" s="5">
        <f t="shared" si="2"/>
        <v>0</v>
      </c>
      <c r="Q74" s="4"/>
    </row>
    <row r="75" spans="1:17" x14ac:dyDescent="0.2">
      <c r="A75" s="10"/>
      <c r="B75" s="10">
        <v>811819</v>
      </c>
      <c r="C75" s="11">
        <v>1637740</v>
      </c>
      <c r="D75" s="11">
        <v>1637740</v>
      </c>
      <c r="E75" s="55">
        <v>2020</v>
      </c>
      <c r="F75" s="5"/>
      <c r="G75" s="5"/>
      <c r="H75" s="5"/>
      <c r="I75" s="11"/>
      <c r="J75" s="5"/>
      <c r="K75" s="5"/>
      <c r="L75" s="29"/>
      <c r="M75" s="5">
        <f>VLOOKUP(B75,[1]PAGADAS!$A:$H,8,0)</f>
        <v>1637740</v>
      </c>
      <c r="N75" s="20">
        <v>2000388272</v>
      </c>
      <c r="O75" s="4"/>
      <c r="P75" s="5">
        <f t="shared" si="2"/>
        <v>0</v>
      </c>
      <c r="Q75" s="4"/>
    </row>
    <row r="76" spans="1:17" x14ac:dyDescent="0.2">
      <c r="A76" s="10"/>
      <c r="B76" s="10">
        <v>815623</v>
      </c>
      <c r="C76" s="11">
        <v>916650</v>
      </c>
      <c r="D76" s="11">
        <v>916650</v>
      </c>
      <c r="E76" s="55">
        <v>2020</v>
      </c>
      <c r="F76" s="5"/>
      <c r="G76" s="5">
        <f>VLOOKUP(B76,DEVOLUCIONES!G:K,5,0)</f>
        <v>916650</v>
      </c>
      <c r="H76" s="5"/>
      <c r="I76" s="11"/>
      <c r="J76" s="5"/>
      <c r="K76" s="5"/>
      <c r="L76" s="29"/>
      <c r="M76" s="5"/>
      <c r="N76" s="20"/>
      <c r="O76" s="4"/>
      <c r="P76" s="5">
        <f t="shared" si="2"/>
        <v>0</v>
      </c>
      <c r="Q76" s="4"/>
    </row>
    <row r="77" spans="1:17" x14ac:dyDescent="0.2">
      <c r="A77" s="10"/>
      <c r="B77" s="10">
        <v>842808</v>
      </c>
      <c r="C77" s="11">
        <v>186600</v>
      </c>
      <c r="D77" s="11">
        <v>186600</v>
      </c>
      <c r="E77" s="55">
        <v>2020</v>
      </c>
      <c r="F77" s="5"/>
      <c r="G77" s="5"/>
      <c r="H77" s="5"/>
      <c r="I77" s="11"/>
      <c r="J77" s="5"/>
      <c r="K77" s="5"/>
      <c r="L77" s="29"/>
      <c r="M77" s="5">
        <f>VLOOKUP(B77,[1]PAGADAS!$A:$H,8,0)</f>
        <v>186600</v>
      </c>
      <c r="N77" s="20">
        <v>2000370368</v>
      </c>
      <c r="O77" s="4"/>
      <c r="P77" s="5">
        <f t="shared" si="2"/>
        <v>0</v>
      </c>
      <c r="Q77" s="4"/>
    </row>
    <row r="78" spans="1:17" x14ac:dyDescent="0.2">
      <c r="A78" s="10"/>
      <c r="B78" s="10">
        <v>842814</v>
      </c>
      <c r="C78" s="11">
        <v>60940</v>
      </c>
      <c r="D78" s="11">
        <v>60940</v>
      </c>
      <c r="E78" s="55">
        <v>2020</v>
      </c>
      <c r="F78" s="5"/>
      <c r="G78" s="5"/>
      <c r="H78" s="5"/>
      <c r="I78" s="11"/>
      <c r="J78" s="5"/>
      <c r="K78" s="5"/>
      <c r="L78" s="29"/>
      <c r="M78" s="5">
        <f>VLOOKUP(B78,[1]PAGADAS!$A:$H,8,0)</f>
        <v>60940</v>
      </c>
      <c r="N78" s="20">
        <v>2000391408</v>
      </c>
      <c r="O78" s="4"/>
      <c r="P78" s="5">
        <f t="shared" si="2"/>
        <v>0</v>
      </c>
      <c r="Q78" s="4"/>
    </row>
    <row r="79" spans="1:17" x14ac:dyDescent="0.2">
      <c r="A79" s="10"/>
      <c r="B79" s="10">
        <v>843541</v>
      </c>
      <c r="C79" s="11">
        <v>45300</v>
      </c>
      <c r="D79" s="11">
        <v>45300</v>
      </c>
      <c r="E79" s="55">
        <v>2020</v>
      </c>
      <c r="F79" s="5"/>
      <c r="G79" s="5">
        <f>VLOOKUP(B79,DEVOLUCIONES!G:K,5,0)</f>
        <v>45300</v>
      </c>
      <c r="H79" s="5"/>
      <c r="I79" s="11"/>
      <c r="J79" s="5"/>
      <c r="K79" s="5"/>
      <c r="L79" s="29"/>
      <c r="M79" s="5"/>
      <c r="N79" s="20"/>
      <c r="O79" s="4"/>
      <c r="P79" s="5">
        <f t="shared" si="2"/>
        <v>0</v>
      </c>
      <c r="Q79" s="4"/>
    </row>
    <row r="80" spans="1:17" x14ac:dyDescent="0.2">
      <c r="A80" s="10"/>
      <c r="B80" s="10">
        <v>843601</v>
      </c>
      <c r="C80" s="11">
        <v>752940</v>
      </c>
      <c r="D80" s="11">
        <v>752940</v>
      </c>
      <c r="E80" s="55">
        <v>2020</v>
      </c>
      <c r="F80" s="5"/>
      <c r="G80" s="5">
        <f>VLOOKUP(B80,DEVOLUCIONES!G:K,5,0)</f>
        <v>752940</v>
      </c>
      <c r="H80" s="5"/>
      <c r="I80" s="11"/>
      <c r="J80" s="5"/>
      <c r="K80" s="5"/>
      <c r="L80" s="29"/>
      <c r="M80" s="5"/>
      <c r="N80" s="20"/>
      <c r="O80" s="4"/>
      <c r="P80" s="5">
        <f t="shared" si="2"/>
        <v>0</v>
      </c>
      <c r="Q80" s="4"/>
    </row>
    <row r="81" spans="1:17" x14ac:dyDescent="0.2">
      <c r="A81" s="10"/>
      <c r="B81" s="10">
        <v>843637</v>
      </c>
      <c r="C81" s="11">
        <v>57510</v>
      </c>
      <c r="D81" s="11">
        <v>57510</v>
      </c>
      <c r="E81" s="55">
        <v>2020</v>
      </c>
      <c r="F81" s="5"/>
      <c r="G81" s="5"/>
      <c r="H81" s="5"/>
      <c r="I81" s="11"/>
      <c r="J81" s="5"/>
      <c r="K81" s="5"/>
      <c r="L81" s="29"/>
      <c r="M81" s="5">
        <f>VLOOKUP(B81,[1]PAGADAS!$A:$H,8,0)</f>
        <v>57510</v>
      </c>
      <c r="N81" s="20">
        <v>2000390698</v>
      </c>
      <c r="O81" s="4"/>
      <c r="P81" s="5">
        <f t="shared" si="2"/>
        <v>0</v>
      </c>
      <c r="Q81" s="4"/>
    </row>
    <row r="82" spans="1:17" x14ac:dyDescent="0.2">
      <c r="A82" s="10"/>
      <c r="B82" s="10">
        <v>843642</v>
      </c>
      <c r="C82" s="11">
        <v>57480</v>
      </c>
      <c r="D82" s="11">
        <v>57480</v>
      </c>
      <c r="E82" s="55">
        <v>2020</v>
      </c>
      <c r="F82" s="5"/>
      <c r="G82" s="5"/>
      <c r="H82" s="5"/>
      <c r="I82" s="11"/>
      <c r="J82" s="5"/>
      <c r="K82" s="5"/>
      <c r="L82" s="29"/>
      <c r="M82" s="5">
        <f>VLOOKUP(B82,[1]PAGADAS!$A:$H,8,0)</f>
        <v>57480</v>
      </c>
      <c r="N82" s="20">
        <v>2000390698</v>
      </c>
      <c r="O82" s="4"/>
      <c r="P82" s="5">
        <f t="shared" si="2"/>
        <v>0</v>
      </c>
      <c r="Q82" s="4"/>
    </row>
    <row r="83" spans="1:17" x14ac:dyDescent="0.2">
      <c r="A83" s="10"/>
      <c r="B83" s="10">
        <v>844087</v>
      </c>
      <c r="C83" s="11">
        <v>59280</v>
      </c>
      <c r="D83" s="11">
        <v>59280</v>
      </c>
      <c r="E83" s="55">
        <v>2020</v>
      </c>
      <c r="F83" s="5"/>
      <c r="G83" s="5"/>
      <c r="H83" s="5"/>
      <c r="I83" s="11"/>
      <c r="J83" s="5"/>
      <c r="K83" s="11"/>
      <c r="L83" s="29"/>
      <c r="M83" s="5">
        <f>VLOOKUP(B83,[1]PAGADAS!$A:$H,8,0)</f>
        <v>59280</v>
      </c>
      <c r="N83" s="20">
        <v>2000370368</v>
      </c>
      <c r="O83" s="4"/>
      <c r="P83" s="5">
        <f t="shared" si="2"/>
        <v>0</v>
      </c>
      <c r="Q83" s="4"/>
    </row>
    <row r="84" spans="1:17" x14ac:dyDescent="0.2">
      <c r="A84" s="10"/>
      <c r="B84" s="10">
        <v>844093</v>
      </c>
      <c r="C84" s="11">
        <v>287430</v>
      </c>
      <c r="D84" s="11">
        <v>243230</v>
      </c>
      <c r="E84" s="55">
        <v>2020</v>
      </c>
      <c r="F84" s="5"/>
      <c r="G84" s="5"/>
      <c r="H84" s="5"/>
      <c r="I84" s="11"/>
      <c r="J84" s="5"/>
      <c r="K84" s="11"/>
      <c r="L84" s="29"/>
      <c r="M84" s="5">
        <f>VLOOKUP(B84,[1]PAGADAS!$A:$H,8,0)</f>
        <v>243230</v>
      </c>
      <c r="N84" s="20">
        <v>2000391408</v>
      </c>
      <c r="O84" s="4"/>
      <c r="P84" s="5">
        <f t="shared" si="2"/>
        <v>0</v>
      </c>
      <c r="Q84" s="4"/>
    </row>
    <row r="85" spans="1:17" x14ac:dyDescent="0.2">
      <c r="A85" s="10"/>
      <c r="B85" s="10">
        <v>844445</v>
      </c>
      <c r="C85" s="11">
        <v>392900</v>
      </c>
      <c r="D85" s="11">
        <v>119380</v>
      </c>
      <c r="E85" s="55">
        <v>2020</v>
      </c>
      <c r="F85" s="5"/>
      <c r="G85" s="5"/>
      <c r="H85" s="5"/>
      <c r="I85" s="11"/>
      <c r="J85" s="5"/>
      <c r="K85" s="5"/>
      <c r="L85" s="29"/>
      <c r="M85" s="5">
        <f>VLOOKUP(B85,[1]PAGADAS!$A:$H,8,0)</f>
        <v>392900</v>
      </c>
      <c r="N85" s="20">
        <v>2000390698</v>
      </c>
      <c r="O85" s="4"/>
      <c r="P85" s="5">
        <f t="shared" si="2"/>
        <v>-273520</v>
      </c>
      <c r="Q85" s="4"/>
    </row>
    <row r="86" spans="1:17" s="21" customFormat="1" x14ac:dyDescent="0.2">
      <c r="A86" s="22"/>
      <c r="B86" s="22">
        <v>845587</v>
      </c>
      <c r="C86" s="23">
        <v>57600</v>
      </c>
      <c r="D86" s="23">
        <v>57600</v>
      </c>
      <c r="E86" s="56">
        <v>2020</v>
      </c>
      <c r="F86" s="5"/>
      <c r="G86" s="5"/>
      <c r="H86" s="5"/>
      <c r="I86" s="23"/>
      <c r="J86" s="5"/>
      <c r="K86" s="5"/>
      <c r="L86" s="29"/>
      <c r="M86" s="5">
        <f>VLOOKUP(B86,[1]PAGADAS!$A:$H,8,0)</f>
        <v>57600</v>
      </c>
      <c r="N86" s="20">
        <v>2000375340</v>
      </c>
      <c r="O86" s="4"/>
      <c r="P86" s="5">
        <f t="shared" si="2"/>
        <v>0</v>
      </c>
      <c r="Q86" s="24"/>
    </row>
    <row r="87" spans="1:17" x14ac:dyDescent="0.2">
      <c r="A87" s="10"/>
      <c r="B87" s="10">
        <v>846217</v>
      </c>
      <c r="C87" s="11">
        <v>59080</v>
      </c>
      <c r="D87" s="11">
        <v>59080</v>
      </c>
      <c r="E87" s="55">
        <v>2020</v>
      </c>
      <c r="F87" s="5"/>
      <c r="G87" s="5">
        <f>VLOOKUP(B87,DEVOLUCIONES!G:K,5,0)</f>
        <v>59080</v>
      </c>
      <c r="H87" s="5"/>
      <c r="I87" s="11"/>
      <c r="J87" s="5"/>
      <c r="K87" s="5"/>
      <c r="L87" s="29"/>
      <c r="M87" s="5"/>
      <c r="N87" s="20"/>
      <c r="O87" s="4"/>
      <c r="P87" s="5">
        <f t="shared" si="2"/>
        <v>0</v>
      </c>
      <c r="Q87" s="4"/>
    </row>
    <row r="88" spans="1:17" x14ac:dyDescent="0.2">
      <c r="A88" s="10"/>
      <c r="B88" s="10">
        <v>847243</v>
      </c>
      <c r="C88" s="11">
        <v>216010</v>
      </c>
      <c r="D88" s="11">
        <v>216010</v>
      </c>
      <c r="E88" s="55">
        <v>2020</v>
      </c>
      <c r="F88" s="5"/>
      <c r="G88" s="5"/>
      <c r="H88" s="5"/>
      <c r="I88" s="11"/>
      <c r="J88" s="5"/>
      <c r="K88" s="11"/>
      <c r="L88" s="29"/>
      <c r="M88" s="5">
        <f>VLOOKUP(B88,[1]PAGADAS!$A:$H,8,0)</f>
        <v>216010</v>
      </c>
      <c r="N88" s="20">
        <v>2000391408</v>
      </c>
      <c r="O88" s="4"/>
      <c r="P88" s="5">
        <f t="shared" si="2"/>
        <v>0</v>
      </c>
      <c r="Q88" s="4"/>
    </row>
    <row r="89" spans="1:17" x14ac:dyDescent="0.2">
      <c r="A89" s="10"/>
      <c r="B89" s="10">
        <v>847320</v>
      </c>
      <c r="C89" s="11">
        <v>93820</v>
      </c>
      <c r="D89" s="11">
        <v>93820</v>
      </c>
      <c r="E89" s="55">
        <v>2020</v>
      </c>
      <c r="F89" s="5"/>
      <c r="G89" s="5"/>
      <c r="H89" s="5"/>
      <c r="I89" s="11"/>
      <c r="J89" s="5"/>
      <c r="K89" s="5"/>
      <c r="L89" s="29"/>
      <c r="M89" s="5">
        <f>VLOOKUP(B89,[1]PAGADAS!$A:$H,8,0)</f>
        <v>93820</v>
      </c>
      <c r="N89" s="20">
        <v>2000391789</v>
      </c>
      <c r="O89" s="4"/>
      <c r="P89" s="5">
        <f t="shared" si="2"/>
        <v>0</v>
      </c>
      <c r="Q89" s="4"/>
    </row>
    <row r="90" spans="1:17" x14ac:dyDescent="0.2">
      <c r="A90" s="10"/>
      <c r="B90" s="10">
        <v>847561</v>
      </c>
      <c r="C90" s="11">
        <v>69820</v>
      </c>
      <c r="D90" s="11">
        <v>69820</v>
      </c>
      <c r="E90" s="55">
        <v>2020</v>
      </c>
      <c r="F90" s="5"/>
      <c r="G90" s="5"/>
      <c r="H90" s="5"/>
      <c r="I90" s="11"/>
      <c r="J90" s="5"/>
      <c r="K90" s="11"/>
      <c r="L90" s="29"/>
      <c r="M90" s="5">
        <f>VLOOKUP(B90,[1]PAGADAS!$A:$H,8,0)</f>
        <v>69820</v>
      </c>
      <c r="N90" s="20">
        <v>2000391408</v>
      </c>
      <c r="O90" s="4"/>
      <c r="P90" s="5">
        <f t="shared" si="2"/>
        <v>0</v>
      </c>
      <c r="Q90" s="4"/>
    </row>
    <row r="91" spans="1:17" x14ac:dyDescent="0.2">
      <c r="A91" s="10"/>
      <c r="B91" s="10">
        <v>847610</v>
      </c>
      <c r="C91" s="11">
        <v>54400</v>
      </c>
      <c r="D91" s="11">
        <v>54400</v>
      </c>
      <c r="E91" s="55">
        <v>2020</v>
      </c>
      <c r="F91" s="5"/>
      <c r="G91" s="5"/>
      <c r="H91" s="5"/>
      <c r="I91" s="11"/>
      <c r="J91" s="5"/>
      <c r="K91" s="5"/>
      <c r="L91" s="29"/>
      <c r="M91" s="5">
        <f>VLOOKUP(B91,[1]PAGADAS!$A:$H,8,0)</f>
        <v>54400</v>
      </c>
      <c r="N91" s="20">
        <v>2000391408</v>
      </c>
      <c r="O91" s="4"/>
      <c r="P91" s="5">
        <f t="shared" si="2"/>
        <v>0</v>
      </c>
      <c r="Q91" s="4"/>
    </row>
    <row r="92" spans="1:17" x14ac:dyDescent="0.2">
      <c r="A92" s="10"/>
      <c r="B92" s="10">
        <v>848177</v>
      </c>
      <c r="C92" s="11">
        <v>722570</v>
      </c>
      <c r="D92" s="11">
        <v>722570</v>
      </c>
      <c r="E92" s="55">
        <v>2020</v>
      </c>
      <c r="F92" s="5"/>
      <c r="G92" s="5">
        <f>VLOOKUP(B92,DEVOLUCIONES!G:K,5,0)</f>
        <v>722570</v>
      </c>
      <c r="H92" s="5"/>
      <c r="I92" s="11"/>
      <c r="J92" s="5"/>
      <c r="K92" s="5"/>
      <c r="L92" s="29"/>
      <c r="M92" s="5"/>
      <c r="N92" s="20"/>
      <c r="O92" s="4"/>
      <c r="P92" s="5">
        <f t="shared" si="2"/>
        <v>0</v>
      </c>
      <c r="Q92" s="4"/>
    </row>
    <row r="93" spans="1:17" x14ac:dyDescent="0.2">
      <c r="A93" s="10"/>
      <c r="B93" s="10">
        <v>848780</v>
      </c>
      <c r="C93" s="11">
        <v>252420</v>
      </c>
      <c r="D93" s="11">
        <v>252420</v>
      </c>
      <c r="E93" s="55">
        <v>2020</v>
      </c>
      <c r="F93" s="5"/>
      <c r="G93" s="5"/>
      <c r="H93" s="5"/>
      <c r="I93" s="11"/>
      <c r="J93" s="5"/>
      <c r="K93" s="5"/>
      <c r="L93" s="29"/>
      <c r="M93" s="5">
        <f>VLOOKUP(B93,[1]PAGADAS!$A:$H,8,0)</f>
        <v>252420</v>
      </c>
      <c r="N93" s="20">
        <v>2000391408</v>
      </c>
      <c r="O93" s="4"/>
      <c r="P93" s="5">
        <f t="shared" si="2"/>
        <v>0</v>
      </c>
      <c r="Q93" s="4"/>
    </row>
    <row r="94" spans="1:17" x14ac:dyDescent="0.2">
      <c r="A94" s="10"/>
      <c r="B94" s="10">
        <v>849142</v>
      </c>
      <c r="C94" s="11">
        <v>58400</v>
      </c>
      <c r="D94" s="11">
        <v>58400</v>
      </c>
      <c r="E94" s="55">
        <v>2020</v>
      </c>
      <c r="F94" s="5"/>
      <c r="G94" s="5"/>
      <c r="H94" s="5"/>
      <c r="I94" s="11"/>
      <c r="J94" s="5"/>
      <c r="K94" s="5"/>
      <c r="L94" s="29"/>
      <c r="M94" s="5">
        <f>VLOOKUP(B94,[1]PAGADAS!$A:$H,8,0)</f>
        <v>58400</v>
      </c>
      <c r="N94" s="20">
        <v>2000441176</v>
      </c>
      <c r="O94" s="4"/>
      <c r="P94" s="5">
        <f t="shared" si="2"/>
        <v>0</v>
      </c>
      <c r="Q94" s="4"/>
    </row>
    <row r="95" spans="1:17" x14ac:dyDescent="0.2">
      <c r="A95" s="10"/>
      <c r="B95" s="10">
        <v>849638</v>
      </c>
      <c r="C95" s="11">
        <v>106400</v>
      </c>
      <c r="D95" s="11">
        <v>106400</v>
      </c>
      <c r="E95" s="55">
        <v>2020</v>
      </c>
      <c r="F95" s="5"/>
      <c r="G95" s="5">
        <f>VLOOKUP(B95,DEVOLUCIONES!G:K,5,0)</f>
        <v>106400</v>
      </c>
      <c r="H95" s="5"/>
      <c r="I95" s="11"/>
      <c r="J95" s="5"/>
      <c r="K95" s="5"/>
      <c r="L95" s="29"/>
      <c r="M95" s="5"/>
      <c r="N95" s="20"/>
      <c r="O95" s="4"/>
      <c r="P95" s="5">
        <f t="shared" si="2"/>
        <v>0</v>
      </c>
      <c r="Q95" s="4"/>
    </row>
    <row r="96" spans="1:17" x14ac:dyDescent="0.2">
      <c r="A96" s="10"/>
      <c r="B96" s="10">
        <v>849685</v>
      </c>
      <c r="C96" s="11">
        <v>120500</v>
      </c>
      <c r="D96" s="11">
        <v>120500</v>
      </c>
      <c r="E96" s="55">
        <v>2020</v>
      </c>
      <c r="F96" s="5"/>
      <c r="G96" s="5"/>
      <c r="H96" s="5"/>
      <c r="I96" s="11"/>
      <c r="J96" s="5"/>
      <c r="K96" s="5"/>
      <c r="L96" s="29"/>
      <c r="M96" s="5">
        <f>C96</f>
        <v>120500</v>
      </c>
      <c r="N96" s="20">
        <v>2000401628</v>
      </c>
      <c r="O96" s="4"/>
      <c r="P96" s="5">
        <f t="shared" si="2"/>
        <v>0</v>
      </c>
      <c r="Q96" s="4"/>
    </row>
    <row r="97" spans="1:17" x14ac:dyDescent="0.2">
      <c r="A97" s="10"/>
      <c r="B97" s="10">
        <v>849710</v>
      </c>
      <c r="C97" s="11">
        <v>57600</v>
      </c>
      <c r="D97" s="11">
        <v>57600</v>
      </c>
      <c r="E97" s="55">
        <v>2020</v>
      </c>
      <c r="F97" s="5"/>
      <c r="G97" s="5"/>
      <c r="H97" s="5"/>
      <c r="I97" s="11"/>
      <c r="J97" s="5"/>
      <c r="K97" s="5"/>
      <c r="L97" s="29"/>
      <c r="M97" s="5">
        <f>VLOOKUP(B97,[1]PAGADAS!$A:$H,8,0)</f>
        <v>57600</v>
      </c>
      <c r="N97" s="20">
        <v>2000391408</v>
      </c>
      <c r="O97" s="4"/>
      <c r="P97" s="5">
        <f t="shared" si="2"/>
        <v>0</v>
      </c>
      <c r="Q97" s="4"/>
    </row>
    <row r="98" spans="1:17" x14ac:dyDescent="0.2">
      <c r="A98" s="10"/>
      <c r="B98" s="10">
        <v>849772</v>
      </c>
      <c r="C98" s="11">
        <v>276630</v>
      </c>
      <c r="D98" s="11">
        <v>276630</v>
      </c>
      <c r="E98" s="55">
        <v>2020</v>
      </c>
      <c r="F98" s="5"/>
      <c r="G98" s="5"/>
      <c r="H98" s="5"/>
      <c r="I98" s="11">
        <f>D98</f>
        <v>276630</v>
      </c>
      <c r="J98" s="5"/>
      <c r="K98" s="5"/>
      <c r="L98" s="29"/>
      <c r="M98" s="5"/>
      <c r="N98" s="20"/>
      <c r="O98" s="4" t="s">
        <v>784</v>
      </c>
      <c r="P98" s="5">
        <f t="shared" si="2"/>
        <v>0</v>
      </c>
      <c r="Q98" s="4"/>
    </row>
    <row r="99" spans="1:17" x14ac:dyDescent="0.2">
      <c r="A99" s="10"/>
      <c r="B99" s="10">
        <v>849795</v>
      </c>
      <c r="C99" s="11">
        <v>159140</v>
      </c>
      <c r="D99" s="11">
        <v>159140</v>
      </c>
      <c r="E99" s="55">
        <v>2020</v>
      </c>
      <c r="F99" s="5"/>
      <c r="G99" s="5"/>
      <c r="H99" s="5"/>
      <c r="I99" s="11"/>
      <c r="J99" s="5"/>
      <c r="K99" s="5"/>
      <c r="L99" s="29"/>
      <c r="M99" s="5">
        <f>VLOOKUP(B99,[1]PAGADAS!$A:$H,8,0)</f>
        <v>159140</v>
      </c>
      <c r="N99" s="20">
        <v>2000391408</v>
      </c>
      <c r="O99" s="4"/>
      <c r="P99" s="5">
        <f t="shared" si="2"/>
        <v>0</v>
      </c>
      <c r="Q99" s="4"/>
    </row>
    <row r="100" spans="1:17" x14ac:dyDescent="0.2">
      <c r="A100" s="10"/>
      <c r="B100" s="10">
        <v>855270</v>
      </c>
      <c r="C100" s="11">
        <v>173160</v>
      </c>
      <c r="D100" s="11">
        <v>64220</v>
      </c>
      <c r="E100" s="55">
        <v>2020</v>
      </c>
      <c r="F100" s="5"/>
      <c r="G100" s="5">
        <f>VLOOKUP(B100,DEVOLUCIONES!G:K,5,0)</f>
        <v>173160</v>
      </c>
      <c r="H100" s="5"/>
      <c r="I100" s="11"/>
      <c r="J100" s="5"/>
      <c r="K100" s="5"/>
      <c r="L100" s="29"/>
      <c r="M100" s="5"/>
      <c r="N100" s="20"/>
      <c r="O100" s="4"/>
      <c r="P100" s="5">
        <f t="shared" si="2"/>
        <v>-108940</v>
      </c>
      <c r="Q100" s="4"/>
    </row>
    <row r="101" spans="1:17" x14ac:dyDescent="0.2">
      <c r="A101" s="10"/>
      <c r="B101" s="10">
        <v>855789</v>
      </c>
      <c r="C101" s="11">
        <v>60120</v>
      </c>
      <c r="D101" s="11">
        <v>60120</v>
      </c>
      <c r="E101" s="55">
        <v>2020</v>
      </c>
      <c r="F101" s="5"/>
      <c r="G101" s="5">
        <f>VLOOKUP(B101,DEVOLUCIONES!G:K,5,0)</f>
        <v>60120</v>
      </c>
      <c r="H101" s="5"/>
      <c r="I101" s="11"/>
      <c r="J101" s="5"/>
      <c r="K101" s="11"/>
      <c r="L101" s="29"/>
      <c r="M101" s="5"/>
      <c r="N101" s="20"/>
      <c r="O101" s="4"/>
      <c r="P101" s="5">
        <f t="shared" si="2"/>
        <v>0</v>
      </c>
      <c r="Q101" s="4"/>
    </row>
    <row r="102" spans="1:17" x14ac:dyDescent="0.2">
      <c r="A102" s="10"/>
      <c r="B102" s="10">
        <v>855929</v>
      </c>
      <c r="C102" s="11">
        <v>57600</v>
      </c>
      <c r="D102" s="11">
        <v>57600</v>
      </c>
      <c r="E102" s="55">
        <v>2020</v>
      </c>
      <c r="F102" s="5"/>
      <c r="G102" s="5"/>
      <c r="H102" s="5"/>
      <c r="I102" s="11"/>
      <c r="J102" s="5"/>
      <c r="K102" s="5"/>
      <c r="L102" s="29"/>
      <c r="M102" s="5">
        <f>VLOOKUP(B102,[1]PAGADAS!$A:$H,8,0)</f>
        <v>57600</v>
      </c>
      <c r="N102" s="20">
        <v>2000469273</v>
      </c>
      <c r="O102" s="4"/>
      <c r="P102" s="5">
        <f t="shared" si="2"/>
        <v>0</v>
      </c>
      <c r="Q102" s="4"/>
    </row>
    <row r="103" spans="1:17" x14ac:dyDescent="0.2">
      <c r="A103" s="10"/>
      <c r="B103" s="10">
        <v>856280</v>
      </c>
      <c r="C103" s="11">
        <v>27200</v>
      </c>
      <c r="D103" s="11">
        <v>27200</v>
      </c>
      <c r="E103" s="55">
        <v>2020</v>
      </c>
      <c r="F103" s="5"/>
      <c r="G103" s="5">
        <f>VLOOKUP(B103,DEVOLUCIONES!G:K,5,0)</f>
        <v>27200</v>
      </c>
      <c r="H103" s="5"/>
      <c r="I103" s="11"/>
      <c r="J103" s="5"/>
      <c r="K103" s="11"/>
      <c r="L103" s="29"/>
      <c r="M103" s="5"/>
      <c r="N103" s="20"/>
      <c r="O103" s="4"/>
      <c r="P103" s="5">
        <f t="shared" si="2"/>
        <v>0</v>
      </c>
      <c r="Q103" s="4"/>
    </row>
    <row r="104" spans="1:17" x14ac:dyDescent="0.2">
      <c r="A104" s="10"/>
      <c r="B104" s="10">
        <v>856281</v>
      </c>
      <c r="C104" s="11">
        <v>389600</v>
      </c>
      <c r="D104" s="11">
        <v>389600</v>
      </c>
      <c r="E104" s="55">
        <v>2020</v>
      </c>
      <c r="F104" s="5"/>
      <c r="G104" s="5">
        <f>VLOOKUP(B104,DEVOLUCIONES!G:K,5,0)</f>
        <v>389600</v>
      </c>
      <c r="H104" s="5"/>
      <c r="I104" s="11"/>
      <c r="J104" s="5"/>
      <c r="K104" s="11"/>
      <c r="L104" s="29"/>
      <c r="M104" s="5"/>
      <c r="N104" s="20"/>
      <c r="O104" s="4"/>
      <c r="P104" s="5">
        <f t="shared" si="2"/>
        <v>0</v>
      </c>
      <c r="Q104" s="4"/>
    </row>
    <row r="105" spans="1:17" x14ac:dyDescent="0.2">
      <c r="A105" s="10"/>
      <c r="B105" s="10">
        <v>856381</v>
      </c>
      <c r="C105" s="11">
        <v>60120</v>
      </c>
      <c r="D105" s="11">
        <v>60120</v>
      </c>
      <c r="E105" s="55">
        <v>2020</v>
      </c>
      <c r="F105" s="5"/>
      <c r="G105" s="5"/>
      <c r="H105" s="5"/>
      <c r="I105" s="11"/>
      <c r="J105" s="5">
        <f>VLOOKUP(B105,'[1]GLOSA INICIAL'!$A:$H,8,0)</f>
        <v>43063</v>
      </c>
      <c r="K105" s="5"/>
      <c r="L105" s="29"/>
      <c r="M105" s="5">
        <f>VLOOKUP(B105,[1]PAGADAS!$A:$H,8,0)</f>
        <v>17057</v>
      </c>
      <c r="N105" s="20">
        <v>2000479549</v>
      </c>
      <c r="O105" s="4"/>
      <c r="P105" s="5">
        <f t="shared" si="2"/>
        <v>0</v>
      </c>
      <c r="Q105" s="4"/>
    </row>
    <row r="106" spans="1:17" x14ac:dyDescent="0.2">
      <c r="A106" s="10"/>
      <c r="B106" s="10">
        <v>856665</v>
      </c>
      <c r="C106" s="11">
        <v>60120</v>
      </c>
      <c r="D106" s="11">
        <v>60120</v>
      </c>
      <c r="E106" s="55">
        <v>2020</v>
      </c>
      <c r="F106" s="5"/>
      <c r="G106" s="5"/>
      <c r="H106" s="5"/>
      <c r="I106" s="11"/>
      <c r="J106" s="5"/>
      <c r="K106" s="5"/>
      <c r="L106" s="29"/>
      <c r="M106" s="5">
        <v>60120</v>
      </c>
      <c r="N106" s="20" t="s">
        <v>159</v>
      </c>
      <c r="O106" s="4"/>
      <c r="P106" s="5">
        <f t="shared" si="2"/>
        <v>0</v>
      </c>
      <c r="Q106" s="4"/>
    </row>
    <row r="107" spans="1:17" x14ac:dyDescent="0.2">
      <c r="A107" s="10"/>
      <c r="B107" s="10">
        <v>857712</v>
      </c>
      <c r="C107" s="11">
        <v>132950</v>
      </c>
      <c r="D107" s="11">
        <v>132950</v>
      </c>
      <c r="E107" s="55">
        <v>2020</v>
      </c>
      <c r="F107" s="5"/>
      <c r="G107" s="5"/>
      <c r="H107" s="5"/>
      <c r="I107" s="11"/>
      <c r="J107" s="5">
        <f>VLOOKUP(B107,'[1]GLOSA INICIAL'!$A:$H,8,0)</f>
        <v>73232</v>
      </c>
      <c r="K107" s="5"/>
      <c r="L107" s="29"/>
      <c r="M107" s="5">
        <f>VLOOKUP(B107,[1]PAGADAS!$A:$H,8,0)</f>
        <v>59718</v>
      </c>
      <c r="N107" s="20">
        <v>2000479549</v>
      </c>
      <c r="O107" s="4"/>
      <c r="P107" s="5">
        <f t="shared" si="2"/>
        <v>0</v>
      </c>
      <c r="Q107" s="4"/>
    </row>
    <row r="108" spans="1:17" x14ac:dyDescent="0.2">
      <c r="A108" s="10"/>
      <c r="B108" s="10">
        <v>857833</v>
      </c>
      <c r="C108" s="11">
        <v>57600</v>
      </c>
      <c r="D108" s="11">
        <v>57600</v>
      </c>
      <c r="E108" s="55">
        <v>2020</v>
      </c>
      <c r="F108" s="5"/>
      <c r="G108" s="5"/>
      <c r="H108" s="5"/>
      <c r="I108" s="11"/>
      <c r="J108" s="5"/>
      <c r="K108" s="5"/>
      <c r="L108" s="29"/>
      <c r="M108" s="5">
        <f>VLOOKUP(B108,[1]PAGADAS!$A:$H,8,0)</f>
        <v>57600</v>
      </c>
      <c r="N108" s="20">
        <v>2000457283</v>
      </c>
      <c r="O108" s="4"/>
      <c r="P108" s="5">
        <f t="shared" si="2"/>
        <v>0</v>
      </c>
      <c r="Q108" s="4"/>
    </row>
    <row r="109" spans="1:17" x14ac:dyDescent="0.2">
      <c r="A109" s="10"/>
      <c r="B109" s="10">
        <v>858222</v>
      </c>
      <c r="C109" s="11">
        <v>59080</v>
      </c>
      <c r="D109" s="11">
        <v>59080</v>
      </c>
      <c r="E109" s="55">
        <v>2020</v>
      </c>
      <c r="F109" s="5"/>
      <c r="G109" s="5"/>
      <c r="H109" s="5"/>
      <c r="I109" s="11"/>
      <c r="J109" s="5"/>
      <c r="K109" s="11"/>
      <c r="L109" s="29"/>
      <c r="M109" s="5">
        <f>VLOOKUP(B109,[1]PAGADAS!$A:$H,8,0)</f>
        <v>59080</v>
      </c>
      <c r="N109" s="20">
        <v>2000448242</v>
      </c>
      <c r="O109" s="4"/>
      <c r="P109" s="5">
        <f t="shared" si="2"/>
        <v>0</v>
      </c>
      <c r="Q109" s="4"/>
    </row>
    <row r="110" spans="1:17" x14ac:dyDescent="0.2">
      <c r="A110" s="10"/>
      <c r="B110" s="10">
        <v>858317</v>
      </c>
      <c r="C110" s="11">
        <v>289630</v>
      </c>
      <c r="D110" s="11">
        <v>289630</v>
      </c>
      <c r="E110" s="55">
        <v>2020</v>
      </c>
      <c r="F110" s="5"/>
      <c r="G110" s="5"/>
      <c r="H110" s="5"/>
      <c r="I110" s="11"/>
      <c r="J110" s="5"/>
      <c r="K110" s="5"/>
      <c r="L110" s="29"/>
      <c r="M110" s="5">
        <f>VLOOKUP(B110,[1]PAGADAS!$A:$H,8,0)</f>
        <v>289630</v>
      </c>
      <c r="N110" s="20">
        <v>2000462387</v>
      </c>
      <c r="O110" s="4"/>
      <c r="P110" s="5">
        <f t="shared" si="2"/>
        <v>0</v>
      </c>
      <c r="Q110" s="4"/>
    </row>
    <row r="111" spans="1:17" x14ac:dyDescent="0.2">
      <c r="A111" s="10"/>
      <c r="B111" s="10">
        <v>859396</v>
      </c>
      <c r="C111" s="11">
        <v>313630</v>
      </c>
      <c r="D111" s="11">
        <v>313630</v>
      </c>
      <c r="E111" s="55">
        <v>2021</v>
      </c>
      <c r="F111" s="5"/>
      <c r="G111" s="5">
        <f>VLOOKUP(B111,DEVOLUCIONES!G:K,5,0)</f>
        <v>313630</v>
      </c>
      <c r="H111" s="5"/>
      <c r="I111" s="11"/>
      <c r="J111" s="5"/>
      <c r="K111" s="5"/>
      <c r="L111" s="29"/>
      <c r="M111" s="5"/>
      <c r="N111" s="20"/>
      <c r="O111" s="4"/>
      <c r="P111" s="5">
        <f t="shared" si="2"/>
        <v>0</v>
      </c>
      <c r="Q111" s="4"/>
    </row>
    <row r="112" spans="1:17" x14ac:dyDescent="0.2">
      <c r="A112" s="10"/>
      <c r="B112" s="10">
        <v>859546</v>
      </c>
      <c r="C112" s="11">
        <v>1513440</v>
      </c>
      <c r="D112" s="11">
        <v>1513440</v>
      </c>
      <c r="E112" s="55">
        <v>2021</v>
      </c>
      <c r="F112" s="5"/>
      <c r="G112" s="5"/>
      <c r="H112" s="5"/>
      <c r="I112" s="11"/>
      <c r="J112" s="5"/>
      <c r="K112" s="5"/>
      <c r="L112" s="29"/>
      <c r="M112" s="5">
        <f>VLOOKUP(B112,[1]PAGADAS!$A:$H,8,0)</f>
        <v>1513440</v>
      </c>
      <c r="N112" s="20">
        <v>2000530388</v>
      </c>
      <c r="O112" s="4"/>
      <c r="P112" s="5">
        <f t="shared" si="2"/>
        <v>0</v>
      </c>
      <c r="Q112" s="4"/>
    </row>
    <row r="113" spans="1:17" x14ac:dyDescent="0.2">
      <c r="A113" s="10"/>
      <c r="B113" s="10">
        <v>860565</v>
      </c>
      <c r="C113" s="11">
        <v>57600</v>
      </c>
      <c r="D113" s="11">
        <v>57600</v>
      </c>
      <c r="E113" s="55">
        <v>2021</v>
      </c>
      <c r="F113" s="5"/>
      <c r="G113" s="5"/>
      <c r="H113" s="5"/>
      <c r="I113" s="11"/>
      <c r="J113" s="5"/>
      <c r="K113" s="11"/>
      <c r="L113" s="29"/>
      <c r="M113" s="5">
        <f>VLOOKUP(B113,[1]PAGADAS!$A:$H,8,0)</f>
        <v>57600</v>
      </c>
      <c r="N113" s="20">
        <v>2000530994</v>
      </c>
      <c r="O113" s="4"/>
      <c r="P113" s="5">
        <f t="shared" si="2"/>
        <v>0</v>
      </c>
      <c r="Q113" s="4"/>
    </row>
    <row r="114" spans="1:17" x14ac:dyDescent="0.2">
      <c r="A114" s="10"/>
      <c r="B114" s="10">
        <v>860844</v>
      </c>
      <c r="C114" s="11">
        <v>27200</v>
      </c>
      <c r="D114" s="11">
        <v>27200</v>
      </c>
      <c r="E114" s="55">
        <v>2021</v>
      </c>
      <c r="F114" s="5"/>
      <c r="G114" s="5"/>
      <c r="H114" s="5"/>
      <c r="I114" s="11"/>
      <c r="J114" s="5"/>
      <c r="K114" s="11"/>
      <c r="L114" s="29"/>
      <c r="M114" s="5">
        <f>VLOOKUP(B114,[1]PAGADAS!$A:$H,8,0)</f>
        <v>27200</v>
      </c>
      <c r="N114" s="20">
        <v>2000530388</v>
      </c>
      <c r="O114" s="4"/>
      <c r="P114" s="5">
        <f t="shared" si="2"/>
        <v>0</v>
      </c>
      <c r="Q114" s="4"/>
    </row>
    <row r="115" spans="1:17" x14ac:dyDescent="0.2">
      <c r="A115" s="10"/>
      <c r="B115" s="10">
        <v>860863</v>
      </c>
      <c r="C115" s="11">
        <v>109400</v>
      </c>
      <c r="D115" s="11">
        <v>109400</v>
      </c>
      <c r="E115" s="55">
        <v>2021</v>
      </c>
      <c r="F115" s="5"/>
      <c r="G115" s="5"/>
      <c r="H115" s="5"/>
      <c r="I115" s="11"/>
      <c r="J115" s="5"/>
      <c r="K115" s="5"/>
      <c r="L115" s="29"/>
      <c r="M115" s="5">
        <f>VLOOKUP(B115,[1]PAGADAS!$A:$H,8,0)</f>
        <v>109400</v>
      </c>
      <c r="N115" s="20">
        <v>2000516658</v>
      </c>
      <c r="O115" s="4"/>
      <c r="P115" s="5">
        <f t="shared" si="2"/>
        <v>0</v>
      </c>
      <c r="Q115" s="4"/>
    </row>
    <row r="116" spans="1:17" x14ac:dyDescent="0.2">
      <c r="A116" s="10"/>
      <c r="B116" s="10">
        <v>862161</v>
      </c>
      <c r="C116" s="11">
        <v>253470</v>
      </c>
      <c r="D116" s="11">
        <v>253470</v>
      </c>
      <c r="E116" s="55">
        <v>2021</v>
      </c>
      <c r="F116" s="5"/>
      <c r="G116" s="5"/>
      <c r="H116" s="5"/>
      <c r="I116" s="11"/>
      <c r="J116" s="5"/>
      <c r="K116" s="11"/>
      <c r="L116" s="29"/>
      <c r="M116" s="5">
        <f>VLOOKUP(B116,[1]PAGADAS!$A:$H,8,0)</f>
        <v>253470</v>
      </c>
      <c r="N116" s="20">
        <v>2000564838</v>
      </c>
      <c r="O116" s="4"/>
      <c r="P116" s="5">
        <f t="shared" si="2"/>
        <v>0</v>
      </c>
      <c r="Q116" s="4"/>
    </row>
    <row r="117" spans="1:17" x14ac:dyDescent="0.2">
      <c r="A117" s="10"/>
      <c r="B117" s="10">
        <v>862180</v>
      </c>
      <c r="C117" s="11">
        <v>62220</v>
      </c>
      <c r="D117" s="11">
        <v>62220</v>
      </c>
      <c r="E117" s="55">
        <v>2021</v>
      </c>
      <c r="F117" s="5"/>
      <c r="G117" s="5"/>
      <c r="H117" s="5"/>
      <c r="I117" s="5"/>
      <c r="J117" s="5"/>
      <c r="K117" s="5"/>
      <c r="L117" s="29"/>
      <c r="M117" s="5">
        <f>VLOOKUP(B117,[1]PAGADAS!$A:$H,8,0)</f>
        <v>62220</v>
      </c>
      <c r="N117" s="20">
        <v>2000516658</v>
      </c>
      <c r="O117" s="4"/>
      <c r="P117" s="5">
        <f t="shared" si="2"/>
        <v>0</v>
      </c>
      <c r="Q117" s="4"/>
    </row>
    <row r="118" spans="1:17" x14ac:dyDescent="0.2">
      <c r="A118" s="10"/>
      <c r="B118" s="10">
        <v>862426</v>
      </c>
      <c r="C118" s="11">
        <v>240680</v>
      </c>
      <c r="D118" s="11">
        <v>240680</v>
      </c>
      <c r="E118" s="55">
        <v>2021</v>
      </c>
      <c r="F118" s="5">
        <f>VLOOKUP(B118,[1]CARTERA!$A:$H,8,0)</f>
        <v>201140</v>
      </c>
      <c r="G118" s="5"/>
      <c r="H118" s="5"/>
      <c r="I118" s="5"/>
      <c r="J118" s="5"/>
      <c r="K118" s="5"/>
      <c r="L118" s="29"/>
      <c r="M118" s="5">
        <f>D118-F118</f>
        <v>39540</v>
      </c>
      <c r="N118" s="20">
        <v>2000530994</v>
      </c>
      <c r="O118" s="4"/>
      <c r="P118" s="5">
        <f t="shared" si="2"/>
        <v>0</v>
      </c>
      <c r="Q118" s="4"/>
    </row>
    <row r="119" spans="1:17" x14ac:dyDescent="0.2">
      <c r="A119" s="10"/>
      <c r="B119" s="10">
        <v>862664</v>
      </c>
      <c r="C119" s="11">
        <v>62860</v>
      </c>
      <c r="D119" s="11">
        <v>62860</v>
      </c>
      <c r="E119" s="55">
        <v>2021</v>
      </c>
      <c r="F119" s="5">
        <f>VLOOKUP(B119,[1]CARTERA!$A:$H,8,0)</f>
        <v>62860</v>
      </c>
      <c r="G119" s="5"/>
      <c r="H119" s="5"/>
      <c r="I119" s="5"/>
      <c r="J119" s="5"/>
      <c r="K119" s="5"/>
      <c r="L119" s="29"/>
      <c r="M119" s="5"/>
      <c r="N119" s="20"/>
      <c r="O119" s="4"/>
      <c r="P119" s="5">
        <f t="shared" si="2"/>
        <v>0</v>
      </c>
      <c r="Q119" s="4"/>
    </row>
    <row r="120" spans="1:17" x14ac:dyDescent="0.2">
      <c r="A120" s="10"/>
      <c r="B120" s="10">
        <v>862877</v>
      </c>
      <c r="C120" s="11">
        <v>62220</v>
      </c>
      <c r="D120" s="11">
        <v>62220</v>
      </c>
      <c r="E120" s="55">
        <v>2021</v>
      </c>
      <c r="F120" s="5"/>
      <c r="G120" s="5"/>
      <c r="H120" s="5"/>
      <c r="I120" s="5"/>
      <c r="J120" s="5"/>
      <c r="K120" s="5"/>
      <c r="L120" s="29"/>
      <c r="M120" s="5">
        <f>VLOOKUP(B120,[1]PAGADAS!$A:$H,8,0)</f>
        <v>62220</v>
      </c>
      <c r="N120" s="20">
        <v>2000558900</v>
      </c>
      <c r="O120" s="4"/>
      <c r="P120" s="5">
        <f t="shared" si="2"/>
        <v>0</v>
      </c>
      <c r="Q120" s="4"/>
    </row>
    <row r="121" spans="1:17" x14ac:dyDescent="0.2">
      <c r="A121" s="10"/>
      <c r="B121" s="10">
        <v>863071</v>
      </c>
      <c r="C121" s="11">
        <v>61180</v>
      </c>
      <c r="D121" s="11">
        <v>61180</v>
      </c>
      <c r="E121" s="55">
        <v>2021</v>
      </c>
      <c r="F121" s="5"/>
      <c r="G121" s="5"/>
      <c r="H121" s="5"/>
      <c r="I121" s="5"/>
      <c r="J121" s="5"/>
      <c r="K121" s="5"/>
      <c r="L121" s="29"/>
      <c r="M121" s="5">
        <f>VLOOKUP(B121,[1]PAGADAS!$A:$H,8,0)</f>
        <v>61180</v>
      </c>
      <c r="N121" s="20">
        <v>2000519800</v>
      </c>
      <c r="O121" s="4"/>
      <c r="P121" s="5">
        <f t="shared" si="2"/>
        <v>0</v>
      </c>
      <c r="Q121" s="4"/>
    </row>
    <row r="122" spans="1:17" x14ac:dyDescent="0.2">
      <c r="A122" s="10"/>
      <c r="B122" s="10">
        <v>863105</v>
      </c>
      <c r="C122" s="11">
        <v>59700</v>
      </c>
      <c r="D122" s="11">
        <v>59700</v>
      </c>
      <c r="E122" s="55">
        <v>2021</v>
      </c>
      <c r="F122" s="5">
        <f>VLOOKUP(B122,[1]CARTERA!$A:$H,8,0)</f>
        <v>10170</v>
      </c>
      <c r="G122" s="5"/>
      <c r="H122" s="5"/>
      <c r="I122" s="5"/>
      <c r="J122" s="5"/>
      <c r="K122" s="5"/>
      <c r="L122" s="29"/>
      <c r="M122" s="5">
        <f>D122-F122</f>
        <v>49530</v>
      </c>
      <c r="N122" s="20">
        <v>2000500387</v>
      </c>
      <c r="O122" s="4"/>
      <c r="P122" s="5">
        <f t="shared" si="2"/>
        <v>0</v>
      </c>
      <c r="Q122" s="4"/>
    </row>
    <row r="123" spans="1:17" x14ac:dyDescent="0.2">
      <c r="A123" s="10"/>
      <c r="B123" s="10">
        <v>863388</v>
      </c>
      <c r="C123" s="11">
        <v>59700</v>
      </c>
      <c r="D123" s="11">
        <v>59700</v>
      </c>
      <c r="E123" s="55">
        <v>2021</v>
      </c>
      <c r="F123" s="5"/>
      <c r="G123" s="5"/>
      <c r="H123" s="5"/>
      <c r="I123" s="5"/>
      <c r="J123" s="5"/>
      <c r="K123" s="5"/>
      <c r="L123" s="29"/>
      <c r="M123" s="5">
        <f>VLOOKUP(B123,[1]PAGADAS!$A:$H,8,0)</f>
        <v>59700</v>
      </c>
      <c r="N123" s="20">
        <v>2000500387</v>
      </c>
      <c r="O123" s="4"/>
      <c r="P123" s="5">
        <f t="shared" si="2"/>
        <v>0</v>
      </c>
      <c r="Q123" s="4"/>
    </row>
    <row r="124" spans="1:17" x14ac:dyDescent="0.2">
      <c r="A124" s="10"/>
      <c r="B124" s="10">
        <v>863616</v>
      </c>
      <c r="C124" s="11">
        <v>59700</v>
      </c>
      <c r="D124" s="11">
        <v>59700</v>
      </c>
      <c r="E124" s="55">
        <v>2021</v>
      </c>
      <c r="F124" s="5">
        <f>VLOOKUP(B124,[1]CARTERA!$A:$H,8,0)</f>
        <v>59700</v>
      </c>
      <c r="G124" s="5"/>
      <c r="H124" s="5"/>
      <c r="I124" s="5"/>
      <c r="J124" s="5"/>
      <c r="K124" s="5"/>
      <c r="L124" s="29"/>
      <c r="M124" s="5"/>
      <c r="N124" s="20"/>
      <c r="O124" s="4"/>
      <c r="P124" s="5">
        <f t="shared" si="2"/>
        <v>0</v>
      </c>
      <c r="Q124" s="4"/>
    </row>
    <row r="125" spans="1:17" x14ac:dyDescent="0.2">
      <c r="A125" s="10"/>
      <c r="B125" s="10">
        <v>864368</v>
      </c>
      <c r="C125" s="11">
        <v>287510</v>
      </c>
      <c r="D125" s="11">
        <v>287510</v>
      </c>
      <c r="E125" s="55">
        <v>2021</v>
      </c>
      <c r="F125" s="5"/>
      <c r="G125" s="5"/>
      <c r="H125" s="5"/>
      <c r="I125" s="5"/>
      <c r="J125" s="5">
        <f>VLOOKUP(B125,'[1]GLOSA INICIAL'!$A:$H,8,0)</f>
        <v>18175</v>
      </c>
      <c r="K125" s="5"/>
      <c r="L125" s="29"/>
      <c r="M125" s="5">
        <f>VLOOKUP(B125,[1]PAGADAS!$A:$H,8,0)</f>
        <v>269335</v>
      </c>
      <c r="N125" s="20">
        <v>2000530388</v>
      </c>
      <c r="O125" s="4"/>
      <c r="P125" s="5">
        <f t="shared" si="2"/>
        <v>0</v>
      </c>
      <c r="Q125" s="4"/>
    </row>
    <row r="126" spans="1:17" x14ac:dyDescent="0.2">
      <c r="A126" s="10"/>
      <c r="B126" s="10">
        <v>864378</v>
      </c>
      <c r="C126" s="11">
        <v>159640</v>
      </c>
      <c r="D126" s="11">
        <v>159640</v>
      </c>
      <c r="E126" s="55">
        <v>2021</v>
      </c>
      <c r="F126" s="5">
        <f>VLOOKUP(B126,[1]CARTERA!$A:$H,8,0)</f>
        <v>159640</v>
      </c>
      <c r="G126" s="5"/>
      <c r="H126" s="5"/>
      <c r="I126" s="5"/>
      <c r="J126" s="5"/>
      <c r="K126" s="5"/>
      <c r="L126" s="29"/>
      <c r="M126" s="5"/>
      <c r="N126" s="20"/>
      <c r="O126" s="4"/>
      <c r="P126" s="5">
        <f t="shared" si="2"/>
        <v>0</v>
      </c>
      <c r="Q126" s="4"/>
    </row>
    <row r="127" spans="1:17" x14ac:dyDescent="0.2">
      <c r="A127" s="10"/>
      <c r="B127" s="10">
        <v>864519</v>
      </c>
      <c r="C127" s="11">
        <v>567880</v>
      </c>
      <c r="D127" s="11">
        <v>19637</v>
      </c>
      <c r="E127" s="55">
        <v>2021</v>
      </c>
      <c r="F127" s="5"/>
      <c r="G127" s="5"/>
      <c r="H127" s="5"/>
      <c r="I127" s="5"/>
      <c r="J127" s="5"/>
      <c r="K127" s="5"/>
      <c r="L127" s="29"/>
      <c r="M127" s="5">
        <f>VLOOKUP(B127,[1]PAGADAS!$A:$H,8,0)</f>
        <v>19637</v>
      </c>
      <c r="N127" s="20">
        <v>2000558904</v>
      </c>
      <c r="O127" s="4"/>
      <c r="P127" s="5">
        <f t="shared" si="2"/>
        <v>0</v>
      </c>
      <c r="Q127" s="4"/>
    </row>
    <row r="128" spans="1:17" x14ac:dyDescent="0.2">
      <c r="A128" s="10"/>
      <c r="B128" s="10">
        <v>865824</v>
      </c>
      <c r="C128" s="11">
        <v>582850</v>
      </c>
      <c r="D128" s="11">
        <v>582850</v>
      </c>
      <c r="E128" s="55">
        <v>2021</v>
      </c>
      <c r="F128" s="5"/>
      <c r="G128" s="5"/>
      <c r="H128" s="5"/>
      <c r="I128" s="5"/>
      <c r="J128" s="5"/>
      <c r="K128" s="5"/>
      <c r="L128" s="29"/>
      <c r="M128" s="5">
        <f>VLOOKUP(B128,[1]PAGADAS!$A:$H,8,0)</f>
        <v>582850</v>
      </c>
      <c r="N128" s="20">
        <v>2000558890</v>
      </c>
      <c r="O128" s="4"/>
      <c r="P128" s="5">
        <f t="shared" si="2"/>
        <v>0</v>
      </c>
      <c r="Q128" s="4"/>
    </row>
    <row r="129" spans="1:17" x14ac:dyDescent="0.2">
      <c r="A129" s="10"/>
      <c r="B129" s="10">
        <v>866092</v>
      </c>
      <c r="C129" s="11">
        <v>148140</v>
      </c>
      <c r="D129" s="11">
        <v>148140</v>
      </c>
      <c r="E129" s="55">
        <v>2021</v>
      </c>
      <c r="F129" s="5">
        <f>VLOOKUP(B129,[1]CARTERA!$A:$H,8,0)</f>
        <v>35275</v>
      </c>
      <c r="G129" s="5"/>
      <c r="H129" s="5"/>
      <c r="I129" s="5"/>
      <c r="J129" s="5"/>
      <c r="K129" s="5"/>
      <c r="L129" s="29"/>
      <c r="M129" s="5">
        <f>D129-F129</f>
        <v>112865</v>
      </c>
      <c r="N129" s="20">
        <v>2000558900</v>
      </c>
      <c r="O129" s="4"/>
      <c r="P129" s="5">
        <f t="shared" si="2"/>
        <v>0</v>
      </c>
      <c r="Q129" s="4"/>
    </row>
    <row r="130" spans="1:17" x14ac:dyDescent="0.2">
      <c r="A130" s="10"/>
      <c r="B130" s="10">
        <v>866411</v>
      </c>
      <c r="C130" s="11">
        <v>63040</v>
      </c>
      <c r="D130" s="11">
        <v>63040</v>
      </c>
      <c r="E130" s="55">
        <v>2021</v>
      </c>
      <c r="F130" s="5">
        <f>VLOOKUP(B130,[1]CARTERA!$A:$H,8,0)</f>
        <v>63040</v>
      </c>
      <c r="G130" s="5"/>
      <c r="H130" s="5"/>
      <c r="I130" s="5"/>
      <c r="J130" s="5"/>
      <c r="K130" s="5"/>
      <c r="L130" s="29"/>
      <c r="M130" s="5"/>
      <c r="N130" s="20"/>
      <c r="O130" s="4"/>
      <c r="P130" s="5">
        <f t="shared" si="2"/>
        <v>0</v>
      </c>
      <c r="Q130" s="4"/>
    </row>
    <row r="131" spans="1:17" x14ac:dyDescent="0.2">
      <c r="A131" s="10"/>
      <c r="B131" s="10">
        <v>866467</v>
      </c>
      <c r="C131" s="11">
        <v>62120</v>
      </c>
      <c r="D131" s="11">
        <v>62120</v>
      </c>
      <c r="E131" s="55">
        <v>2021</v>
      </c>
      <c r="F131" s="5"/>
      <c r="G131" s="5">
        <f>VLOOKUP(B131,DEVOLUCIONES!G:K,5,0)</f>
        <v>62120</v>
      </c>
      <c r="H131" s="5"/>
      <c r="I131" s="5"/>
      <c r="J131" s="5"/>
      <c r="K131" s="5"/>
      <c r="L131" s="29"/>
      <c r="M131" s="5"/>
      <c r="N131" s="20"/>
      <c r="O131" s="4"/>
      <c r="P131" s="5">
        <f t="shared" ref="P131:P164" si="3">D131-SUM(F131:M131)</f>
        <v>0</v>
      </c>
      <c r="Q131" s="4"/>
    </row>
    <row r="132" spans="1:17" x14ac:dyDescent="0.2">
      <c r="A132" s="10"/>
      <c r="B132" s="10">
        <v>866507</v>
      </c>
      <c r="C132" s="11">
        <v>5600</v>
      </c>
      <c r="D132" s="11">
        <v>5600</v>
      </c>
      <c r="E132" s="55">
        <v>2021</v>
      </c>
      <c r="F132" s="5">
        <f>VLOOKUP(B132,[1]CARTERA!$A:$H,8,0)</f>
        <v>5600</v>
      </c>
      <c r="G132" s="5"/>
      <c r="H132" s="5"/>
      <c r="I132" s="5"/>
      <c r="J132" s="5"/>
      <c r="K132" s="5"/>
      <c r="L132" s="29"/>
      <c r="M132" s="5"/>
      <c r="N132" s="20"/>
      <c r="O132" s="4"/>
      <c r="P132" s="5">
        <f t="shared" si="3"/>
        <v>0</v>
      </c>
      <c r="Q132" s="4"/>
    </row>
    <row r="133" spans="1:17" x14ac:dyDescent="0.2">
      <c r="A133" s="10"/>
      <c r="B133" s="10">
        <v>866854</v>
      </c>
      <c r="C133" s="11">
        <v>159050</v>
      </c>
      <c r="D133" s="11">
        <v>159050</v>
      </c>
      <c r="E133" s="55">
        <v>2021</v>
      </c>
      <c r="F133" s="5"/>
      <c r="G133" s="5"/>
      <c r="H133" s="5"/>
      <c r="I133" s="5"/>
      <c r="J133" s="5"/>
      <c r="K133" s="5"/>
      <c r="L133" s="29"/>
      <c r="M133" s="5">
        <f>VLOOKUP(B133,[1]PAGADAS!$A:$H,8,0)</f>
        <v>159050</v>
      </c>
      <c r="N133" s="20">
        <v>2000615339</v>
      </c>
      <c r="O133" s="4"/>
      <c r="P133" s="5">
        <f t="shared" si="3"/>
        <v>0</v>
      </c>
      <c r="Q133" s="4"/>
    </row>
    <row r="134" spans="1:17" x14ac:dyDescent="0.2">
      <c r="A134" s="10"/>
      <c r="B134" s="10">
        <v>866922</v>
      </c>
      <c r="C134" s="11">
        <v>11200</v>
      </c>
      <c r="D134" s="11">
        <v>11200</v>
      </c>
      <c r="E134" s="55">
        <v>2021</v>
      </c>
      <c r="F134" s="5">
        <f>VLOOKUP(B134,[1]CARTERA!$A:$H,8,0)</f>
        <v>11200</v>
      </c>
      <c r="G134" s="5"/>
      <c r="H134" s="5"/>
      <c r="I134" s="5"/>
      <c r="J134" s="5"/>
      <c r="K134" s="5"/>
      <c r="L134" s="29"/>
      <c r="M134" s="5"/>
      <c r="N134" s="20"/>
      <c r="O134" s="4"/>
      <c r="P134" s="5">
        <f t="shared" si="3"/>
        <v>0</v>
      </c>
      <c r="Q134" s="4"/>
    </row>
    <row r="135" spans="1:17" x14ac:dyDescent="0.2">
      <c r="A135" s="10"/>
      <c r="B135" s="10">
        <v>866930</v>
      </c>
      <c r="C135" s="11">
        <v>36300</v>
      </c>
      <c r="D135" s="11">
        <v>36300</v>
      </c>
      <c r="E135" s="55">
        <v>2021</v>
      </c>
      <c r="F135" s="5"/>
      <c r="G135" s="5">
        <f>VLOOKUP(B135,DEVOLUCIONES!G:K,5,0)</f>
        <v>36300</v>
      </c>
      <c r="H135" s="5"/>
      <c r="I135" s="5"/>
      <c r="J135" s="5"/>
      <c r="K135" s="5"/>
      <c r="L135" s="29"/>
      <c r="M135" s="5"/>
      <c r="N135" s="20"/>
      <c r="O135" s="4"/>
      <c r="P135" s="5">
        <f t="shared" si="3"/>
        <v>0</v>
      </c>
      <c r="Q135" s="4"/>
    </row>
    <row r="136" spans="1:17" x14ac:dyDescent="0.2">
      <c r="A136" s="10"/>
      <c r="B136" s="10">
        <v>867931</v>
      </c>
      <c r="C136" s="11">
        <v>61920</v>
      </c>
      <c r="D136" s="11">
        <v>61920</v>
      </c>
      <c r="E136" s="55">
        <v>2021</v>
      </c>
      <c r="F136" s="5">
        <f>VLOOKUP(B136,[1]CARTERA!$A:$H,8,0)</f>
        <v>61920</v>
      </c>
      <c r="G136" s="5"/>
      <c r="H136" s="5"/>
      <c r="I136" s="5"/>
      <c r="J136" s="5"/>
      <c r="K136" s="5"/>
      <c r="L136" s="29"/>
      <c r="M136" s="5"/>
      <c r="N136" s="20"/>
      <c r="O136" s="4"/>
      <c r="P136" s="5">
        <f t="shared" si="3"/>
        <v>0</v>
      </c>
      <c r="Q136" s="4"/>
    </row>
    <row r="137" spans="1:17" x14ac:dyDescent="0.2">
      <c r="A137" s="10"/>
      <c r="B137" s="10">
        <v>868188</v>
      </c>
      <c r="C137" s="11">
        <v>165220</v>
      </c>
      <c r="D137" s="11">
        <v>165220</v>
      </c>
      <c r="E137" s="55">
        <v>2021</v>
      </c>
      <c r="F137" s="5"/>
      <c r="G137" s="5"/>
      <c r="H137" s="5"/>
      <c r="I137" s="5"/>
      <c r="J137" s="5">
        <f>VLOOKUP(B137,'[1]GLOSA INICIAL'!$A:$H,8,0)</f>
        <v>112690</v>
      </c>
      <c r="K137" s="5"/>
      <c r="L137" s="29"/>
      <c r="M137" s="5">
        <f>VLOOKUP(B137,[1]PAGADAS!$A:$H,8,0)</f>
        <v>52530</v>
      </c>
      <c r="N137" s="20">
        <v>2000615916</v>
      </c>
      <c r="O137" s="4"/>
      <c r="P137" s="5">
        <f t="shared" si="3"/>
        <v>0</v>
      </c>
      <c r="Q137" s="4"/>
    </row>
    <row r="138" spans="1:17" x14ac:dyDescent="0.2">
      <c r="A138" s="10"/>
      <c r="B138" s="10">
        <v>868214</v>
      </c>
      <c r="C138" s="11">
        <v>61920</v>
      </c>
      <c r="D138" s="11">
        <v>61920</v>
      </c>
      <c r="E138" s="55">
        <v>2021</v>
      </c>
      <c r="F138" s="5">
        <f>VLOOKUP(B138,[1]CARTERA!$A:$H,8,0)</f>
        <v>61920</v>
      </c>
      <c r="G138" s="5"/>
      <c r="H138" s="5"/>
      <c r="I138" s="5"/>
      <c r="J138" s="5"/>
      <c r="K138" s="5"/>
      <c r="L138" s="29"/>
      <c r="M138" s="5"/>
      <c r="N138" s="20"/>
      <c r="O138" s="4"/>
      <c r="P138" s="5">
        <f t="shared" si="3"/>
        <v>0</v>
      </c>
      <c r="Q138" s="4"/>
    </row>
    <row r="139" spans="1:17" x14ac:dyDescent="0.2">
      <c r="A139" s="10"/>
      <c r="B139" s="10">
        <v>868872</v>
      </c>
      <c r="C139" s="11">
        <v>59700</v>
      </c>
      <c r="D139" s="11">
        <v>59700</v>
      </c>
      <c r="E139" s="55">
        <v>2021</v>
      </c>
      <c r="F139" s="5">
        <f>VLOOKUP(B139,[1]CARTERA!$A:$H,8,0)</f>
        <v>59700</v>
      </c>
      <c r="G139" s="5"/>
      <c r="H139" s="5"/>
      <c r="I139" s="5"/>
      <c r="J139" s="5"/>
      <c r="K139" s="5"/>
      <c r="L139" s="29"/>
      <c r="M139" s="5"/>
      <c r="N139" s="20"/>
      <c r="O139" s="4"/>
      <c r="P139" s="5">
        <f t="shared" si="3"/>
        <v>0</v>
      </c>
      <c r="Q139" s="4"/>
    </row>
    <row r="140" spans="1:17" x14ac:dyDescent="0.2">
      <c r="A140" s="10"/>
      <c r="B140" s="10">
        <v>869103</v>
      </c>
      <c r="C140" s="11">
        <v>115140</v>
      </c>
      <c r="D140" s="11">
        <v>115140</v>
      </c>
      <c r="E140" s="55">
        <v>2021</v>
      </c>
      <c r="F140" s="5"/>
      <c r="G140" s="5">
        <f>VLOOKUP(B140,DEVOLUCIONES!G:K,5,0)</f>
        <v>115140</v>
      </c>
      <c r="H140" s="5"/>
      <c r="I140" s="5"/>
      <c r="J140" s="5"/>
      <c r="K140" s="5"/>
      <c r="L140" s="29"/>
      <c r="M140" s="5"/>
      <c r="N140" s="20"/>
      <c r="O140" s="4"/>
      <c r="P140" s="5">
        <f t="shared" si="3"/>
        <v>0</v>
      </c>
      <c r="Q140" s="4"/>
    </row>
    <row r="141" spans="1:17" x14ac:dyDescent="0.2">
      <c r="A141" s="10"/>
      <c r="B141" s="10">
        <v>869128</v>
      </c>
      <c r="C141" s="11">
        <v>70930</v>
      </c>
      <c r="D141" s="11">
        <v>70930</v>
      </c>
      <c r="E141" s="55">
        <v>2021</v>
      </c>
      <c r="F141" s="5"/>
      <c r="G141" s="5"/>
      <c r="H141" s="5"/>
      <c r="I141" s="5"/>
      <c r="J141" s="5"/>
      <c r="K141" s="5"/>
      <c r="L141" s="29"/>
      <c r="M141" s="5">
        <f>VLOOKUP(B141,[1]PAGADAS!$A:$H,8,0)</f>
        <v>70930</v>
      </c>
      <c r="N141" s="20">
        <v>2000615339</v>
      </c>
      <c r="O141" s="4"/>
      <c r="P141" s="5">
        <f t="shared" si="3"/>
        <v>0</v>
      </c>
      <c r="Q141" s="4"/>
    </row>
    <row r="142" spans="1:17" x14ac:dyDescent="0.2">
      <c r="A142" s="10"/>
      <c r="B142" s="10">
        <v>869372</v>
      </c>
      <c r="C142" s="11">
        <v>61920</v>
      </c>
      <c r="D142" s="11">
        <v>61920</v>
      </c>
      <c r="E142" s="55">
        <v>2021</v>
      </c>
      <c r="F142" s="5">
        <f>VLOOKUP(B142,[1]CARTERA!$A:$H,8,0)</f>
        <v>61920</v>
      </c>
      <c r="G142" s="5"/>
      <c r="H142" s="5"/>
      <c r="I142" s="5"/>
      <c r="J142" s="5"/>
      <c r="K142" s="5"/>
      <c r="L142" s="29"/>
      <c r="M142" s="5"/>
      <c r="N142" s="20"/>
      <c r="O142" s="4"/>
      <c r="P142" s="5">
        <f t="shared" si="3"/>
        <v>0</v>
      </c>
      <c r="Q142" s="4"/>
    </row>
    <row r="143" spans="1:17" x14ac:dyDescent="0.2">
      <c r="A143" s="10"/>
      <c r="B143" s="10">
        <v>869438</v>
      </c>
      <c r="C143" s="11">
        <v>36300</v>
      </c>
      <c r="D143" s="11">
        <v>36300</v>
      </c>
      <c r="E143" s="55">
        <v>2021</v>
      </c>
      <c r="F143" s="5">
        <f>VLOOKUP(B143,[1]CARTERA!$A:$H,8,0)</f>
        <v>36300</v>
      </c>
      <c r="G143" s="5"/>
      <c r="H143" s="5"/>
      <c r="I143" s="5"/>
      <c r="J143" s="5"/>
      <c r="K143" s="5"/>
      <c r="L143" s="29"/>
      <c r="M143" s="5"/>
      <c r="N143" s="20"/>
      <c r="O143" s="4"/>
      <c r="P143" s="5">
        <f t="shared" si="3"/>
        <v>0</v>
      </c>
      <c r="Q143" s="4"/>
    </row>
    <row r="144" spans="1:17" x14ac:dyDescent="0.2">
      <c r="A144" s="10"/>
      <c r="B144" s="10">
        <v>869509</v>
      </c>
      <c r="C144" s="11">
        <v>128020</v>
      </c>
      <c r="D144" s="11">
        <v>128020</v>
      </c>
      <c r="E144" s="55">
        <v>2021</v>
      </c>
      <c r="F144" s="5">
        <f>VLOOKUP(B144,[1]CARTERA!$A:$H,8,0)</f>
        <v>128020</v>
      </c>
      <c r="G144" s="5"/>
      <c r="H144" s="5"/>
      <c r="I144" s="5"/>
      <c r="J144" s="5"/>
      <c r="K144" s="5"/>
      <c r="L144" s="29"/>
      <c r="M144" s="5"/>
      <c r="N144" s="20"/>
      <c r="O144" s="4"/>
      <c r="P144" s="5">
        <f t="shared" si="3"/>
        <v>0</v>
      </c>
      <c r="Q144" s="4"/>
    </row>
    <row r="145" spans="1:17" x14ac:dyDescent="0.2">
      <c r="A145" s="10"/>
      <c r="B145" s="10">
        <v>869688</v>
      </c>
      <c r="C145" s="11">
        <v>158470</v>
      </c>
      <c r="D145" s="11">
        <v>158470</v>
      </c>
      <c r="E145" s="55">
        <v>2021</v>
      </c>
      <c r="F145" s="5"/>
      <c r="G145" s="5"/>
      <c r="H145" s="5"/>
      <c r="I145" s="5"/>
      <c r="J145" s="5">
        <f>VLOOKUP(B145,'[1]GLOSA INICIAL'!$A:$H,8,0)</f>
        <v>95308</v>
      </c>
      <c r="K145" s="5"/>
      <c r="L145" s="29"/>
      <c r="M145" s="5">
        <f>VLOOKUP(B145,[1]PAGADAS!$A:$H,8,0)</f>
        <v>63162</v>
      </c>
      <c r="N145" s="20">
        <v>2000615916</v>
      </c>
      <c r="O145" s="4"/>
      <c r="P145" s="5">
        <f t="shared" si="3"/>
        <v>0</v>
      </c>
      <c r="Q145" s="4"/>
    </row>
    <row r="146" spans="1:17" x14ac:dyDescent="0.2">
      <c r="A146" s="10"/>
      <c r="B146" s="10">
        <v>869798</v>
      </c>
      <c r="C146" s="11">
        <v>63040</v>
      </c>
      <c r="D146" s="11">
        <v>63040</v>
      </c>
      <c r="E146" s="55">
        <v>2021</v>
      </c>
      <c r="F146" s="5">
        <f>VLOOKUP(B146,[1]CARTERA!$A:$H,8,0)</f>
        <v>63040</v>
      </c>
      <c r="G146" s="5"/>
      <c r="H146" s="5"/>
      <c r="I146" s="5"/>
      <c r="J146" s="5"/>
      <c r="K146" s="5"/>
      <c r="L146" s="29"/>
      <c r="M146" s="5"/>
      <c r="N146" s="20"/>
      <c r="O146" s="4"/>
      <c r="P146" s="5">
        <f t="shared" si="3"/>
        <v>0</v>
      </c>
      <c r="Q146" s="4"/>
    </row>
    <row r="147" spans="1:17" x14ac:dyDescent="0.2">
      <c r="A147" s="10"/>
      <c r="B147" s="10">
        <v>869867</v>
      </c>
      <c r="C147" s="11">
        <v>60500</v>
      </c>
      <c r="D147" s="11">
        <v>60500</v>
      </c>
      <c r="E147" s="55">
        <v>2021</v>
      </c>
      <c r="F147" s="5">
        <f>VLOOKUP(B147,[1]CARTERA!$A:$H,8,0)</f>
        <v>60500</v>
      </c>
      <c r="G147" s="5"/>
      <c r="H147" s="5"/>
      <c r="I147" s="5"/>
      <c r="J147" s="5"/>
      <c r="K147" s="5"/>
      <c r="L147" s="29"/>
      <c r="M147" s="5"/>
      <c r="N147" s="20"/>
      <c r="O147" s="4"/>
      <c r="P147" s="5">
        <f t="shared" si="3"/>
        <v>0</v>
      </c>
      <c r="Q147" s="4"/>
    </row>
    <row r="148" spans="1:17" x14ac:dyDescent="0.2">
      <c r="A148" s="10"/>
      <c r="B148" s="10">
        <v>871155</v>
      </c>
      <c r="C148" s="11">
        <v>61180</v>
      </c>
      <c r="D148" s="11">
        <v>61180</v>
      </c>
      <c r="E148" s="55">
        <v>2021</v>
      </c>
      <c r="F148" s="5">
        <f>VLOOKUP(B148,[1]CARTERA!$A:$H,8,0)</f>
        <v>61180</v>
      </c>
      <c r="G148" s="5"/>
      <c r="H148" s="5"/>
      <c r="I148" s="5"/>
      <c r="J148" s="5"/>
      <c r="K148" s="5"/>
      <c r="L148" s="29"/>
      <c r="M148" s="5"/>
      <c r="N148" s="20"/>
      <c r="O148" s="4"/>
      <c r="P148" s="5">
        <f t="shared" si="3"/>
        <v>0</v>
      </c>
      <c r="Q148" s="4"/>
    </row>
    <row r="149" spans="1:17" x14ac:dyDescent="0.2">
      <c r="A149" s="10"/>
      <c r="B149" s="10">
        <v>871593</v>
      </c>
      <c r="C149" s="11">
        <v>63600</v>
      </c>
      <c r="D149" s="11">
        <v>63600</v>
      </c>
      <c r="E149" s="55">
        <v>2021</v>
      </c>
      <c r="F149" s="5">
        <f>VLOOKUP(B149,[1]CARTERA!$A:$H,8,0)</f>
        <v>63600</v>
      </c>
      <c r="G149" s="5"/>
      <c r="H149" s="5"/>
      <c r="I149" s="5"/>
      <c r="J149" s="5"/>
      <c r="K149" s="5"/>
      <c r="L149" s="29"/>
      <c r="M149" s="5"/>
      <c r="N149" s="20"/>
      <c r="O149" s="4"/>
      <c r="P149" s="5">
        <f t="shared" si="3"/>
        <v>0</v>
      </c>
      <c r="Q149" s="4"/>
    </row>
    <row r="150" spans="1:17" x14ac:dyDescent="0.2">
      <c r="A150" s="10"/>
      <c r="B150" s="10">
        <v>871791</v>
      </c>
      <c r="C150" s="11">
        <v>271970</v>
      </c>
      <c r="D150" s="11">
        <v>271970</v>
      </c>
      <c r="E150" s="55">
        <v>2021</v>
      </c>
      <c r="F150" s="5"/>
      <c r="G150" s="5">
        <f>VLOOKUP(B150,DEVOLUCIONES!G:K,5,0)</f>
        <v>271970</v>
      </c>
      <c r="H150" s="5"/>
      <c r="I150" s="5"/>
      <c r="J150" s="5"/>
      <c r="K150" s="5"/>
      <c r="L150" s="29"/>
      <c r="M150" s="5"/>
      <c r="N150" s="20"/>
      <c r="O150" s="4"/>
      <c r="P150" s="5">
        <f t="shared" si="3"/>
        <v>0</v>
      </c>
      <c r="Q150" s="4"/>
    </row>
    <row r="151" spans="1:17" x14ac:dyDescent="0.2">
      <c r="A151" s="10"/>
      <c r="B151" s="10">
        <v>871801</v>
      </c>
      <c r="C151" s="11">
        <v>860250</v>
      </c>
      <c r="D151" s="11">
        <v>860250</v>
      </c>
      <c r="E151" s="55">
        <v>2021</v>
      </c>
      <c r="F151" s="5"/>
      <c r="G151" s="5"/>
      <c r="H151" s="5"/>
      <c r="I151" s="5"/>
      <c r="J151" s="5">
        <f>VLOOKUP(B151,'[1]GLOSA INICIAL'!$A:$H,8,0)</f>
        <v>478500</v>
      </c>
      <c r="K151" s="5"/>
      <c r="L151" s="29"/>
      <c r="M151" s="5">
        <f>VLOOKUP(B151,[1]PAGADAS!$A:$H,8,0)</f>
        <v>381750</v>
      </c>
      <c r="N151" s="20">
        <v>2000615339</v>
      </c>
      <c r="O151" s="4"/>
      <c r="P151" s="5">
        <f t="shared" si="3"/>
        <v>0</v>
      </c>
      <c r="Q151" s="4"/>
    </row>
    <row r="152" spans="1:17" x14ac:dyDescent="0.2">
      <c r="A152" s="10"/>
      <c r="B152" s="10">
        <v>871816</v>
      </c>
      <c r="C152" s="11">
        <v>787270</v>
      </c>
      <c r="D152" s="11">
        <v>787270</v>
      </c>
      <c r="E152" s="55">
        <v>2021</v>
      </c>
      <c r="F152" s="5"/>
      <c r="G152" s="5">
        <f>VLOOKUP(B152,DEVOLUCIONES!G:K,5,0)</f>
        <v>787270</v>
      </c>
      <c r="H152" s="5"/>
      <c r="I152" s="5"/>
      <c r="J152" s="5"/>
      <c r="K152" s="5"/>
      <c r="L152" s="29"/>
      <c r="M152" s="5"/>
      <c r="N152" s="20"/>
      <c r="O152" s="4"/>
      <c r="P152" s="5">
        <f t="shared" si="3"/>
        <v>0</v>
      </c>
      <c r="Q152" s="4"/>
    </row>
    <row r="153" spans="1:17" x14ac:dyDescent="0.2">
      <c r="A153" s="10"/>
      <c r="B153" s="10">
        <v>872884</v>
      </c>
      <c r="C153" s="11">
        <v>240340</v>
      </c>
      <c r="D153" s="11">
        <v>240340</v>
      </c>
      <c r="E153" s="55">
        <v>2021</v>
      </c>
      <c r="F153" s="5">
        <f>VLOOKUP(B153,[1]CARTERA!$A:$H,8,0)</f>
        <v>240340</v>
      </c>
      <c r="G153" s="5"/>
      <c r="H153" s="5"/>
      <c r="I153" s="5"/>
      <c r="J153" s="5"/>
      <c r="K153" s="5"/>
      <c r="L153" s="29"/>
      <c r="M153" s="5"/>
      <c r="N153" s="20"/>
      <c r="O153" s="4"/>
      <c r="P153" s="5">
        <f t="shared" si="3"/>
        <v>0</v>
      </c>
      <c r="Q153" s="4"/>
    </row>
    <row r="154" spans="1:17" x14ac:dyDescent="0.2">
      <c r="A154" s="10"/>
      <c r="B154" s="10">
        <v>873052</v>
      </c>
      <c r="C154" s="11">
        <v>62480</v>
      </c>
      <c r="D154" s="11">
        <v>62480</v>
      </c>
      <c r="E154" s="55">
        <v>2021</v>
      </c>
      <c r="F154" s="5">
        <f>VLOOKUP(B154,[1]CARTERA!$A:$H,8,0)</f>
        <v>62480</v>
      </c>
      <c r="G154" s="5"/>
      <c r="H154" s="5"/>
      <c r="I154" s="5"/>
      <c r="J154" s="5"/>
      <c r="K154" s="5"/>
      <c r="L154" s="29"/>
      <c r="M154" s="5"/>
      <c r="N154" s="20"/>
      <c r="O154" s="4"/>
      <c r="P154" s="5">
        <f t="shared" si="3"/>
        <v>0</v>
      </c>
      <c r="Q154" s="4"/>
    </row>
    <row r="155" spans="1:17" x14ac:dyDescent="0.2">
      <c r="A155" s="10"/>
      <c r="B155" s="10">
        <v>876251</v>
      </c>
      <c r="C155" s="11">
        <v>59700</v>
      </c>
      <c r="D155" s="11">
        <v>59700</v>
      </c>
      <c r="E155" s="55">
        <v>2021</v>
      </c>
      <c r="F155" s="5">
        <f>VLOOKUP(B155,[1]CARTERA!$A:$H,8,0)</f>
        <v>59700</v>
      </c>
      <c r="G155" s="5"/>
      <c r="H155" s="5"/>
      <c r="I155" s="5"/>
      <c r="J155" s="5"/>
      <c r="K155" s="5"/>
      <c r="L155" s="29"/>
      <c r="M155" s="5"/>
      <c r="N155" s="20"/>
      <c r="O155" s="4"/>
      <c r="P155" s="5">
        <f t="shared" si="3"/>
        <v>0</v>
      </c>
      <c r="Q155" s="4"/>
    </row>
    <row r="156" spans="1:17" x14ac:dyDescent="0.2">
      <c r="A156" s="10"/>
      <c r="B156" s="10">
        <v>877153</v>
      </c>
      <c r="C156" s="11">
        <v>213700</v>
      </c>
      <c r="D156" s="11">
        <v>213700</v>
      </c>
      <c r="E156" s="55">
        <v>2021</v>
      </c>
      <c r="F156" s="5">
        <f>VLOOKUP(B156,[1]CARTERA!$A:$H,8,0)</f>
        <v>213700</v>
      </c>
      <c r="G156" s="5"/>
      <c r="H156" s="5"/>
      <c r="I156" s="5"/>
      <c r="J156" s="5"/>
      <c r="K156" s="5"/>
      <c r="L156" s="29"/>
      <c r="M156" s="5"/>
      <c r="N156" s="20"/>
      <c r="O156" s="4"/>
      <c r="P156" s="5">
        <f t="shared" si="3"/>
        <v>0</v>
      </c>
      <c r="Q156" s="4"/>
    </row>
    <row r="157" spans="1:17" x14ac:dyDescent="0.2">
      <c r="A157" s="10"/>
      <c r="B157" s="10">
        <v>877453</v>
      </c>
      <c r="C157" s="11">
        <v>118040</v>
      </c>
      <c r="D157" s="11">
        <v>118040</v>
      </c>
      <c r="E157" s="55">
        <v>2021</v>
      </c>
      <c r="F157" s="5"/>
      <c r="G157" s="5"/>
      <c r="H157" s="5"/>
      <c r="I157" s="5">
        <v>118040</v>
      </c>
      <c r="J157" s="5"/>
      <c r="K157" s="5"/>
      <c r="L157" s="29"/>
      <c r="M157" s="5"/>
      <c r="N157" s="20"/>
      <c r="O157" s="4" t="s">
        <v>784</v>
      </c>
      <c r="P157" s="5">
        <f t="shared" si="3"/>
        <v>0</v>
      </c>
      <c r="Q157" s="4"/>
    </row>
    <row r="158" spans="1:17" x14ac:dyDescent="0.2">
      <c r="A158" s="10"/>
      <c r="B158" s="10">
        <v>877520</v>
      </c>
      <c r="C158" s="11">
        <v>60780</v>
      </c>
      <c r="D158" s="11">
        <v>60780</v>
      </c>
      <c r="E158" s="55">
        <v>2021</v>
      </c>
      <c r="F158" s="5">
        <f>VLOOKUP(B158,[1]CARTERA!$A:$H,8,0)</f>
        <v>15617</v>
      </c>
      <c r="G158" s="5"/>
      <c r="H158" s="5"/>
      <c r="I158" s="5"/>
      <c r="J158" s="5">
        <f>VLOOKUP(B158,'[1]GLOSA INICIAL'!$A:$H,8,0)</f>
        <v>45163</v>
      </c>
      <c r="K158" s="5"/>
      <c r="L158" s="29"/>
      <c r="M158" s="5"/>
      <c r="N158" s="20"/>
      <c r="O158" s="4"/>
      <c r="P158" s="5">
        <f t="shared" si="3"/>
        <v>0</v>
      </c>
      <c r="Q158" s="4"/>
    </row>
    <row r="159" spans="1:17" x14ac:dyDescent="0.2">
      <c r="A159" s="10"/>
      <c r="B159" s="10">
        <v>877896</v>
      </c>
      <c r="C159" s="11">
        <v>59700</v>
      </c>
      <c r="D159" s="11">
        <v>59700</v>
      </c>
      <c r="E159" s="55">
        <v>2021</v>
      </c>
      <c r="F159" s="5">
        <f>VLOOKUP(B159,[1]CARTERA!$A:$H,8,0)</f>
        <v>59700</v>
      </c>
      <c r="G159" s="5"/>
      <c r="H159" s="5"/>
      <c r="I159" s="5"/>
      <c r="J159" s="5"/>
      <c r="K159" s="5"/>
      <c r="L159" s="29"/>
      <c r="M159" s="5"/>
      <c r="N159" s="20"/>
      <c r="O159" s="4"/>
      <c r="P159" s="5">
        <f t="shared" si="3"/>
        <v>0</v>
      </c>
      <c r="Q159" s="4"/>
    </row>
    <row r="160" spans="1:17" x14ac:dyDescent="0.2">
      <c r="A160" s="10"/>
      <c r="B160" s="10">
        <v>878293</v>
      </c>
      <c r="C160" s="11">
        <v>60780</v>
      </c>
      <c r="D160" s="11">
        <v>60780</v>
      </c>
      <c r="E160" s="55">
        <v>2021</v>
      </c>
      <c r="F160" s="5">
        <f>VLOOKUP(B160,[1]CARTERA!$A:$H,8,0)</f>
        <v>60780</v>
      </c>
      <c r="G160" s="5"/>
      <c r="H160" s="5"/>
      <c r="I160" s="5"/>
      <c r="J160" s="5"/>
      <c r="K160" s="5"/>
      <c r="L160" s="29"/>
      <c r="M160" s="5"/>
      <c r="N160" s="20"/>
      <c r="O160" s="4"/>
      <c r="P160" s="5">
        <f t="shared" si="3"/>
        <v>0</v>
      </c>
      <c r="Q160" s="4"/>
    </row>
    <row r="161" spans="1:17" x14ac:dyDescent="0.2">
      <c r="A161" s="10"/>
      <c r="B161" s="10">
        <v>878564</v>
      </c>
      <c r="C161" s="11">
        <v>36300</v>
      </c>
      <c r="D161" s="11">
        <v>36300</v>
      </c>
      <c r="E161" s="55">
        <v>2021</v>
      </c>
      <c r="F161" s="5">
        <f>VLOOKUP(B161,[1]CARTERA!$A:$H,8,0)</f>
        <v>36300</v>
      </c>
      <c r="G161" s="5"/>
      <c r="H161" s="5"/>
      <c r="I161" s="5"/>
      <c r="J161" s="5"/>
      <c r="K161" s="5"/>
      <c r="L161" s="29"/>
      <c r="M161" s="5"/>
      <c r="N161" s="20"/>
      <c r="O161" s="4"/>
      <c r="P161" s="5">
        <f t="shared" si="3"/>
        <v>0</v>
      </c>
      <c r="Q161" s="4"/>
    </row>
    <row r="162" spans="1:17" x14ac:dyDescent="0.2">
      <c r="A162" s="10"/>
      <c r="B162" s="10">
        <v>878725</v>
      </c>
      <c r="C162" s="11">
        <v>108800</v>
      </c>
      <c r="D162" s="11">
        <v>108800</v>
      </c>
      <c r="E162" s="55">
        <v>2021</v>
      </c>
      <c r="F162" s="5">
        <f>VLOOKUP(B162,[1]CARTERA!$A:$H,8,0)</f>
        <v>108800</v>
      </c>
      <c r="G162" s="5"/>
      <c r="H162" s="5"/>
      <c r="I162" s="5"/>
      <c r="J162" s="5"/>
      <c r="K162" s="5"/>
      <c r="L162" s="29"/>
      <c r="M162" s="5"/>
      <c r="N162" s="20"/>
      <c r="O162" s="4"/>
      <c r="P162" s="5">
        <f t="shared" si="3"/>
        <v>0</v>
      </c>
      <c r="Q162" s="4"/>
    </row>
    <row r="163" spans="1:17" x14ac:dyDescent="0.2">
      <c r="A163" s="10"/>
      <c r="B163" s="10">
        <v>879428</v>
      </c>
      <c r="C163" s="11">
        <v>316132</v>
      </c>
      <c r="D163" s="11">
        <v>316132</v>
      </c>
      <c r="E163" s="55">
        <v>2021</v>
      </c>
      <c r="F163" s="5">
        <f>VLOOKUP(B163,[1]CARTERA!$A:$H,8,0)</f>
        <v>110035</v>
      </c>
      <c r="G163" s="5"/>
      <c r="H163" s="5"/>
      <c r="I163" s="5"/>
      <c r="J163" s="5">
        <f>VLOOKUP(B163,'[1]GLOSA INICIAL'!$A:$H,8,0)</f>
        <v>206097</v>
      </c>
      <c r="K163" s="5"/>
      <c r="L163" s="29"/>
      <c r="M163" s="5"/>
      <c r="N163" s="20"/>
      <c r="O163" s="4"/>
      <c r="P163" s="5">
        <f t="shared" si="3"/>
        <v>0</v>
      </c>
      <c r="Q163" s="4"/>
    </row>
    <row r="164" spans="1:17" x14ac:dyDescent="0.2">
      <c r="A164" s="10"/>
      <c r="B164" s="10">
        <v>879640</v>
      </c>
      <c r="C164" s="11">
        <v>159900</v>
      </c>
      <c r="D164" s="11">
        <v>159900</v>
      </c>
      <c r="E164" s="55">
        <v>2021</v>
      </c>
      <c r="F164" s="5">
        <f>VLOOKUP(B164,[1]CARTERA!$A:$H,8,0)</f>
        <v>159900</v>
      </c>
      <c r="G164" s="5"/>
      <c r="H164" s="5"/>
      <c r="I164" s="5"/>
      <c r="J164" s="5"/>
      <c r="K164" s="5"/>
      <c r="L164" s="29"/>
      <c r="M164" s="5"/>
      <c r="N164" s="20"/>
      <c r="O164" s="4"/>
      <c r="P164" s="5">
        <f t="shared" si="3"/>
        <v>0</v>
      </c>
      <c r="Q164" s="4"/>
    </row>
    <row r="165" spans="1:17" x14ac:dyDescent="0.2">
      <c r="A165" s="10"/>
      <c r="B165" s="10"/>
      <c r="C165" s="11"/>
      <c r="D165" s="11"/>
      <c r="E165" s="55"/>
      <c r="F165" s="5"/>
      <c r="G165" s="5"/>
      <c r="H165" s="5"/>
      <c r="I165" s="5"/>
      <c r="J165" s="5"/>
      <c r="K165" s="5"/>
      <c r="L165" s="29"/>
      <c r="M165" s="5"/>
      <c r="N165" s="20"/>
      <c r="O165" s="4"/>
      <c r="P165" s="5"/>
      <c r="Q165" s="4"/>
    </row>
    <row r="166" spans="1:17" x14ac:dyDescent="0.2">
      <c r="A166" s="25"/>
      <c r="B166" s="25"/>
      <c r="C166" s="26"/>
      <c r="D166" s="26"/>
      <c r="E166" s="55"/>
      <c r="F166" s="5"/>
      <c r="G166" s="5"/>
      <c r="H166" s="5"/>
      <c r="I166" s="26"/>
      <c r="J166" s="5"/>
      <c r="K166" s="5"/>
      <c r="L166" s="29"/>
      <c r="M166" s="5"/>
      <c r="N166" s="20"/>
      <c r="O166" s="4"/>
      <c r="P166" s="5"/>
      <c r="Q166" s="25"/>
    </row>
    <row r="167" spans="1:17" s="8" customFormat="1" x14ac:dyDescent="0.2">
      <c r="A167" s="6" t="s">
        <v>11</v>
      </c>
      <c r="B167" s="6" t="s">
        <v>11</v>
      </c>
      <c r="C167" s="7">
        <f>SUM(C2:C166)</f>
        <v>27693522</v>
      </c>
      <c r="D167" s="7">
        <f>SUM(D2:D166)</f>
        <v>26239299</v>
      </c>
      <c r="E167" s="57"/>
      <c r="F167" s="7">
        <f t="shared" ref="F167:M167" si="4">SUM(F2:F166)</f>
        <v>2923447</v>
      </c>
      <c r="G167" s="7">
        <f t="shared" si="4"/>
        <v>5777540</v>
      </c>
      <c r="H167" s="7">
        <f t="shared" si="4"/>
        <v>0</v>
      </c>
      <c r="I167" s="7">
        <f t="shared" si="4"/>
        <v>3719570</v>
      </c>
      <c r="J167" s="7">
        <f t="shared" si="4"/>
        <v>1147688</v>
      </c>
      <c r="K167" s="7">
        <f t="shared" si="4"/>
        <v>0</v>
      </c>
      <c r="L167" s="7">
        <f t="shared" si="4"/>
        <v>0</v>
      </c>
      <c r="M167" s="7">
        <f t="shared" si="4"/>
        <v>13347994</v>
      </c>
      <c r="N167" s="18"/>
      <c r="O167" s="18"/>
      <c r="P167" s="7">
        <f t="shared" ref="P167" si="5">D167-SUM(F167:M167)</f>
        <v>-676940</v>
      </c>
      <c r="Q167" s="6"/>
    </row>
  </sheetData>
  <conditionalFormatting sqref="B38:B152">
    <cfRule type="duplicateValues" dxfId="1" priority="1"/>
  </conditionalFormatting>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4803B-1016-46D0-915C-2BEFD5DE7A6D}">
  <dimension ref="A1:W21"/>
  <sheetViews>
    <sheetView workbookViewId="0">
      <selection activeCell="I15" sqref="I15"/>
    </sheetView>
  </sheetViews>
  <sheetFormatPr baseColWidth="10" defaultRowHeight="15" x14ac:dyDescent="0.25"/>
  <sheetData>
    <row r="1" spans="1:23" x14ac:dyDescent="0.25">
      <c r="A1" t="s">
        <v>36</v>
      </c>
      <c r="B1" t="s">
        <v>37</v>
      </c>
      <c r="C1" t="s">
        <v>38</v>
      </c>
      <c r="D1" t="s">
        <v>39</v>
      </c>
      <c r="E1" t="s">
        <v>40</v>
      </c>
      <c r="F1" t="s">
        <v>41</v>
      </c>
      <c r="G1" t="s">
        <v>42</v>
      </c>
      <c r="H1" t="s">
        <v>42</v>
      </c>
      <c r="I1" t="s">
        <v>43</v>
      </c>
      <c r="J1" t="s">
        <v>44</v>
      </c>
      <c r="K1" t="s">
        <v>45</v>
      </c>
      <c r="L1" t="s">
        <v>46</v>
      </c>
      <c r="M1" t="s">
        <v>47</v>
      </c>
      <c r="N1" t="s">
        <v>48</v>
      </c>
      <c r="O1" t="s">
        <v>49</v>
      </c>
      <c r="P1" t="s">
        <v>50</v>
      </c>
      <c r="Q1" t="s">
        <v>51</v>
      </c>
      <c r="R1" t="s">
        <v>52</v>
      </c>
      <c r="S1" t="s">
        <v>53</v>
      </c>
      <c r="T1" t="s">
        <v>54</v>
      </c>
      <c r="U1" t="s">
        <v>55</v>
      </c>
      <c r="V1" t="s">
        <v>44</v>
      </c>
      <c r="W1" t="s">
        <v>154</v>
      </c>
    </row>
    <row r="2" spans="1:23" x14ac:dyDescent="0.25">
      <c r="A2" t="s">
        <v>108</v>
      </c>
      <c r="B2" t="s">
        <v>57</v>
      </c>
      <c r="C2" t="s">
        <v>58</v>
      </c>
      <c r="D2" t="s">
        <v>59</v>
      </c>
      <c r="E2" t="s">
        <v>60</v>
      </c>
      <c r="F2" t="s">
        <v>61</v>
      </c>
      <c r="G2">
        <v>871816</v>
      </c>
      <c r="H2" t="s">
        <v>109</v>
      </c>
      <c r="I2" t="s">
        <v>110</v>
      </c>
      <c r="J2">
        <v>1</v>
      </c>
      <c r="K2">
        <v>787270</v>
      </c>
      <c r="L2" t="s">
        <v>111</v>
      </c>
      <c r="M2" t="s">
        <v>65</v>
      </c>
      <c r="N2" t="s">
        <v>112</v>
      </c>
      <c r="O2" t="s">
        <v>113</v>
      </c>
      <c r="P2" s="27">
        <v>44390</v>
      </c>
      <c r="Q2" s="27">
        <v>44378</v>
      </c>
      <c r="R2" s="27">
        <v>44390</v>
      </c>
      <c r="S2" t="s">
        <v>77</v>
      </c>
      <c r="T2" t="s">
        <v>78</v>
      </c>
      <c r="U2" t="s">
        <v>70</v>
      </c>
      <c r="V2">
        <v>1</v>
      </c>
      <c r="W2">
        <f>VLOOKUP(G2,'VERIFICACIÓN DE CARTERA '!B38:B152,1,0)</f>
        <v>871816</v>
      </c>
    </row>
    <row r="3" spans="1:23" x14ac:dyDescent="0.25">
      <c r="A3" t="s">
        <v>56</v>
      </c>
      <c r="B3" t="s">
        <v>57</v>
      </c>
      <c r="C3" t="s">
        <v>58</v>
      </c>
      <c r="D3" t="s">
        <v>59</v>
      </c>
      <c r="E3" t="s">
        <v>60</v>
      </c>
      <c r="F3" t="s">
        <v>61</v>
      </c>
      <c r="G3">
        <v>871791</v>
      </c>
      <c r="H3" t="s">
        <v>62</v>
      </c>
      <c r="I3" t="s">
        <v>63</v>
      </c>
      <c r="J3">
        <v>1</v>
      </c>
      <c r="K3">
        <v>271970</v>
      </c>
      <c r="L3" t="s">
        <v>64</v>
      </c>
      <c r="M3" t="s">
        <v>65</v>
      </c>
      <c r="N3" t="s">
        <v>66</v>
      </c>
      <c r="O3" t="s">
        <v>67</v>
      </c>
      <c r="P3" s="27">
        <v>44389</v>
      </c>
      <c r="Q3" s="27">
        <v>44378</v>
      </c>
      <c r="R3" s="27">
        <v>44389</v>
      </c>
      <c r="S3" t="s">
        <v>68</v>
      </c>
      <c r="T3" t="s">
        <v>69</v>
      </c>
      <c r="U3" t="s">
        <v>70</v>
      </c>
      <c r="V3">
        <v>1</v>
      </c>
      <c r="W3">
        <f>VLOOKUP(G3,'VERIFICACIÓN DE CARTERA '!B39:B153,1,0)</f>
        <v>871791</v>
      </c>
    </row>
    <row r="4" spans="1:23" x14ac:dyDescent="0.25">
      <c r="A4" t="s">
        <v>71</v>
      </c>
      <c r="B4" t="s">
        <v>57</v>
      </c>
      <c r="C4" t="s">
        <v>58</v>
      </c>
      <c r="D4" t="s">
        <v>59</v>
      </c>
      <c r="E4" t="s">
        <v>60</v>
      </c>
      <c r="F4" t="s">
        <v>61</v>
      </c>
      <c r="G4">
        <v>869103</v>
      </c>
      <c r="H4" t="s">
        <v>72</v>
      </c>
      <c r="I4" t="s">
        <v>73</v>
      </c>
      <c r="J4">
        <v>1</v>
      </c>
      <c r="K4">
        <v>115140</v>
      </c>
      <c r="L4" t="s">
        <v>74</v>
      </c>
      <c r="M4" t="s">
        <v>65</v>
      </c>
      <c r="N4" t="s">
        <v>75</v>
      </c>
      <c r="O4" t="s">
        <v>76</v>
      </c>
      <c r="P4" s="27">
        <v>44368</v>
      </c>
      <c r="Q4" s="27">
        <v>44349</v>
      </c>
      <c r="R4" s="27">
        <v>44368</v>
      </c>
      <c r="S4" t="s">
        <v>77</v>
      </c>
      <c r="T4" t="s">
        <v>78</v>
      </c>
      <c r="U4" t="s">
        <v>70</v>
      </c>
      <c r="V4">
        <v>1</v>
      </c>
      <c r="W4">
        <f>VLOOKUP(G4,'VERIFICACIÓN DE CARTERA '!B40:B154,1,0)</f>
        <v>869103</v>
      </c>
    </row>
    <row r="5" spans="1:23" x14ac:dyDescent="0.25">
      <c r="A5" t="s">
        <v>114</v>
      </c>
      <c r="B5" t="s">
        <v>57</v>
      </c>
      <c r="C5" t="s">
        <v>58</v>
      </c>
      <c r="D5" t="s">
        <v>59</v>
      </c>
      <c r="E5" t="s">
        <v>60</v>
      </c>
      <c r="F5" t="s">
        <v>61</v>
      </c>
      <c r="G5">
        <v>866467</v>
      </c>
      <c r="H5" t="s">
        <v>115</v>
      </c>
      <c r="I5" t="s">
        <v>116</v>
      </c>
      <c r="J5">
        <v>1</v>
      </c>
      <c r="K5">
        <v>62120</v>
      </c>
      <c r="L5" t="s">
        <v>117</v>
      </c>
      <c r="M5" t="s">
        <v>65</v>
      </c>
      <c r="N5" t="s">
        <v>97</v>
      </c>
      <c r="O5" t="s">
        <v>118</v>
      </c>
      <c r="P5" s="27">
        <v>44328</v>
      </c>
      <c r="Q5" s="27">
        <v>44319</v>
      </c>
      <c r="R5" s="27">
        <v>44328</v>
      </c>
      <c r="S5" t="s">
        <v>68</v>
      </c>
      <c r="T5" t="s">
        <v>69</v>
      </c>
      <c r="U5" t="s">
        <v>70</v>
      </c>
      <c r="V5">
        <v>1</v>
      </c>
      <c r="W5">
        <f>VLOOKUP(G5,'VERIFICACIÓN DE CARTERA '!B41:B155,1,0)</f>
        <v>866467</v>
      </c>
    </row>
    <row r="6" spans="1:23" x14ac:dyDescent="0.25">
      <c r="A6" t="s">
        <v>94</v>
      </c>
      <c r="B6" t="s">
        <v>57</v>
      </c>
      <c r="C6" t="s">
        <v>58</v>
      </c>
      <c r="D6" t="s">
        <v>59</v>
      </c>
      <c r="E6" t="s">
        <v>60</v>
      </c>
      <c r="F6" t="s">
        <v>61</v>
      </c>
      <c r="G6">
        <v>866930</v>
      </c>
      <c r="H6" t="s">
        <v>95</v>
      </c>
      <c r="I6" t="s">
        <v>96</v>
      </c>
      <c r="J6">
        <v>1</v>
      </c>
      <c r="K6">
        <v>36300</v>
      </c>
      <c r="L6" t="s">
        <v>91</v>
      </c>
      <c r="M6" t="s">
        <v>65</v>
      </c>
      <c r="N6" t="s">
        <v>97</v>
      </c>
      <c r="O6" t="s">
        <v>98</v>
      </c>
      <c r="P6" s="27">
        <v>44322</v>
      </c>
      <c r="Q6" s="27">
        <v>44319</v>
      </c>
      <c r="R6" s="27">
        <v>44322</v>
      </c>
      <c r="S6" t="s">
        <v>68</v>
      </c>
      <c r="T6" t="s">
        <v>69</v>
      </c>
      <c r="U6" t="s">
        <v>70</v>
      </c>
      <c r="V6">
        <v>1</v>
      </c>
      <c r="W6">
        <f>VLOOKUP(G6,'VERIFICACIÓN DE CARTERA '!B42:B156,1,0)</f>
        <v>866930</v>
      </c>
    </row>
    <row r="7" spans="1:23" x14ac:dyDescent="0.25">
      <c r="A7" t="s">
        <v>88</v>
      </c>
      <c r="B7" t="s">
        <v>57</v>
      </c>
      <c r="C7" t="s">
        <v>58</v>
      </c>
      <c r="D7" t="s">
        <v>59</v>
      </c>
      <c r="E7" t="s">
        <v>60</v>
      </c>
      <c r="F7" t="s">
        <v>61</v>
      </c>
      <c r="G7">
        <v>859396</v>
      </c>
      <c r="H7" t="s">
        <v>89</v>
      </c>
      <c r="I7" t="s">
        <v>90</v>
      </c>
      <c r="J7">
        <v>1</v>
      </c>
      <c r="K7">
        <v>313630</v>
      </c>
      <c r="L7" t="s">
        <v>91</v>
      </c>
      <c r="M7" t="s">
        <v>65</v>
      </c>
      <c r="N7" t="s">
        <v>92</v>
      </c>
      <c r="O7" t="s">
        <v>93</v>
      </c>
      <c r="P7" s="27">
        <v>44284</v>
      </c>
      <c r="Q7" s="27">
        <v>44257</v>
      </c>
      <c r="R7" s="27">
        <v>44284</v>
      </c>
      <c r="S7" t="s">
        <v>68</v>
      </c>
      <c r="T7" t="s">
        <v>69</v>
      </c>
      <c r="U7" t="s">
        <v>70</v>
      </c>
      <c r="V7">
        <v>1</v>
      </c>
      <c r="W7">
        <f>VLOOKUP(G7,'VERIFICACIÓN DE CARTERA '!B43:B157,1,0)</f>
        <v>859396</v>
      </c>
    </row>
    <row r="8" spans="1:23" x14ac:dyDescent="0.25">
      <c r="A8" t="s">
        <v>100</v>
      </c>
      <c r="B8" t="s">
        <v>57</v>
      </c>
      <c r="C8" t="s">
        <v>58</v>
      </c>
      <c r="D8" t="s">
        <v>59</v>
      </c>
      <c r="E8" t="s">
        <v>60</v>
      </c>
      <c r="F8" t="s">
        <v>61</v>
      </c>
      <c r="G8">
        <v>856280</v>
      </c>
      <c r="H8" t="s">
        <v>101</v>
      </c>
      <c r="I8" t="s">
        <v>102</v>
      </c>
      <c r="J8">
        <v>0</v>
      </c>
      <c r="K8">
        <v>27200</v>
      </c>
      <c r="L8" t="s">
        <v>91</v>
      </c>
      <c r="M8" t="s">
        <v>65</v>
      </c>
      <c r="O8" t="s">
        <v>99</v>
      </c>
      <c r="P8" s="27">
        <v>44207</v>
      </c>
      <c r="Q8" s="27">
        <v>44175</v>
      </c>
      <c r="R8" s="27">
        <v>44207</v>
      </c>
      <c r="S8" t="s">
        <v>77</v>
      </c>
      <c r="T8" t="s">
        <v>78</v>
      </c>
      <c r="U8" t="s">
        <v>70</v>
      </c>
      <c r="V8">
        <v>0</v>
      </c>
      <c r="W8">
        <f>VLOOKUP(G8,'VERIFICACIÓN DE CARTERA '!B44:B158,1,0)</f>
        <v>856280</v>
      </c>
    </row>
    <row r="9" spans="1:23" x14ac:dyDescent="0.25">
      <c r="A9" t="s">
        <v>103</v>
      </c>
      <c r="B9" t="s">
        <v>57</v>
      </c>
      <c r="C9" t="s">
        <v>58</v>
      </c>
      <c r="D9" t="s">
        <v>59</v>
      </c>
      <c r="E9" t="s">
        <v>60</v>
      </c>
      <c r="F9" t="s">
        <v>61</v>
      </c>
      <c r="G9">
        <v>856281</v>
      </c>
      <c r="H9" t="s">
        <v>104</v>
      </c>
      <c r="I9" t="s">
        <v>102</v>
      </c>
      <c r="J9">
        <v>0</v>
      </c>
      <c r="K9">
        <v>389600</v>
      </c>
      <c r="L9" t="s">
        <v>91</v>
      </c>
      <c r="M9" t="s">
        <v>65</v>
      </c>
      <c r="O9" t="s">
        <v>99</v>
      </c>
      <c r="P9" s="27">
        <v>44207</v>
      </c>
      <c r="Q9" s="27">
        <v>44175</v>
      </c>
      <c r="R9" s="27">
        <v>44207</v>
      </c>
      <c r="S9" t="s">
        <v>77</v>
      </c>
      <c r="T9" t="s">
        <v>78</v>
      </c>
      <c r="U9" t="s">
        <v>70</v>
      </c>
      <c r="V9">
        <v>0</v>
      </c>
      <c r="W9">
        <f>VLOOKUP(G9,'VERIFICACIÓN DE CARTERA '!B45:B159,1,0)</f>
        <v>856281</v>
      </c>
    </row>
    <row r="10" spans="1:23" x14ac:dyDescent="0.25">
      <c r="A10" t="s">
        <v>125</v>
      </c>
      <c r="B10" t="s">
        <v>57</v>
      </c>
      <c r="C10" t="s">
        <v>58</v>
      </c>
      <c r="D10" t="s">
        <v>59</v>
      </c>
      <c r="E10" t="s">
        <v>60</v>
      </c>
      <c r="F10" t="s">
        <v>61</v>
      </c>
      <c r="G10">
        <v>855270</v>
      </c>
      <c r="H10" t="s">
        <v>126</v>
      </c>
      <c r="I10" t="s">
        <v>127</v>
      </c>
      <c r="J10">
        <v>1</v>
      </c>
      <c r="K10">
        <v>173160</v>
      </c>
      <c r="L10" t="s">
        <v>128</v>
      </c>
      <c r="M10" t="s">
        <v>65</v>
      </c>
      <c r="O10" t="s">
        <v>129</v>
      </c>
      <c r="P10" s="27">
        <v>44181</v>
      </c>
      <c r="Q10" s="27">
        <v>44166</v>
      </c>
      <c r="R10" s="27">
        <v>44181</v>
      </c>
      <c r="S10" t="s">
        <v>68</v>
      </c>
      <c r="T10" t="s">
        <v>69</v>
      </c>
      <c r="U10" t="s">
        <v>70</v>
      </c>
      <c r="V10">
        <v>1</v>
      </c>
      <c r="W10">
        <f>VLOOKUP(G10,'VERIFICACIÓN DE CARTERA '!B49:B163,1,0)</f>
        <v>855270</v>
      </c>
    </row>
    <row r="11" spans="1:23" x14ac:dyDescent="0.25">
      <c r="A11" t="s">
        <v>130</v>
      </c>
      <c r="B11" t="s">
        <v>57</v>
      </c>
      <c r="C11" t="s">
        <v>58</v>
      </c>
      <c r="D11" t="s">
        <v>59</v>
      </c>
      <c r="E11" t="s">
        <v>60</v>
      </c>
      <c r="F11" t="s">
        <v>61</v>
      </c>
      <c r="G11">
        <v>855789</v>
      </c>
      <c r="H11" t="s">
        <v>131</v>
      </c>
      <c r="I11" t="s">
        <v>127</v>
      </c>
      <c r="J11">
        <v>1</v>
      </c>
      <c r="K11">
        <v>60120</v>
      </c>
      <c r="L11" t="s">
        <v>128</v>
      </c>
      <c r="M11" t="s">
        <v>65</v>
      </c>
      <c r="O11" t="s">
        <v>129</v>
      </c>
      <c r="P11" s="27">
        <v>44181</v>
      </c>
      <c r="Q11" s="27">
        <v>44166</v>
      </c>
      <c r="R11" s="27">
        <v>44181</v>
      </c>
      <c r="S11" t="s">
        <v>68</v>
      </c>
      <c r="T11" t="s">
        <v>69</v>
      </c>
      <c r="U11" t="s">
        <v>70</v>
      </c>
      <c r="V11">
        <v>1</v>
      </c>
      <c r="W11">
        <f>VLOOKUP(G11,'VERIFICACIÓN DE CARTERA '!B50:B164,1,0)</f>
        <v>855789</v>
      </c>
    </row>
    <row r="12" spans="1:23" x14ac:dyDescent="0.25">
      <c r="A12" t="s">
        <v>132</v>
      </c>
      <c r="B12" t="s">
        <v>57</v>
      </c>
      <c r="C12" t="s">
        <v>58</v>
      </c>
      <c r="D12" t="s">
        <v>59</v>
      </c>
      <c r="E12" t="s">
        <v>60</v>
      </c>
      <c r="F12" t="s">
        <v>61</v>
      </c>
      <c r="G12">
        <v>849638</v>
      </c>
      <c r="H12" t="s">
        <v>133</v>
      </c>
      <c r="I12" t="s">
        <v>134</v>
      </c>
      <c r="J12">
        <v>1</v>
      </c>
      <c r="K12">
        <v>106400</v>
      </c>
      <c r="L12" t="s">
        <v>128</v>
      </c>
      <c r="M12" t="s">
        <v>65</v>
      </c>
      <c r="O12" t="s">
        <v>135</v>
      </c>
      <c r="P12" s="27">
        <v>44111</v>
      </c>
      <c r="Q12" s="27">
        <v>44084</v>
      </c>
      <c r="R12" s="27">
        <v>44111</v>
      </c>
      <c r="S12" t="s">
        <v>77</v>
      </c>
      <c r="T12" t="s">
        <v>78</v>
      </c>
      <c r="U12" t="s">
        <v>70</v>
      </c>
      <c r="V12">
        <v>1</v>
      </c>
      <c r="W12">
        <f>VLOOKUP(G12,'VERIFICACIÓN DE CARTERA '!B56:B170,1,0)</f>
        <v>849638</v>
      </c>
    </row>
    <row r="13" spans="1:23" x14ac:dyDescent="0.25">
      <c r="A13" t="s">
        <v>79</v>
      </c>
      <c r="B13" t="s">
        <v>57</v>
      </c>
      <c r="C13" t="s">
        <v>58</v>
      </c>
      <c r="D13" t="s">
        <v>59</v>
      </c>
      <c r="E13" t="s">
        <v>60</v>
      </c>
      <c r="F13" t="s">
        <v>61</v>
      </c>
      <c r="G13">
        <v>848177</v>
      </c>
      <c r="H13" t="s">
        <v>80</v>
      </c>
      <c r="I13" t="s">
        <v>81</v>
      </c>
      <c r="J13">
        <v>1</v>
      </c>
      <c r="K13">
        <v>722570</v>
      </c>
      <c r="L13" t="s">
        <v>74</v>
      </c>
      <c r="M13" t="s">
        <v>65</v>
      </c>
      <c r="O13" t="s">
        <v>82</v>
      </c>
      <c r="P13" s="27">
        <v>44104</v>
      </c>
      <c r="Q13" s="27">
        <v>44084</v>
      </c>
      <c r="R13" s="27">
        <v>44104</v>
      </c>
      <c r="S13" t="s">
        <v>68</v>
      </c>
      <c r="T13" t="s">
        <v>69</v>
      </c>
      <c r="U13" t="s">
        <v>70</v>
      </c>
      <c r="V13">
        <v>1</v>
      </c>
      <c r="W13">
        <f>VLOOKUP(G13,'VERIFICACIÓN DE CARTERA '!B67:B181,1,0)</f>
        <v>848177</v>
      </c>
    </row>
    <row r="14" spans="1:23" x14ac:dyDescent="0.25">
      <c r="A14" t="s">
        <v>84</v>
      </c>
      <c r="B14" t="s">
        <v>57</v>
      </c>
      <c r="C14" t="s">
        <v>58</v>
      </c>
      <c r="D14" t="s">
        <v>59</v>
      </c>
      <c r="E14" t="s">
        <v>60</v>
      </c>
      <c r="F14" t="s">
        <v>61</v>
      </c>
      <c r="G14">
        <v>843541</v>
      </c>
      <c r="H14" t="s">
        <v>85</v>
      </c>
      <c r="I14" t="s">
        <v>86</v>
      </c>
      <c r="J14">
        <v>1</v>
      </c>
      <c r="K14">
        <v>45300</v>
      </c>
      <c r="L14" t="s">
        <v>83</v>
      </c>
      <c r="M14" t="s">
        <v>65</v>
      </c>
      <c r="O14" t="s">
        <v>87</v>
      </c>
      <c r="P14" s="27">
        <v>44068</v>
      </c>
      <c r="Q14" s="27">
        <v>44068</v>
      </c>
      <c r="R14" s="27">
        <v>44068</v>
      </c>
      <c r="S14" t="s">
        <v>68</v>
      </c>
      <c r="T14" t="s">
        <v>69</v>
      </c>
      <c r="U14" t="s">
        <v>70</v>
      </c>
      <c r="V14">
        <v>1</v>
      </c>
      <c r="W14">
        <f>VLOOKUP(G14,'VERIFICACIÓN DE CARTERA '!B68:B182,1,0)</f>
        <v>843541</v>
      </c>
    </row>
    <row r="15" spans="1:23" x14ac:dyDescent="0.25">
      <c r="A15" t="s">
        <v>105</v>
      </c>
      <c r="B15" t="s">
        <v>57</v>
      </c>
      <c r="C15" t="s">
        <v>58</v>
      </c>
      <c r="D15" t="s">
        <v>59</v>
      </c>
      <c r="E15" t="s">
        <v>60</v>
      </c>
      <c r="F15" t="s">
        <v>61</v>
      </c>
      <c r="G15">
        <v>846217</v>
      </c>
      <c r="H15" t="s">
        <v>106</v>
      </c>
      <c r="I15" t="s">
        <v>107</v>
      </c>
      <c r="J15">
        <v>1</v>
      </c>
      <c r="K15">
        <v>59080</v>
      </c>
      <c r="L15" t="s">
        <v>83</v>
      </c>
      <c r="M15" t="s">
        <v>65</v>
      </c>
      <c r="O15" t="s">
        <v>87</v>
      </c>
      <c r="P15" s="27">
        <v>44053</v>
      </c>
      <c r="Q15" s="27">
        <v>44053</v>
      </c>
      <c r="R15" s="27">
        <v>44053</v>
      </c>
      <c r="S15" t="s">
        <v>77</v>
      </c>
      <c r="T15" t="s">
        <v>78</v>
      </c>
      <c r="U15" t="s">
        <v>70</v>
      </c>
      <c r="V15">
        <v>1</v>
      </c>
      <c r="W15">
        <f>VLOOKUP(G15,'VERIFICACIÓN DE CARTERA '!B69:B183,1,0)</f>
        <v>846217</v>
      </c>
    </row>
    <row r="16" spans="1:23" x14ac:dyDescent="0.25">
      <c r="A16" t="s">
        <v>136</v>
      </c>
      <c r="B16" t="s">
        <v>57</v>
      </c>
      <c r="C16" t="s">
        <v>58</v>
      </c>
      <c r="D16" t="s">
        <v>59</v>
      </c>
      <c r="E16" t="s">
        <v>60</v>
      </c>
      <c r="F16" t="s">
        <v>61</v>
      </c>
      <c r="G16">
        <v>843601</v>
      </c>
      <c r="H16" t="s">
        <v>137</v>
      </c>
      <c r="I16" t="s">
        <v>138</v>
      </c>
      <c r="J16">
        <v>1</v>
      </c>
      <c r="K16">
        <v>752940</v>
      </c>
      <c r="L16" t="s">
        <v>139</v>
      </c>
      <c r="M16" t="s">
        <v>65</v>
      </c>
      <c r="O16" t="s">
        <v>140</v>
      </c>
      <c r="P16" s="27">
        <v>44053</v>
      </c>
      <c r="Q16" s="27">
        <v>44053</v>
      </c>
      <c r="R16" s="27">
        <v>44053</v>
      </c>
      <c r="S16" t="s">
        <v>68</v>
      </c>
      <c r="T16" t="s">
        <v>69</v>
      </c>
      <c r="U16" t="s">
        <v>70</v>
      </c>
      <c r="V16">
        <v>1</v>
      </c>
      <c r="W16">
        <f>VLOOKUP(G16,'VERIFICACIÓN DE CARTERA '!B70:B184,1,0)</f>
        <v>843601</v>
      </c>
    </row>
    <row r="17" spans="1:23" x14ac:dyDescent="0.25">
      <c r="A17" t="s">
        <v>119</v>
      </c>
      <c r="B17" t="s">
        <v>57</v>
      </c>
      <c r="C17" t="s">
        <v>58</v>
      </c>
      <c r="D17" t="s">
        <v>59</v>
      </c>
      <c r="E17" t="s">
        <v>60</v>
      </c>
      <c r="F17" t="s">
        <v>61</v>
      </c>
      <c r="G17">
        <v>815623</v>
      </c>
      <c r="H17" t="s">
        <v>120</v>
      </c>
      <c r="I17" t="s">
        <v>121</v>
      </c>
      <c r="J17">
        <v>1</v>
      </c>
      <c r="K17">
        <v>916650</v>
      </c>
      <c r="L17" t="s">
        <v>83</v>
      </c>
      <c r="M17" t="s">
        <v>65</v>
      </c>
      <c r="O17" t="s">
        <v>122</v>
      </c>
      <c r="P17" s="27">
        <v>44042</v>
      </c>
      <c r="Q17" s="27">
        <v>44042</v>
      </c>
      <c r="R17" s="27">
        <v>44042</v>
      </c>
      <c r="S17" t="s">
        <v>123</v>
      </c>
      <c r="T17" t="s">
        <v>124</v>
      </c>
      <c r="U17" t="s">
        <v>70</v>
      </c>
      <c r="V17">
        <v>1</v>
      </c>
      <c r="W17">
        <f>VLOOKUP(G17,'VERIFICACIÓN DE CARTERA '!B71:B185,1,0)</f>
        <v>815623</v>
      </c>
    </row>
    <row r="18" spans="1:23" x14ac:dyDescent="0.25">
      <c r="A18" t="s">
        <v>141</v>
      </c>
      <c r="B18" t="s">
        <v>57</v>
      </c>
      <c r="C18" t="s">
        <v>58</v>
      </c>
      <c r="D18" t="s">
        <v>59</v>
      </c>
      <c r="E18" t="s">
        <v>60</v>
      </c>
      <c r="F18" t="s">
        <v>61</v>
      </c>
      <c r="G18">
        <v>810054</v>
      </c>
      <c r="H18" t="s">
        <v>142</v>
      </c>
      <c r="I18" t="s">
        <v>143</v>
      </c>
      <c r="J18">
        <v>1</v>
      </c>
      <c r="K18">
        <v>597060</v>
      </c>
      <c r="L18" t="s">
        <v>83</v>
      </c>
      <c r="M18" t="s">
        <v>65</v>
      </c>
      <c r="O18" t="s">
        <v>144</v>
      </c>
      <c r="P18" s="27">
        <v>43692</v>
      </c>
      <c r="Q18" s="27">
        <v>43692</v>
      </c>
      <c r="R18" s="27">
        <v>43692</v>
      </c>
      <c r="S18" t="s">
        <v>123</v>
      </c>
      <c r="T18" t="s">
        <v>124</v>
      </c>
      <c r="U18" t="s">
        <v>70</v>
      </c>
      <c r="V18">
        <v>1</v>
      </c>
      <c r="W18">
        <f>VLOOKUP(G18,'VERIFICACIÓN DE CARTERA '!B72:B186,1,0)</f>
        <v>810054</v>
      </c>
    </row>
    <row r="19" spans="1:23" x14ac:dyDescent="0.25">
      <c r="A19" t="s">
        <v>145</v>
      </c>
      <c r="B19" t="s">
        <v>57</v>
      </c>
      <c r="C19" t="s">
        <v>58</v>
      </c>
      <c r="D19" t="s">
        <v>59</v>
      </c>
      <c r="E19" t="s">
        <v>60</v>
      </c>
      <c r="F19" t="s">
        <v>61</v>
      </c>
      <c r="G19">
        <v>793604</v>
      </c>
      <c r="H19" t="s">
        <v>146</v>
      </c>
      <c r="I19" t="s">
        <v>147</v>
      </c>
      <c r="J19">
        <v>1</v>
      </c>
      <c r="K19">
        <v>52620</v>
      </c>
      <c r="L19" t="s">
        <v>83</v>
      </c>
      <c r="M19" t="s">
        <v>65</v>
      </c>
      <c r="O19" t="s">
        <v>144</v>
      </c>
      <c r="P19" s="27">
        <v>43558</v>
      </c>
      <c r="Q19" s="27">
        <v>43558</v>
      </c>
      <c r="R19" s="27">
        <v>43558</v>
      </c>
      <c r="S19" t="s">
        <v>77</v>
      </c>
      <c r="T19" t="s">
        <v>78</v>
      </c>
      <c r="U19" t="s">
        <v>70</v>
      </c>
      <c r="V19">
        <v>1</v>
      </c>
    </row>
    <row r="20" spans="1:23" x14ac:dyDescent="0.25">
      <c r="A20" t="s">
        <v>148</v>
      </c>
      <c r="B20" t="s">
        <v>57</v>
      </c>
      <c r="C20" t="s">
        <v>58</v>
      </c>
      <c r="D20" t="s">
        <v>59</v>
      </c>
      <c r="E20" t="s">
        <v>60</v>
      </c>
      <c r="F20" t="s">
        <v>61</v>
      </c>
      <c r="G20">
        <v>765106</v>
      </c>
      <c r="H20" t="s">
        <v>149</v>
      </c>
      <c r="I20" t="s">
        <v>150</v>
      </c>
      <c r="J20">
        <v>1</v>
      </c>
      <c r="K20">
        <v>50160</v>
      </c>
      <c r="L20" t="s">
        <v>83</v>
      </c>
      <c r="M20" t="s">
        <v>65</v>
      </c>
      <c r="O20" t="s">
        <v>144</v>
      </c>
      <c r="P20" s="27">
        <v>43110</v>
      </c>
      <c r="Q20" s="27">
        <v>43110</v>
      </c>
      <c r="R20" s="27">
        <v>43110</v>
      </c>
      <c r="S20" t="s">
        <v>68</v>
      </c>
      <c r="T20" t="s">
        <v>69</v>
      </c>
      <c r="U20" t="s">
        <v>70</v>
      </c>
      <c r="V20">
        <v>1</v>
      </c>
    </row>
    <row r="21" spans="1:23" x14ac:dyDescent="0.25">
      <c r="A21" t="s">
        <v>151</v>
      </c>
      <c r="B21" t="s">
        <v>57</v>
      </c>
      <c r="C21" t="s">
        <v>58</v>
      </c>
      <c r="D21" t="s">
        <v>59</v>
      </c>
      <c r="E21" t="s">
        <v>60</v>
      </c>
      <c r="F21" t="s">
        <v>61</v>
      </c>
      <c r="G21">
        <v>765109</v>
      </c>
      <c r="H21" t="s">
        <v>152</v>
      </c>
      <c r="I21" t="s">
        <v>153</v>
      </c>
      <c r="J21">
        <v>1</v>
      </c>
      <c r="K21">
        <v>238250</v>
      </c>
      <c r="L21" t="s">
        <v>83</v>
      </c>
      <c r="M21" t="s">
        <v>65</v>
      </c>
      <c r="O21" t="s">
        <v>144</v>
      </c>
      <c r="P21" s="27">
        <v>43110</v>
      </c>
      <c r="Q21" s="27">
        <v>43110</v>
      </c>
      <c r="R21" s="27">
        <v>43110</v>
      </c>
      <c r="S21" t="s">
        <v>68</v>
      </c>
      <c r="T21" t="s">
        <v>69</v>
      </c>
      <c r="U21" t="s">
        <v>70</v>
      </c>
      <c r="V21">
        <v>1</v>
      </c>
    </row>
  </sheetData>
  <sortState xmlns:xlrd2="http://schemas.microsoft.com/office/spreadsheetml/2017/richdata2" ref="A2:V21">
    <sortCondition descending="1" ref="P1:P21"/>
  </sortState>
  <conditionalFormatting sqref="G2:G18">
    <cfRule type="duplicateValues" dxfId="0" priority="4"/>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EB937-0770-4ACB-B88F-EF54F17B6C5F}">
  <sheetPr>
    <tabColor rgb="FF92D050"/>
  </sheetPr>
  <dimension ref="B2:J30"/>
  <sheetViews>
    <sheetView tabSelected="1" topLeftCell="A2" zoomScale="85" zoomScaleNormal="85" workbookViewId="0">
      <selection activeCell="H29" sqref="C3:H29"/>
    </sheetView>
  </sheetViews>
  <sheetFormatPr baseColWidth="10" defaultRowHeight="15" x14ac:dyDescent="0.25"/>
  <cols>
    <col min="1" max="1" width="10.42578125" style="30" customWidth="1"/>
    <col min="2" max="2" width="3.28515625" style="30" customWidth="1"/>
    <col min="3" max="3" width="34.140625" style="30" customWidth="1"/>
    <col min="4" max="4" width="14.42578125" style="30" customWidth="1"/>
    <col min="5" max="5" width="15" style="30" customWidth="1"/>
    <col min="6" max="6" width="18.85546875" style="30" customWidth="1"/>
    <col min="7" max="7" width="17" style="30" customWidth="1"/>
    <col min="8" max="8" width="20.7109375" style="30" customWidth="1"/>
    <col min="9" max="9" width="3.28515625" style="30" customWidth="1"/>
    <col min="10" max="16384" width="11.42578125" style="30"/>
  </cols>
  <sheetData>
    <row r="2" spans="2:9" ht="6.75" customHeight="1" x14ac:dyDescent="0.25">
      <c r="B2" s="31"/>
      <c r="C2" s="32"/>
      <c r="D2" s="32"/>
      <c r="E2" s="32"/>
      <c r="F2" s="32"/>
      <c r="G2" s="32"/>
      <c r="H2" s="32"/>
      <c r="I2" s="33"/>
    </row>
    <row r="3" spans="2:9" ht="6.75" customHeight="1" x14ac:dyDescent="0.25">
      <c r="B3" s="34"/>
      <c r="I3" s="35"/>
    </row>
    <row r="4" spans="2:9" x14ac:dyDescent="0.25">
      <c r="B4" s="34"/>
      <c r="I4" s="35"/>
    </row>
    <row r="5" spans="2:9" ht="15.75" x14ac:dyDescent="0.25">
      <c r="B5" s="36"/>
      <c r="C5" s="37" t="s">
        <v>16</v>
      </c>
      <c r="D5" s="37"/>
      <c r="E5" s="37"/>
      <c r="F5" s="37"/>
      <c r="G5" s="37"/>
      <c r="H5" s="38"/>
      <c r="I5" s="35"/>
    </row>
    <row r="6" spans="2:9" ht="15.75" x14ac:dyDescent="0.25">
      <c r="B6" s="36"/>
      <c r="C6" s="37" t="s">
        <v>781</v>
      </c>
      <c r="D6" s="37"/>
      <c r="E6" s="37"/>
      <c r="F6" s="37"/>
      <c r="G6" s="39"/>
      <c r="H6" s="40" t="s">
        <v>780</v>
      </c>
      <c r="I6" s="35"/>
    </row>
    <row r="7" spans="2:9" x14ac:dyDescent="0.25">
      <c r="B7" s="36"/>
      <c r="H7" s="38"/>
      <c r="I7" s="35"/>
    </row>
    <row r="8" spans="2:9" s="43" customFormat="1" x14ac:dyDescent="0.25">
      <c r="B8" s="41"/>
      <c r="C8" s="77" t="s">
        <v>17</v>
      </c>
      <c r="D8" s="77"/>
      <c r="E8" s="77"/>
      <c r="F8" s="77"/>
      <c r="G8" s="97" t="s">
        <v>18</v>
      </c>
      <c r="H8" s="97"/>
      <c r="I8" s="42"/>
    </row>
    <row r="9" spans="2:9" x14ac:dyDescent="0.25">
      <c r="B9" s="36"/>
      <c r="H9" s="38"/>
      <c r="I9" s="35"/>
    </row>
    <row r="10" spans="2:9" x14ac:dyDescent="0.25">
      <c r="B10" s="36" t="s">
        <v>19</v>
      </c>
      <c r="C10" s="94" t="s">
        <v>20</v>
      </c>
      <c r="D10" s="94"/>
      <c r="E10" s="94"/>
      <c r="F10" s="94"/>
      <c r="G10" s="94"/>
      <c r="H10" s="44">
        <f>'VERIFICACIÓN DE CARTERA '!D167</f>
        <v>26239299</v>
      </c>
      <c r="I10" s="35"/>
    </row>
    <row r="11" spans="2:9" x14ac:dyDescent="0.25">
      <c r="B11" s="36"/>
      <c r="D11" s="98">
        <v>2018</v>
      </c>
      <c r="E11" s="98">
        <v>2019</v>
      </c>
      <c r="F11" s="98">
        <v>2020</v>
      </c>
      <c r="G11" s="98">
        <v>2021</v>
      </c>
      <c r="H11" s="45"/>
      <c r="I11" s="35"/>
    </row>
    <row r="12" spans="2:9" x14ac:dyDescent="0.25">
      <c r="B12" s="36" t="s">
        <v>21</v>
      </c>
      <c r="C12" s="76" t="s">
        <v>22</v>
      </c>
      <c r="D12" s="79"/>
      <c r="E12" s="79"/>
      <c r="F12" s="80">
        <v>4191110</v>
      </c>
      <c r="G12" s="80">
        <v>1586430</v>
      </c>
      <c r="H12" s="81">
        <f>'VERIFICACIÓN DE CARTERA '!G167</f>
        <v>5777540</v>
      </c>
      <c r="I12" s="35"/>
    </row>
    <row r="13" spans="2:9" x14ac:dyDescent="0.25">
      <c r="B13" s="36" t="s">
        <v>21</v>
      </c>
      <c r="C13" s="76" t="s">
        <v>23</v>
      </c>
      <c r="D13" s="79"/>
      <c r="E13" s="79">
        <v>34400</v>
      </c>
      <c r="F13" s="79">
        <v>3567130</v>
      </c>
      <c r="G13" s="82">
        <v>118040</v>
      </c>
      <c r="H13" s="81">
        <f>'VERIFICACIÓN DE CARTERA '!I167</f>
        <v>3719570</v>
      </c>
      <c r="I13" s="35"/>
    </row>
    <row r="14" spans="2:9" x14ac:dyDescent="0.25">
      <c r="B14" s="36" t="s">
        <v>21</v>
      </c>
      <c r="C14" s="76" t="s">
        <v>24</v>
      </c>
      <c r="D14" s="79"/>
      <c r="E14" s="79"/>
      <c r="F14" s="79">
        <v>191755</v>
      </c>
      <c r="G14" s="82">
        <v>955933</v>
      </c>
      <c r="H14" s="81">
        <f>'VERIFICACIÓN DE CARTERA '!J167</f>
        <v>1147688</v>
      </c>
      <c r="I14" s="35"/>
    </row>
    <row r="15" spans="2:9" x14ac:dyDescent="0.25">
      <c r="B15" s="36" t="s">
        <v>21</v>
      </c>
      <c r="C15" s="76" t="s">
        <v>25</v>
      </c>
      <c r="D15" s="79"/>
      <c r="E15" s="79"/>
      <c r="F15" s="79"/>
      <c r="G15" s="82"/>
      <c r="H15" s="81">
        <f>'VERIFICACIÓN DE CARTERA '!K167</f>
        <v>0</v>
      </c>
      <c r="I15" s="35"/>
    </row>
    <row r="16" spans="2:9" x14ac:dyDescent="0.25">
      <c r="B16" s="36" t="s">
        <v>21</v>
      </c>
      <c r="C16" s="76" t="s">
        <v>26</v>
      </c>
      <c r="D16" s="79"/>
      <c r="E16" s="79"/>
      <c r="F16" s="79"/>
      <c r="G16" s="82"/>
      <c r="H16" s="81">
        <f>'VERIFICACIÓN DE CARTERA '!L167</f>
        <v>0</v>
      </c>
      <c r="I16" s="35"/>
    </row>
    <row r="17" spans="2:10" x14ac:dyDescent="0.25">
      <c r="B17" s="36" t="s">
        <v>21</v>
      </c>
      <c r="C17" s="76" t="s">
        <v>27</v>
      </c>
      <c r="D17" s="79">
        <v>106120</v>
      </c>
      <c r="E17" s="79">
        <v>2763300</v>
      </c>
      <c r="F17" s="79">
        <v>6470965</v>
      </c>
      <c r="G17" s="82">
        <v>4007609</v>
      </c>
      <c r="H17" s="81">
        <f>'VERIFICACIÓN DE CARTERA '!M167</f>
        <v>13347994</v>
      </c>
      <c r="I17" s="35"/>
    </row>
    <row r="18" spans="2:10" x14ac:dyDescent="0.25">
      <c r="B18" s="36" t="s">
        <v>21</v>
      </c>
      <c r="C18" s="76" t="s">
        <v>28</v>
      </c>
      <c r="D18" s="79"/>
      <c r="E18" s="79"/>
      <c r="F18" s="79">
        <v>-676940</v>
      </c>
      <c r="G18" s="82"/>
      <c r="H18" s="81">
        <f>'VERIFICACIÓN DE CARTERA '!P167</f>
        <v>-676940</v>
      </c>
      <c r="I18" s="35"/>
    </row>
    <row r="19" spans="2:10" x14ac:dyDescent="0.25">
      <c r="B19" s="36"/>
      <c r="H19" s="45"/>
      <c r="I19" s="35"/>
    </row>
    <row r="20" spans="2:10" x14ac:dyDescent="0.25">
      <c r="B20" s="36" t="s">
        <v>19</v>
      </c>
      <c r="C20" s="46" t="s">
        <v>29</v>
      </c>
      <c r="D20" s="46"/>
      <c r="E20" s="46"/>
      <c r="F20" s="46"/>
      <c r="G20" s="46"/>
      <c r="H20" s="83">
        <f>H10-SUM(H12:H18)</f>
        <v>2923447</v>
      </c>
      <c r="I20" s="35"/>
      <c r="J20" s="38"/>
    </row>
    <row r="21" spans="2:10" x14ac:dyDescent="0.25">
      <c r="B21" s="36" t="s">
        <v>21</v>
      </c>
      <c r="C21" s="30" t="s">
        <v>782</v>
      </c>
      <c r="H21" s="84">
        <v>0</v>
      </c>
      <c r="I21" s="35"/>
    </row>
    <row r="22" spans="2:10" x14ac:dyDescent="0.25">
      <c r="B22" s="36"/>
      <c r="C22" s="30" t="s">
        <v>783</v>
      </c>
      <c r="H22" s="84">
        <v>0</v>
      </c>
      <c r="I22" s="35"/>
    </row>
    <row r="23" spans="2:10" x14ac:dyDescent="0.25">
      <c r="B23" s="36" t="s">
        <v>19</v>
      </c>
      <c r="C23" s="94" t="s">
        <v>30</v>
      </c>
      <c r="D23" s="94"/>
      <c r="E23" s="94"/>
      <c r="F23" s="94"/>
      <c r="G23" s="95"/>
      <c r="H23" s="83">
        <f>H20-H21-H22</f>
        <v>2923447</v>
      </c>
      <c r="I23" s="35"/>
      <c r="J23" s="38"/>
    </row>
    <row r="24" spans="2:10" x14ac:dyDescent="0.25">
      <c r="B24" s="36"/>
      <c r="H24" s="85"/>
      <c r="I24" s="35"/>
    </row>
    <row r="25" spans="2:10" x14ac:dyDescent="0.25">
      <c r="B25" s="36" t="s">
        <v>21</v>
      </c>
      <c r="C25" s="96" t="s">
        <v>31</v>
      </c>
      <c r="D25" s="96"/>
      <c r="E25" s="96"/>
      <c r="F25" s="96"/>
      <c r="G25" s="95"/>
      <c r="H25" s="86">
        <f>'GIROS POR LEGALIZAR'!H24</f>
        <v>4408373</v>
      </c>
      <c r="I25" s="35"/>
    </row>
    <row r="26" spans="2:10" x14ac:dyDescent="0.25">
      <c r="B26" s="36"/>
      <c r="H26" s="85"/>
      <c r="I26" s="35"/>
    </row>
    <row r="27" spans="2:10" ht="15.75" thickBot="1" x14ac:dyDescent="0.3">
      <c r="B27" s="47" t="s">
        <v>19</v>
      </c>
      <c r="C27" s="48" t="s">
        <v>32</v>
      </c>
      <c r="D27" s="48"/>
      <c r="E27" s="48"/>
      <c r="F27" s="48" t="s">
        <v>832</v>
      </c>
      <c r="G27" s="49"/>
      <c r="H27" s="87">
        <v>1484926</v>
      </c>
      <c r="I27" s="35"/>
    </row>
    <row r="28" spans="2:10" ht="15.75" thickTop="1" x14ac:dyDescent="0.25">
      <c r="B28" s="34"/>
      <c r="C28" s="46" t="s">
        <v>33</v>
      </c>
      <c r="D28" s="78">
        <v>44469</v>
      </c>
      <c r="E28" s="46"/>
      <c r="F28" s="46"/>
      <c r="G28" s="50"/>
      <c r="H28" s="38"/>
      <c r="I28" s="35"/>
    </row>
    <row r="29" spans="2:10" x14ac:dyDescent="0.25">
      <c r="B29" s="34"/>
      <c r="C29" s="46" t="s">
        <v>34</v>
      </c>
      <c r="D29" s="78">
        <v>44510</v>
      </c>
      <c r="E29" s="46"/>
      <c r="F29" s="46"/>
      <c r="G29" s="50"/>
      <c r="H29" s="38"/>
      <c r="I29" s="35"/>
    </row>
    <row r="30" spans="2:10" x14ac:dyDescent="0.25">
      <c r="B30" s="51"/>
      <c r="C30" s="52"/>
      <c r="D30" s="52"/>
      <c r="E30" s="52"/>
      <c r="F30" s="52"/>
      <c r="G30" s="52"/>
      <c r="H30" s="52"/>
      <c r="I30" s="53"/>
    </row>
  </sheetData>
  <mergeCells count="4">
    <mergeCell ref="C10:G10"/>
    <mergeCell ref="C23:G23"/>
    <mergeCell ref="C25:G25"/>
    <mergeCell ref="G8:H8"/>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41036-D54A-4964-8FD6-65B3E22F1401}">
  <dimension ref="A1:O245"/>
  <sheetViews>
    <sheetView topLeftCell="A86" workbookViewId="0">
      <selection activeCell="I233" sqref="A233:XFD233"/>
    </sheetView>
  </sheetViews>
  <sheetFormatPr baseColWidth="10" defaultRowHeight="12.75" x14ac:dyDescent="0.2"/>
  <cols>
    <col min="1" max="6" width="11.42578125" style="60"/>
    <col min="7" max="7" width="15.7109375" style="60" customWidth="1"/>
    <col min="8" max="16384" width="11.42578125" style="60"/>
  </cols>
  <sheetData>
    <row r="1" spans="1:15" x14ac:dyDescent="0.2">
      <c r="A1" s="59" t="s">
        <v>160</v>
      </c>
      <c r="B1" s="59" t="s">
        <v>161</v>
      </c>
      <c r="C1" s="59" t="s">
        <v>162</v>
      </c>
      <c r="D1" s="59" t="s">
        <v>163</v>
      </c>
      <c r="E1" s="59" t="s">
        <v>164</v>
      </c>
      <c r="F1" s="59" t="s">
        <v>165</v>
      </c>
      <c r="G1" s="59" t="s">
        <v>160</v>
      </c>
      <c r="H1" s="59" t="s">
        <v>166</v>
      </c>
      <c r="I1" s="59" t="s">
        <v>167</v>
      </c>
      <c r="J1" s="59" t="s">
        <v>168</v>
      </c>
      <c r="K1" s="59" t="s">
        <v>169</v>
      </c>
      <c r="L1" s="59" t="s">
        <v>170</v>
      </c>
      <c r="M1" s="59" t="s">
        <v>171</v>
      </c>
      <c r="N1" s="59" t="s">
        <v>172</v>
      </c>
      <c r="O1" s="59" t="s">
        <v>173</v>
      </c>
    </row>
    <row r="2" spans="1:15" x14ac:dyDescent="0.2">
      <c r="A2" s="60">
        <v>390259</v>
      </c>
      <c r="B2" s="61"/>
      <c r="C2" s="60" t="s">
        <v>174</v>
      </c>
      <c r="D2" s="60" t="s">
        <v>175</v>
      </c>
      <c r="E2" s="60" t="s">
        <v>176</v>
      </c>
      <c r="F2" s="62">
        <v>43612</v>
      </c>
      <c r="G2" s="60" t="s">
        <v>177</v>
      </c>
      <c r="H2" s="63">
        <v>23160</v>
      </c>
      <c r="I2" s="60" t="s">
        <v>178</v>
      </c>
      <c r="J2" s="60" t="s">
        <v>179</v>
      </c>
      <c r="K2" s="60">
        <v>2000137562</v>
      </c>
      <c r="L2" s="60" t="s">
        <v>180</v>
      </c>
      <c r="M2" s="60" t="s">
        <v>181</v>
      </c>
      <c r="N2" s="63">
        <v>0</v>
      </c>
      <c r="O2" s="62">
        <v>43612</v>
      </c>
    </row>
    <row r="3" spans="1:15" x14ac:dyDescent="0.2">
      <c r="A3" s="60">
        <v>799049</v>
      </c>
      <c r="B3" s="61"/>
      <c r="C3" s="60" t="s">
        <v>174</v>
      </c>
      <c r="D3" s="60" t="s">
        <v>182</v>
      </c>
      <c r="E3" s="60" t="s">
        <v>176</v>
      </c>
      <c r="F3" s="62">
        <v>43500</v>
      </c>
      <c r="G3" s="60" t="s">
        <v>183</v>
      </c>
      <c r="H3" s="63">
        <v>55720</v>
      </c>
      <c r="I3" s="60" t="s">
        <v>184</v>
      </c>
      <c r="J3" s="60" t="s">
        <v>185</v>
      </c>
      <c r="K3" s="60">
        <v>2000137562</v>
      </c>
      <c r="L3" s="60" t="s">
        <v>186</v>
      </c>
      <c r="M3" s="60" t="s">
        <v>187</v>
      </c>
      <c r="N3" s="63">
        <v>24</v>
      </c>
      <c r="O3" s="62">
        <v>43558</v>
      </c>
    </row>
    <row r="4" spans="1:15" x14ac:dyDescent="0.2">
      <c r="A4" s="60">
        <v>799560</v>
      </c>
      <c r="B4" s="61"/>
      <c r="C4" s="60" t="s">
        <v>174</v>
      </c>
      <c r="D4" s="60" t="s">
        <v>188</v>
      </c>
      <c r="E4" s="60" t="s">
        <v>176</v>
      </c>
      <c r="F4" s="62">
        <v>43504</v>
      </c>
      <c r="G4" s="60" t="s">
        <v>189</v>
      </c>
      <c r="H4" s="63">
        <v>274680</v>
      </c>
      <c r="I4" s="60" t="s">
        <v>184</v>
      </c>
      <c r="J4" s="60" t="s">
        <v>185</v>
      </c>
      <c r="K4" s="60">
        <v>2000137562</v>
      </c>
      <c r="L4" s="60" t="s">
        <v>186</v>
      </c>
      <c r="M4" s="60" t="s">
        <v>187</v>
      </c>
      <c r="N4" s="63">
        <v>24</v>
      </c>
      <c r="O4" s="62">
        <v>43558</v>
      </c>
    </row>
    <row r="5" spans="1:15" x14ac:dyDescent="0.2">
      <c r="A5" s="60">
        <v>769127</v>
      </c>
      <c r="B5" s="61"/>
      <c r="C5" s="60" t="s">
        <v>174</v>
      </c>
      <c r="D5" s="60" t="s">
        <v>190</v>
      </c>
      <c r="E5" s="60" t="s">
        <v>176</v>
      </c>
      <c r="F5" s="62">
        <v>43131</v>
      </c>
      <c r="G5" s="60" t="s">
        <v>191</v>
      </c>
      <c r="H5" s="63">
        <v>57580</v>
      </c>
      <c r="I5" s="60" t="s">
        <v>192</v>
      </c>
      <c r="J5" s="60" t="s">
        <v>185</v>
      </c>
      <c r="K5" s="60">
        <v>2000137562</v>
      </c>
      <c r="L5" s="60" t="s">
        <v>193</v>
      </c>
      <c r="M5" s="60" t="s">
        <v>194</v>
      </c>
      <c r="N5" s="63">
        <v>380</v>
      </c>
      <c r="O5" s="62">
        <v>43202</v>
      </c>
    </row>
    <row r="6" spans="1:15" x14ac:dyDescent="0.2">
      <c r="A6" s="60">
        <v>769883</v>
      </c>
      <c r="B6" s="61"/>
      <c r="C6" s="60" t="s">
        <v>174</v>
      </c>
      <c r="D6" s="60" t="s">
        <v>195</v>
      </c>
      <c r="E6" s="60" t="s">
        <v>176</v>
      </c>
      <c r="F6" s="62">
        <v>43144</v>
      </c>
      <c r="G6" s="60" t="s">
        <v>196</v>
      </c>
      <c r="H6" s="63">
        <v>51930</v>
      </c>
      <c r="I6" s="60" t="s">
        <v>197</v>
      </c>
      <c r="J6" s="60" t="s">
        <v>185</v>
      </c>
      <c r="K6" s="60">
        <v>2000137562</v>
      </c>
      <c r="L6" s="60" t="s">
        <v>198</v>
      </c>
      <c r="M6" s="60" t="s">
        <v>199</v>
      </c>
      <c r="N6" s="63">
        <v>380</v>
      </c>
      <c r="O6" s="62">
        <v>43202</v>
      </c>
    </row>
    <row r="7" spans="1:15" x14ac:dyDescent="0.2">
      <c r="A7" s="60">
        <v>771968</v>
      </c>
      <c r="B7" s="61"/>
      <c r="C7" s="60" t="s">
        <v>174</v>
      </c>
      <c r="D7" s="60" t="s">
        <v>200</v>
      </c>
      <c r="E7" s="60" t="s">
        <v>176</v>
      </c>
      <c r="F7" s="62">
        <v>43179</v>
      </c>
      <c r="G7" s="60" t="s">
        <v>201</v>
      </c>
      <c r="H7" s="63">
        <v>51860</v>
      </c>
      <c r="I7" s="60" t="s">
        <v>202</v>
      </c>
      <c r="J7" s="60" t="s">
        <v>185</v>
      </c>
      <c r="K7" s="60">
        <v>2000137562</v>
      </c>
      <c r="L7" s="60" t="s">
        <v>203</v>
      </c>
      <c r="M7" s="60" t="s">
        <v>204</v>
      </c>
      <c r="N7" s="63">
        <v>373</v>
      </c>
      <c r="O7" s="62">
        <v>43209</v>
      </c>
    </row>
    <row r="8" spans="1:15" x14ac:dyDescent="0.2">
      <c r="A8" s="60">
        <v>774204</v>
      </c>
      <c r="B8" s="61"/>
      <c r="C8" s="60" t="s">
        <v>174</v>
      </c>
      <c r="D8" s="60" t="s">
        <v>205</v>
      </c>
      <c r="E8" s="60" t="s">
        <v>176</v>
      </c>
      <c r="F8" s="62">
        <v>43207</v>
      </c>
      <c r="G8" s="60" t="s">
        <v>206</v>
      </c>
      <c r="H8" s="63">
        <v>54190</v>
      </c>
      <c r="I8" s="60" t="s">
        <v>207</v>
      </c>
      <c r="J8" s="60" t="s">
        <v>185</v>
      </c>
      <c r="K8" s="60">
        <v>2000137562</v>
      </c>
      <c r="L8" s="60" t="s">
        <v>208</v>
      </c>
      <c r="M8" s="60" t="s">
        <v>209</v>
      </c>
      <c r="N8" s="63">
        <v>351</v>
      </c>
      <c r="O8" s="62">
        <v>43231</v>
      </c>
    </row>
    <row r="9" spans="1:15" x14ac:dyDescent="0.2">
      <c r="A9" s="64" t="s">
        <v>210</v>
      </c>
      <c r="B9" s="65"/>
      <c r="C9" s="64" t="s">
        <v>174</v>
      </c>
      <c r="D9" s="64" t="s">
        <v>211</v>
      </c>
      <c r="E9" s="64" t="s">
        <v>176</v>
      </c>
      <c r="F9" s="66">
        <v>43593</v>
      </c>
      <c r="G9" s="64" t="s">
        <v>210</v>
      </c>
      <c r="H9" s="67">
        <v>522800</v>
      </c>
      <c r="I9" s="64" t="s">
        <v>212</v>
      </c>
      <c r="J9" s="64" t="s">
        <v>213</v>
      </c>
      <c r="K9" s="64">
        <v>2000137562</v>
      </c>
      <c r="L9" s="64" t="s">
        <v>214</v>
      </c>
      <c r="M9" s="64" t="s">
        <v>181</v>
      </c>
      <c r="N9" s="67">
        <v>19</v>
      </c>
      <c r="O9" s="66">
        <v>43593</v>
      </c>
    </row>
    <row r="10" spans="1:15" s="68" customFormat="1" x14ac:dyDescent="0.2">
      <c r="B10" s="69"/>
      <c r="F10" s="70"/>
      <c r="H10" s="71"/>
      <c r="N10" s="71"/>
      <c r="O10" s="70"/>
    </row>
    <row r="11" spans="1:15" x14ac:dyDescent="0.2">
      <c r="A11" s="60">
        <v>798872</v>
      </c>
      <c r="B11" s="61"/>
      <c r="C11" s="60" t="s">
        <v>174</v>
      </c>
      <c r="D11" s="60" t="s">
        <v>217</v>
      </c>
      <c r="E11" s="60" t="s">
        <v>176</v>
      </c>
      <c r="F11" s="62">
        <v>43497</v>
      </c>
      <c r="G11" s="60" t="s">
        <v>218</v>
      </c>
      <c r="H11" s="63">
        <v>56260</v>
      </c>
      <c r="I11" s="60" t="s">
        <v>219</v>
      </c>
      <c r="J11" s="60" t="s">
        <v>185</v>
      </c>
      <c r="K11" s="60">
        <v>2000137573</v>
      </c>
      <c r="L11" s="60" t="s">
        <v>220</v>
      </c>
      <c r="M11" s="60" t="s">
        <v>221</v>
      </c>
      <c r="N11" s="63">
        <v>24</v>
      </c>
      <c r="O11" s="62">
        <v>43558</v>
      </c>
    </row>
    <row r="12" spans="1:15" x14ac:dyDescent="0.2">
      <c r="A12" s="60">
        <v>800387</v>
      </c>
      <c r="B12" s="61"/>
      <c r="C12" s="60" t="s">
        <v>174</v>
      </c>
      <c r="D12" s="60" t="s">
        <v>222</v>
      </c>
      <c r="E12" s="60" t="s">
        <v>176</v>
      </c>
      <c r="F12" s="62">
        <v>43514</v>
      </c>
      <c r="G12" s="60" t="s">
        <v>223</v>
      </c>
      <c r="H12" s="63">
        <v>54400</v>
      </c>
      <c r="I12" s="60" t="s">
        <v>219</v>
      </c>
      <c r="J12" s="60" t="s">
        <v>185</v>
      </c>
      <c r="K12" s="60">
        <v>2000137573</v>
      </c>
      <c r="L12" s="60" t="s">
        <v>224</v>
      </c>
      <c r="M12" s="60" t="s">
        <v>215</v>
      </c>
      <c r="N12" s="63">
        <v>24</v>
      </c>
      <c r="O12" s="62">
        <v>43558</v>
      </c>
    </row>
    <row r="13" spans="1:15" x14ac:dyDescent="0.2">
      <c r="A13" s="64" t="s">
        <v>225</v>
      </c>
      <c r="B13" s="65"/>
      <c r="C13" s="64" t="s">
        <v>174</v>
      </c>
      <c r="D13" s="64" t="s">
        <v>226</v>
      </c>
      <c r="E13" s="64" t="s">
        <v>176</v>
      </c>
      <c r="F13" s="66">
        <v>43593</v>
      </c>
      <c r="G13" s="64" t="s">
        <v>225</v>
      </c>
      <c r="H13" s="67">
        <v>110660</v>
      </c>
      <c r="I13" s="64" t="s">
        <v>227</v>
      </c>
      <c r="J13" s="64" t="s">
        <v>213</v>
      </c>
      <c r="K13" s="64">
        <v>2000137573</v>
      </c>
      <c r="L13" s="64" t="s">
        <v>214</v>
      </c>
      <c r="M13" s="64" t="s">
        <v>216</v>
      </c>
      <c r="N13" s="67">
        <v>19</v>
      </c>
      <c r="O13" s="66">
        <v>43593</v>
      </c>
    </row>
    <row r="14" spans="1:15" s="68" customFormat="1" x14ac:dyDescent="0.2">
      <c r="B14" s="69"/>
      <c r="F14" s="70"/>
      <c r="H14" s="71"/>
      <c r="N14" s="71"/>
      <c r="O14" s="70"/>
    </row>
    <row r="15" spans="1:15" x14ac:dyDescent="0.2">
      <c r="A15" s="60">
        <v>796602</v>
      </c>
      <c r="B15" s="61"/>
      <c r="C15" s="60" t="s">
        <v>174</v>
      </c>
      <c r="D15" s="60" t="s">
        <v>230</v>
      </c>
      <c r="E15" s="60" t="s">
        <v>176</v>
      </c>
      <c r="F15" s="62">
        <v>43481</v>
      </c>
      <c r="G15" s="60" t="s">
        <v>231</v>
      </c>
      <c r="H15" s="63">
        <v>162560</v>
      </c>
      <c r="I15" s="60" t="s">
        <v>232</v>
      </c>
      <c r="J15" s="60" t="s">
        <v>185</v>
      </c>
      <c r="K15" s="60">
        <v>2000138078</v>
      </c>
      <c r="L15" s="60" t="s">
        <v>233</v>
      </c>
      <c r="M15" s="60" t="s">
        <v>204</v>
      </c>
      <c r="N15" s="63">
        <v>75</v>
      </c>
      <c r="O15" s="62">
        <v>43509</v>
      </c>
    </row>
    <row r="16" spans="1:15" x14ac:dyDescent="0.2">
      <c r="A16" s="60">
        <v>796924</v>
      </c>
      <c r="B16" s="61"/>
      <c r="C16" s="60" t="s">
        <v>174</v>
      </c>
      <c r="D16" s="60" t="s">
        <v>234</v>
      </c>
      <c r="E16" s="60" t="s">
        <v>176</v>
      </c>
      <c r="F16" s="62">
        <v>43482</v>
      </c>
      <c r="G16" s="60" t="s">
        <v>235</v>
      </c>
      <c r="H16" s="63">
        <v>102440</v>
      </c>
      <c r="I16" s="60" t="s">
        <v>232</v>
      </c>
      <c r="J16" s="60" t="s">
        <v>185</v>
      </c>
      <c r="K16" s="60">
        <v>2000138078</v>
      </c>
      <c r="L16" s="60" t="s">
        <v>236</v>
      </c>
      <c r="M16" s="60" t="s">
        <v>204</v>
      </c>
      <c r="N16" s="63">
        <v>75</v>
      </c>
      <c r="O16" s="62">
        <v>43509</v>
      </c>
    </row>
    <row r="17" spans="1:15" x14ac:dyDescent="0.2">
      <c r="A17" s="64" t="s">
        <v>237</v>
      </c>
      <c r="B17" s="65"/>
      <c r="C17" s="64" t="s">
        <v>174</v>
      </c>
      <c r="D17" s="64" t="s">
        <v>238</v>
      </c>
      <c r="E17" s="64" t="s">
        <v>176</v>
      </c>
      <c r="F17" s="66">
        <v>43593</v>
      </c>
      <c r="G17" s="64" t="s">
        <v>237</v>
      </c>
      <c r="H17" s="67">
        <v>265000</v>
      </c>
      <c r="I17" s="64" t="s">
        <v>239</v>
      </c>
      <c r="J17" s="64" t="s">
        <v>213</v>
      </c>
      <c r="K17" s="64">
        <v>2000138078</v>
      </c>
      <c r="L17" s="64" t="s">
        <v>214</v>
      </c>
      <c r="M17" s="64" t="s">
        <v>229</v>
      </c>
      <c r="N17" s="67">
        <v>21</v>
      </c>
      <c r="O17" s="66">
        <v>43593</v>
      </c>
    </row>
    <row r="18" spans="1:15" s="68" customFormat="1" x14ac:dyDescent="0.2">
      <c r="B18" s="69"/>
      <c r="F18" s="70"/>
      <c r="H18" s="71"/>
      <c r="N18" s="71"/>
      <c r="O18" s="70"/>
    </row>
    <row r="19" spans="1:15" x14ac:dyDescent="0.2">
      <c r="A19" s="60">
        <v>798817</v>
      </c>
      <c r="B19" s="61"/>
      <c r="C19" s="60" t="s">
        <v>174</v>
      </c>
      <c r="D19" s="60" t="s">
        <v>243</v>
      </c>
      <c r="E19" s="60" t="s">
        <v>240</v>
      </c>
      <c r="F19" s="62">
        <v>43497</v>
      </c>
      <c r="G19" s="60" t="s">
        <v>244</v>
      </c>
      <c r="H19" s="63">
        <v>175950</v>
      </c>
      <c r="I19" s="60" t="s">
        <v>245</v>
      </c>
      <c r="J19" s="60" t="s">
        <v>185</v>
      </c>
      <c r="K19" s="60">
        <v>2000148901</v>
      </c>
      <c r="L19" s="60" t="s">
        <v>246</v>
      </c>
      <c r="M19" s="60" t="s">
        <v>241</v>
      </c>
      <c r="N19" s="63">
        <v>28</v>
      </c>
      <c r="O19" s="62">
        <v>43558</v>
      </c>
    </row>
    <row r="20" spans="1:15" x14ac:dyDescent="0.2">
      <c r="A20" s="64" t="s">
        <v>247</v>
      </c>
      <c r="B20" s="65"/>
      <c r="C20" s="64" t="s">
        <v>174</v>
      </c>
      <c r="D20" s="64" t="s">
        <v>248</v>
      </c>
      <c r="E20" s="64" t="s">
        <v>176</v>
      </c>
      <c r="F20" s="66">
        <v>43593</v>
      </c>
      <c r="G20" s="64" t="s">
        <v>247</v>
      </c>
      <c r="H20" s="67">
        <v>175950</v>
      </c>
      <c r="I20" s="64" t="s">
        <v>249</v>
      </c>
      <c r="J20" s="64" t="s">
        <v>213</v>
      </c>
      <c r="K20" s="64">
        <v>2000148901</v>
      </c>
      <c r="L20" s="64" t="s">
        <v>214</v>
      </c>
      <c r="M20" s="64" t="s">
        <v>242</v>
      </c>
      <c r="N20" s="67">
        <v>23</v>
      </c>
      <c r="O20" s="66">
        <v>43593</v>
      </c>
    </row>
    <row r="21" spans="1:15" s="68" customFormat="1" x14ac:dyDescent="0.2">
      <c r="B21" s="69"/>
      <c r="F21" s="70"/>
      <c r="H21" s="71"/>
      <c r="N21" s="71"/>
      <c r="O21" s="70"/>
    </row>
    <row r="22" spans="1:15" x14ac:dyDescent="0.2">
      <c r="A22" s="60">
        <v>796924</v>
      </c>
      <c r="B22" s="61"/>
      <c r="C22" s="60" t="s">
        <v>174</v>
      </c>
      <c r="D22" s="60" t="s">
        <v>234</v>
      </c>
      <c r="E22" s="60" t="s">
        <v>176</v>
      </c>
      <c r="F22" s="62">
        <v>43482</v>
      </c>
      <c r="G22" s="60" t="s">
        <v>235</v>
      </c>
      <c r="H22" s="63">
        <v>108340</v>
      </c>
      <c r="I22" s="60" t="s">
        <v>232</v>
      </c>
      <c r="J22" s="60" t="s">
        <v>185</v>
      </c>
      <c r="K22" s="60">
        <v>2000204475</v>
      </c>
      <c r="L22" s="60" t="s">
        <v>250</v>
      </c>
      <c r="M22" s="60" t="s">
        <v>204</v>
      </c>
      <c r="N22" s="63">
        <v>237</v>
      </c>
      <c r="O22" s="62">
        <v>43509</v>
      </c>
    </row>
    <row r="23" spans="1:15" x14ac:dyDescent="0.2">
      <c r="A23" s="60">
        <v>797159</v>
      </c>
      <c r="B23" s="61"/>
      <c r="C23" s="60" t="s">
        <v>174</v>
      </c>
      <c r="D23" s="60" t="s">
        <v>251</v>
      </c>
      <c r="E23" s="60" t="s">
        <v>176</v>
      </c>
      <c r="F23" s="62">
        <v>43483</v>
      </c>
      <c r="G23" s="60" t="s">
        <v>252</v>
      </c>
      <c r="H23" s="63">
        <v>65120</v>
      </c>
      <c r="I23" s="60" t="s">
        <v>232</v>
      </c>
      <c r="J23" s="60" t="s">
        <v>185</v>
      </c>
      <c r="K23" s="60">
        <v>2000204475</v>
      </c>
      <c r="L23" s="60" t="s">
        <v>253</v>
      </c>
      <c r="M23" s="60" t="s">
        <v>204</v>
      </c>
      <c r="N23" s="63">
        <v>207</v>
      </c>
      <c r="O23" s="62">
        <v>43509</v>
      </c>
    </row>
    <row r="24" spans="1:15" x14ac:dyDescent="0.2">
      <c r="A24" s="64" t="s">
        <v>254</v>
      </c>
      <c r="B24" s="65"/>
      <c r="C24" s="64" t="s">
        <v>174</v>
      </c>
      <c r="D24" s="64" t="s">
        <v>255</v>
      </c>
      <c r="E24" s="64" t="s">
        <v>176</v>
      </c>
      <c r="F24" s="66">
        <v>43735</v>
      </c>
      <c r="G24" s="64" t="s">
        <v>254</v>
      </c>
      <c r="H24" s="67">
        <v>173460</v>
      </c>
      <c r="I24" s="64" t="s">
        <v>239</v>
      </c>
      <c r="J24" s="64" t="s">
        <v>213</v>
      </c>
      <c r="K24" s="64">
        <v>2000204475</v>
      </c>
      <c r="L24" s="64" t="s">
        <v>256</v>
      </c>
      <c r="M24" s="64" t="s">
        <v>229</v>
      </c>
      <c r="N24" s="67">
        <v>11</v>
      </c>
      <c r="O24" s="66">
        <v>43735</v>
      </c>
    </row>
    <row r="25" spans="1:15" s="72" customFormat="1" x14ac:dyDescent="0.2">
      <c r="B25" s="73"/>
      <c r="F25" s="74"/>
      <c r="H25" s="75"/>
      <c r="N25" s="75"/>
      <c r="O25" s="74"/>
    </row>
    <row r="26" spans="1:15" x14ac:dyDescent="0.2">
      <c r="A26" s="60">
        <v>823252</v>
      </c>
      <c r="B26" s="61"/>
      <c r="C26" s="60" t="s">
        <v>174</v>
      </c>
      <c r="D26" s="60" t="s">
        <v>257</v>
      </c>
      <c r="E26" s="60" t="s">
        <v>176</v>
      </c>
      <c r="F26" s="62">
        <v>43763</v>
      </c>
      <c r="G26" s="60" t="s">
        <v>258</v>
      </c>
      <c r="H26" s="63">
        <v>178400</v>
      </c>
      <c r="I26" s="60" t="s">
        <v>259</v>
      </c>
      <c r="J26" s="60" t="s">
        <v>185</v>
      </c>
      <c r="K26" s="60">
        <v>2000250794</v>
      </c>
      <c r="L26" s="60" t="s">
        <v>260</v>
      </c>
      <c r="M26" s="60" t="s">
        <v>261</v>
      </c>
      <c r="N26" s="63">
        <v>-2</v>
      </c>
      <c r="O26" s="62">
        <v>43783</v>
      </c>
    </row>
    <row r="27" spans="1:15" x14ac:dyDescent="0.2">
      <c r="A27" s="64" t="s">
        <v>263</v>
      </c>
      <c r="B27" s="65"/>
      <c r="C27" s="64" t="s">
        <v>174</v>
      </c>
      <c r="D27" s="64" t="s">
        <v>264</v>
      </c>
      <c r="E27" s="64" t="s">
        <v>176</v>
      </c>
      <c r="F27" s="66">
        <v>43805</v>
      </c>
      <c r="G27" s="64" t="s">
        <v>263</v>
      </c>
      <c r="H27" s="67">
        <v>178400</v>
      </c>
      <c r="I27" s="64" t="s">
        <v>265</v>
      </c>
      <c r="J27" s="64" t="s">
        <v>213</v>
      </c>
      <c r="K27" s="64">
        <v>2000250794</v>
      </c>
      <c r="L27" s="64" t="s">
        <v>266</v>
      </c>
      <c r="M27" s="64" t="s">
        <v>262</v>
      </c>
      <c r="N27" s="67">
        <v>6</v>
      </c>
      <c r="O27" s="66">
        <v>43805</v>
      </c>
    </row>
    <row r="28" spans="1:15" s="72" customFormat="1" x14ac:dyDescent="0.2">
      <c r="B28" s="73"/>
      <c r="F28" s="74"/>
      <c r="H28" s="75"/>
      <c r="N28" s="75"/>
      <c r="O28" s="74"/>
    </row>
    <row r="29" spans="1:15" x14ac:dyDescent="0.2">
      <c r="A29" s="60">
        <v>809856</v>
      </c>
      <c r="B29" s="61"/>
      <c r="C29" s="60" t="s">
        <v>174</v>
      </c>
      <c r="D29" s="60" t="s">
        <v>267</v>
      </c>
      <c r="E29" s="60" t="s">
        <v>176</v>
      </c>
      <c r="F29" s="62">
        <v>43626</v>
      </c>
      <c r="G29" s="60" t="s">
        <v>268</v>
      </c>
      <c r="H29" s="63">
        <v>56080</v>
      </c>
      <c r="I29" s="60" t="s">
        <v>269</v>
      </c>
      <c r="J29" s="60" t="s">
        <v>185</v>
      </c>
      <c r="K29" s="60">
        <v>2000250850</v>
      </c>
      <c r="L29" s="60" t="s">
        <v>270</v>
      </c>
      <c r="M29" s="60" t="s">
        <v>204</v>
      </c>
      <c r="N29" s="63">
        <v>67</v>
      </c>
      <c r="O29" s="62">
        <v>43692</v>
      </c>
    </row>
    <row r="30" spans="1:15" x14ac:dyDescent="0.2">
      <c r="A30" s="64" t="s">
        <v>271</v>
      </c>
      <c r="B30" s="65"/>
      <c r="C30" s="64" t="s">
        <v>174</v>
      </c>
      <c r="D30" s="64" t="s">
        <v>272</v>
      </c>
      <c r="E30" s="64" t="s">
        <v>176</v>
      </c>
      <c r="F30" s="66">
        <v>43805</v>
      </c>
      <c r="G30" s="64" t="s">
        <v>271</v>
      </c>
      <c r="H30" s="67">
        <v>56080</v>
      </c>
      <c r="I30" s="64" t="s">
        <v>227</v>
      </c>
      <c r="J30" s="64" t="s">
        <v>213</v>
      </c>
      <c r="K30" s="64">
        <v>2000250850</v>
      </c>
      <c r="L30" s="64" t="s">
        <v>266</v>
      </c>
      <c r="M30" s="64" t="s">
        <v>216</v>
      </c>
      <c r="N30" s="67">
        <v>14</v>
      </c>
      <c r="O30" s="66">
        <v>43805</v>
      </c>
    </row>
    <row r="31" spans="1:15" s="72" customFormat="1" x14ac:dyDescent="0.2">
      <c r="B31" s="73"/>
      <c r="F31" s="74"/>
      <c r="H31" s="75"/>
      <c r="N31" s="75"/>
      <c r="O31" s="74"/>
    </row>
    <row r="32" spans="1:15" x14ac:dyDescent="0.2">
      <c r="A32" s="60">
        <v>814519</v>
      </c>
      <c r="B32" s="61"/>
      <c r="C32" s="60" t="s">
        <v>174</v>
      </c>
      <c r="D32" s="60" t="s">
        <v>273</v>
      </c>
      <c r="E32" s="60" t="s">
        <v>176</v>
      </c>
      <c r="F32" s="62">
        <v>43658</v>
      </c>
      <c r="G32" s="60" t="s">
        <v>274</v>
      </c>
      <c r="H32" s="63">
        <v>95500</v>
      </c>
      <c r="I32" s="60" t="s">
        <v>275</v>
      </c>
      <c r="J32" s="60" t="s">
        <v>185</v>
      </c>
      <c r="K32" s="60">
        <v>2000253687</v>
      </c>
      <c r="L32" s="60" t="s">
        <v>276</v>
      </c>
      <c r="M32" s="60" t="s">
        <v>277</v>
      </c>
      <c r="N32" s="63">
        <v>0</v>
      </c>
      <c r="O32" s="62">
        <v>43783</v>
      </c>
    </row>
    <row r="33" spans="1:15" x14ac:dyDescent="0.2">
      <c r="A33" s="64" t="s">
        <v>278</v>
      </c>
      <c r="B33" s="65"/>
      <c r="C33" s="64" t="s">
        <v>174</v>
      </c>
      <c r="D33" s="64" t="s">
        <v>279</v>
      </c>
      <c r="E33" s="64" t="s">
        <v>176</v>
      </c>
      <c r="F33" s="66">
        <v>43805</v>
      </c>
      <c r="G33" s="64" t="s">
        <v>278</v>
      </c>
      <c r="H33" s="67">
        <v>95500</v>
      </c>
      <c r="I33" s="64" t="s">
        <v>280</v>
      </c>
      <c r="J33" s="64" t="s">
        <v>213</v>
      </c>
      <c r="K33" s="64">
        <v>2000253687</v>
      </c>
      <c r="L33" s="64" t="s">
        <v>266</v>
      </c>
      <c r="M33" s="64" t="s">
        <v>281</v>
      </c>
      <c r="N33" s="67">
        <v>8</v>
      </c>
      <c r="O33" s="66">
        <v>43805</v>
      </c>
    </row>
    <row r="34" spans="1:15" s="72" customFormat="1" x14ac:dyDescent="0.2">
      <c r="B34" s="73"/>
      <c r="F34" s="74"/>
      <c r="H34" s="75"/>
      <c r="N34" s="75"/>
      <c r="O34" s="74"/>
    </row>
    <row r="35" spans="1:15" x14ac:dyDescent="0.2">
      <c r="A35" s="60">
        <v>818933</v>
      </c>
      <c r="B35" s="61"/>
      <c r="C35" s="60" t="s">
        <v>174</v>
      </c>
      <c r="D35" s="60" t="s">
        <v>282</v>
      </c>
      <c r="E35" s="60" t="s">
        <v>176</v>
      </c>
      <c r="F35" s="62">
        <v>43728</v>
      </c>
      <c r="G35" s="60" t="s">
        <v>283</v>
      </c>
      <c r="H35" s="63">
        <v>229620</v>
      </c>
      <c r="I35" s="60" t="s">
        <v>284</v>
      </c>
      <c r="J35" s="60" t="s">
        <v>185</v>
      </c>
      <c r="K35" s="60">
        <v>2000262838</v>
      </c>
      <c r="L35" s="60" t="s">
        <v>285</v>
      </c>
      <c r="M35" s="60" t="s">
        <v>286</v>
      </c>
      <c r="N35" s="63">
        <v>16</v>
      </c>
      <c r="O35" s="62">
        <v>43783</v>
      </c>
    </row>
    <row r="36" spans="1:15" x14ac:dyDescent="0.2">
      <c r="A36" s="64" t="s">
        <v>288</v>
      </c>
      <c r="B36" s="65"/>
      <c r="C36" s="64" t="s">
        <v>174</v>
      </c>
      <c r="D36" s="64" t="s">
        <v>289</v>
      </c>
      <c r="E36" s="64" t="s">
        <v>176</v>
      </c>
      <c r="F36" s="66">
        <v>43805</v>
      </c>
      <c r="G36" s="64" t="s">
        <v>288</v>
      </c>
      <c r="H36" s="67">
        <v>229620</v>
      </c>
      <c r="I36" s="64" t="s">
        <v>290</v>
      </c>
      <c r="J36" s="64" t="s">
        <v>213</v>
      </c>
      <c r="K36" s="64">
        <v>2000262838</v>
      </c>
      <c r="L36" s="64" t="s">
        <v>266</v>
      </c>
      <c r="M36" s="64" t="s">
        <v>287</v>
      </c>
      <c r="N36" s="67">
        <v>24</v>
      </c>
      <c r="O36" s="66">
        <v>43805</v>
      </c>
    </row>
    <row r="37" spans="1:15" s="72" customFormat="1" x14ac:dyDescent="0.2">
      <c r="B37" s="73"/>
      <c r="F37" s="74"/>
      <c r="H37" s="75"/>
      <c r="N37" s="75"/>
      <c r="O37" s="74"/>
    </row>
    <row r="38" spans="1:15" x14ac:dyDescent="0.2">
      <c r="A38" s="60">
        <v>792239</v>
      </c>
      <c r="B38" s="61"/>
      <c r="C38" s="60" t="s">
        <v>174</v>
      </c>
      <c r="D38" s="60" t="s">
        <v>291</v>
      </c>
      <c r="E38" s="60" t="s">
        <v>176</v>
      </c>
      <c r="F38" s="62">
        <v>43393</v>
      </c>
      <c r="G38" s="60" t="s">
        <v>292</v>
      </c>
      <c r="H38" s="63">
        <v>52490</v>
      </c>
      <c r="I38" s="60" t="s">
        <v>293</v>
      </c>
      <c r="J38" s="60" t="s">
        <v>185</v>
      </c>
      <c r="K38" s="60">
        <v>2000263048</v>
      </c>
      <c r="L38" s="60" t="s">
        <v>294</v>
      </c>
      <c r="M38" s="60" t="s">
        <v>204</v>
      </c>
      <c r="N38" s="63">
        <v>241</v>
      </c>
      <c r="O38" s="62">
        <v>43558</v>
      </c>
    </row>
    <row r="39" spans="1:15" x14ac:dyDescent="0.2">
      <c r="A39" s="60">
        <v>798830</v>
      </c>
      <c r="B39" s="61"/>
      <c r="C39" s="60" t="s">
        <v>174</v>
      </c>
      <c r="D39" s="60" t="s">
        <v>295</v>
      </c>
      <c r="E39" s="60" t="s">
        <v>176</v>
      </c>
      <c r="F39" s="62">
        <v>43497</v>
      </c>
      <c r="G39" s="60" t="s">
        <v>296</v>
      </c>
      <c r="H39" s="63">
        <v>100410</v>
      </c>
      <c r="I39" s="60" t="s">
        <v>297</v>
      </c>
      <c r="J39" s="60" t="s">
        <v>185</v>
      </c>
      <c r="K39" s="60">
        <v>2000263048</v>
      </c>
      <c r="L39" s="60" t="s">
        <v>298</v>
      </c>
      <c r="M39" s="60" t="s">
        <v>204</v>
      </c>
      <c r="N39" s="63">
        <v>241</v>
      </c>
      <c r="O39" s="62">
        <v>43558</v>
      </c>
    </row>
    <row r="40" spans="1:15" x14ac:dyDescent="0.2">
      <c r="A40" s="60">
        <v>799437</v>
      </c>
      <c r="B40" s="61"/>
      <c r="C40" s="60" t="s">
        <v>174</v>
      </c>
      <c r="D40" s="60" t="s">
        <v>299</v>
      </c>
      <c r="E40" s="60" t="s">
        <v>176</v>
      </c>
      <c r="F40" s="62">
        <v>43503</v>
      </c>
      <c r="G40" s="60" t="s">
        <v>300</v>
      </c>
      <c r="H40" s="63">
        <v>55840</v>
      </c>
      <c r="I40" s="60" t="s">
        <v>297</v>
      </c>
      <c r="J40" s="60" t="s">
        <v>185</v>
      </c>
      <c r="K40" s="60">
        <v>2000263048</v>
      </c>
      <c r="L40" s="60" t="s">
        <v>298</v>
      </c>
      <c r="M40" s="60" t="s">
        <v>204</v>
      </c>
      <c r="N40" s="63">
        <v>241</v>
      </c>
      <c r="O40" s="62">
        <v>43558</v>
      </c>
    </row>
    <row r="41" spans="1:15" x14ac:dyDescent="0.2">
      <c r="A41" s="60">
        <v>799666</v>
      </c>
      <c r="B41" s="61"/>
      <c r="C41" s="60" t="s">
        <v>174</v>
      </c>
      <c r="D41" s="60" t="s">
        <v>301</v>
      </c>
      <c r="E41" s="60" t="s">
        <v>176</v>
      </c>
      <c r="F41" s="62">
        <v>43504</v>
      </c>
      <c r="G41" s="60" t="s">
        <v>302</v>
      </c>
      <c r="H41" s="63">
        <v>56260</v>
      </c>
      <c r="I41" s="60" t="s">
        <v>297</v>
      </c>
      <c r="J41" s="60" t="s">
        <v>185</v>
      </c>
      <c r="K41" s="60">
        <v>2000263048</v>
      </c>
      <c r="L41" s="60" t="s">
        <v>303</v>
      </c>
      <c r="M41" s="60" t="s">
        <v>304</v>
      </c>
      <c r="N41" s="63">
        <v>241</v>
      </c>
      <c r="O41" s="62">
        <v>43558</v>
      </c>
    </row>
    <row r="42" spans="1:15" x14ac:dyDescent="0.2">
      <c r="A42" s="60">
        <v>809706</v>
      </c>
      <c r="B42" s="61"/>
      <c r="C42" s="60" t="s">
        <v>174</v>
      </c>
      <c r="D42" s="60" t="s">
        <v>305</v>
      </c>
      <c r="E42" s="60" t="s">
        <v>176</v>
      </c>
      <c r="F42" s="62">
        <v>43829</v>
      </c>
      <c r="G42" s="60" t="s">
        <v>306</v>
      </c>
      <c r="H42" s="63">
        <v>23750</v>
      </c>
      <c r="I42" s="60" t="s">
        <v>269</v>
      </c>
      <c r="J42" s="60" t="s">
        <v>185</v>
      </c>
      <c r="K42" s="60">
        <v>2000263048</v>
      </c>
      <c r="L42" s="60" t="s">
        <v>307</v>
      </c>
      <c r="M42" s="60" t="s">
        <v>304</v>
      </c>
      <c r="N42" s="63">
        <v>107</v>
      </c>
      <c r="O42" s="62">
        <v>43692</v>
      </c>
    </row>
    <row r="43" spans="1:15" x14ac:dyDescent="0.2">
      <c r="A43" s="64" t="s">
        <v>308</v>
      </c>
      <c r="B43" s="65"/>
      <c r="C43" s="64" t="s">
        <v>174</v>
      </c>
      <c r="D43" s="64" t="s">
        <v>309</v>
      </c>
      <c r="E43" s="64" t="s">
        <v>176</v>
      </c>
      <c r="F43" s="66">
        <v>43805</v>
      </c>
      <c r="G43" s="64" t="s">
        <v>308</v>
      </c>
      <c r="H43" s="67">
        <v>288750</v>
      </c>
      <c r="I43" s="64" t="s">
        <v>239</v>
      </c>
      <c r="J43" s="64" t="s">
        <v>213</v>
      </c>
      <c r="K43" s="64">
        <v>2000263048</v>
      </c>
      <c r="L43" s="64" t="s">
        <v>266</v>
      </c>
      <c r="M43" s="64" t="s">
        <v>229</v>
      </c>
      <c r="N43" s="67">
        <v>24</v>
      </c>
      <c r="O43" s="66">
        <v>43805</v>
      </c>
    </row>
    <row r="44" spans="1:15" s="72" customFormat="1" x14ac:dyDescent="0.2">
      <c r="B44" s="73"/>
      <c r="F44" s="74"/>
      <c r="H44" s="75"/>
      <c r="N44" s="75"/>
      <c r="O44" s="74"/>
    </row>
    <row r="45" spans="1:15" x14ac:dyDescent="0.2">
      <c r="A45" s="60">
        <v>814876</v>
      </c>
      <c r="B45" s="61"/>
      <c r="C45" s="60" t="s">
        <v>174</v>
      </c>
      <c r="D45" s="60" t="s">
        <v>310</v>
      </c>
      <c r="E45" s="60" t="s">
        <v>240</v>
      </c>
      <c r="F45" s="62">
        <v>43663</v>
      </c>
      <c r="G45" s="60" t="s">
        <v>311</v>
      </c>
      <c r="H45" s="63">
        <v>54400</v>
      </c>
      <c r="I45" s="60" t="s">
        <v>312</v>
      </c>
      <c r="J45" s="60" t="s">
        <v>185</v>
      </c>
      <c r="K45" s="60">
        <v>2000303053</v>
      </c>
      <c r="L45" s="60" t="s">
        <v>313</v>
      </c>
      <c r="M45" s="60" t="s">
        <v>314</v>
      </c>
      <c r="N45" s="63">
        <v>129</v>
      </c>
      <c r="O45" s="62">
        <v>43783</v>
      </c>
    </row>
    <row r="46" spans="1:15" x14ac:dyDescent="0.2">
      <c r="A46" s="60">
        <v>817898</v>
      </c>
      <c r="B46" s="61"/>
      <c r="C46" s="60" t="s">
        <v>174</v>
      </c>
      <c r="D46" s="60" t="s">
        <v>315</v>
      </c>
      <c r="E46" s="60" t="s">
        <v>240</v>
      </c>
      <c r="F46" s="62">
        <v>43712</v>
      </c>
      <c r="G46" s="60" t="s">
        <v>316</v>
      </c>
      <c r="H46" s="63">
        <v>62730</v>
      </c>
      <c r="I46" s="60" t="s">
        <v>317</v>
      </c>
      <c r="J46" s="60" t="s">
        <v>185</v>
      </c>
      <c r="K46" s="60">
        <v>2000303053</v>
      </c>
      <c r="L46" s="60" t="s">
        <v>313</v>
      </c>
      <c r="M46" s="60" t="s">
        <v>314</v>
      </c>
      <c r="N46" s="63">
        <v>129</v>
      </c>
      <c r="O46" s="62">
        <v>43783</v>
      </c>
    </row>
    <row r="47" spans="1:15" x14ac:dyDescent="0.2">
      <c r="A47" s="64" t="s">
        <v>318</v>
      </c>
      <c r="B47" s="65"/>
      <c r="C47" s="64" t="s">
        <v>174</v>
      </c>
      <c r="D47" s="64" t="s">
        <v>320</v>
      </c>
      <c r="E47" s="64" t="s">
        <v>176</v>
      </c>
      <c r="F47" s="66">
        <v>43805</v>
      </c>
      <c r="G47" s="64" t="s">
        <v>318</v>
      </c>
      <c r="H47" s="67">
        <v>117130</v>
      </c>
      <c r="I47" s="64" t="s">
        <v>321</v>
      </c>
      <c r="J47" s="64" t="s">
        <v>213</v>
      </c>
      <c r="K47" s="64">
        <v>2000303053</v>
      </c>
      <c r="L47" s="64" t="s">
        <v>266</v>
      </c>
      <c r="M47" s="64" t="s">
        <v>319</v>
      </c>
      <c r="N47" s="67">
        <v>137</v>
      </c>
      <c r="O47" s="66">
        <v>43805</v>
      </c>
    </row>
    <row r="48" spans="1:15" s="72" customFormat="1" x14ac:dyDescent="0.2">
      <c r="B48" s="73"/>
      <c r="F48" s="74"/>
      <c r="H48" s="75"/>
      <c r="N48" s="75"/>
      <c r="O48" s="74"/>
    </row>
    <row r="49" spans="1:15" x14ac:dyDescent="0.2">
      <c r="A49" s="60">
        <v>817434</v>
      </c>
      <c r="B49" s="61"/>
      <c r="C49" s="60" t="s">
        <v>174</v>
      </c>
      <c r="D49" s="60" t="s">
        <v>322</v>
      </c>
      <c r="E49" s="60" t="s">
        <v>176</v>
      </c>
      <c r="F49" s="62">
        <v>43704</v>
      </c>
      <c r="G49" s="60" t="s">
        <v>323</v>
      </c>
      <c r="H49" s="63">
        <v>75920</v>
      </c>
      <c r="I49" s="60" t="s">
        <v>324</v>
      </c>
      <c r="J49" s="60" t="s">
        <v>185</v>
      </c>
      <c r="K49" s="60">
        <v>2000324672</v>
      </c>
      <c r="L49" s="60" t="s">
        <v>325</v>
      </c>
      <c r="M49" s="60" t="s">
        <v>204</v>
      </c>
      <c r="N49" s="63">
        <v>171</v>
      </c>
      <c r="O49" s="62">
        <v>43783</v>
      </c>
    </row>
    <row r="50" spans="1:15" x14ac:dyDescent="0.2">
      <c r="A50" s="60">
        <v>819159</v>
      </c>
      <c r="B50" s="61"/>
      <c r="C50" s="60" t="s">
        <v>174</v>
      </c>
      <c r="D50" s="60" t="s">
        <v>326</v>
      </c>
      <c r="E50" s="60" t="s">
        <v>176</v>
      </c>
      <c r="F50" s="62">
        <v>43731</v>
      </c>
      <c r="G50" s="60" t="s">
        <v>327</v>
      </c>
      <c r="H50" s="63">
        <v>99700</v>
      </c>
      <c r="I50" s="60" t="s">
        <v>328</v>
      </c>
      <c r="J50" s="60" t="s">
        <v>185</v>
      </c>
      <c r="K50" s="60">
        <v>2000324672</v>
      </c>
      <c r="L50" s="60" t="s">
        <v>329</v>
      </c>
      <c r="M50" s="60" t="s">
        <v>204</v>
      </c>
      <c r="N50" s="63">
        <v>171</v>
      </c>
      <c r="O50" s="62">
        <v>43783</v>
      </c>
    </row>
    <row r="51" spans="1:15" x14ac:dyDescent="0.2">
      <c r="A51" s="60">
        <v>819069</v>
      </c>
      <c r="B51" s="61"/>
      <c r="C51" s="60" t="s">
        <v>174</v>
      </c>
      <c r="D51" s="60" t="s">
        <v>330</v>
      </c>
      <c r="E51" s="60" t="s">
        <v>240</v>
      </c>
      <c r="F51" s="62">
        <v>43731</v>
      </c>
      <c r="G51" s="60" t="s">
        <v>331</v>
      </c>
      <c r="H51" s="63">
        <v>58730</v>
      </c>
      <c r="I51" s="60" t="s">
        <v>328</v>
      </c>
      <c r="J51" s="60" t="s">
        <v>185</v>
      </c>
      <c r="K51" s="60">
        <v>2000324672</v>
      </c>
      <c r="L51" s="60" t="s">
        <v>332</v>
      </c>
      <c r="M51" s="60" t="s">
        <v>199</v>
      </c>
      <c r="N51" s="63">
        <v>171</v>
      </c>
      <c r="O51" s="62">
        <v>43783</v>
      </c>
    </row>
    <row r="52" spans="1:15" x14ac:dyDescent="0.2">
      <c r="A52" s="60">
        <v>819077</v>
      </c>
      <c r="B52" s="61"/>
      <c r="C52" s="60" t="s">
        <v>174</v>
      </c>
      <c r="D52" s="60" t="s">
        <v>333</v>
      </c>
      <c r="E52" s="60" t="s">
        <v>240</v>
      </c>
      <c r="F52" s="62">
        <v>43731</v>
      </c>
      <c r="G52" s="60" t="s">
        <v>334</v>
      </c>
      <c r="H52" s="63">
        <v>54400</v>
      </c>
      <c r="I52" s="60" t="s">
        <v>328</v>
      </c>
      <c r="J52" s="60" t="s">
        <v>185</v>
      </c>
      <c r="K52" s="60">
        <v>2000324672</v>
      </c>
      <c r="L52" s="60" t="s">
        <v>332</v>
      </c>
      <c r="M52" s="60" t="s">
        <v>199</v>
      </c>
      <c r="N52" s="63">
        <v>171</v>
      </c>
      <c r="O52" s="62">
        <v>43783</v>
      </c>
    </row>
    <row r="53" spans="1:15" x14ac:dyDescent="0.2">
      <c r="A53" s="60">
        <v>820545</v>
      </c>
      <c r="B53" s="61"/>
      <c r="C53" s="60" t="s">
        <v>174</v>
      </c>
      <c r="D53" s="60" t="s">
        <v>335</v>
      </c>
      <c r="E53" s="60" t="s">
        <v>176</v>
      </c>
      <c r="F53" s="62">
        <v>43738</v>
      </c>
      <c r="G53" s="60" t="s">
        <v>336</v>
      </c>
      <c r="H53" s="63">
        <v>141340</v>
      </c>
      <c r="I53" s="60" t="s">
        <v>337</v>
      </c>
      <c r="J53" s="60" t="s">
        <v>185</v>
      </c>
      <c r="K53" s="60">
        <v>2000324672</v>
      </c>
      <c r="L53" s="60" t="s">
        <v>338</v>
      </c>
      <c r="M53" s="60" t="s">
        <v>339</v>
      </c>
      <c r="N53" s="63">
        <v>171</v>
      </c>
      <c r="O53" s="62">
        <v>43783</v>
      </c>
    </row>
    <row r="54" spans="1:15" x14ac:dyDescent="0.2">
      <c r="A54" s="60">
        <v>795679</v>
      </c>
      <c r="B54" s="61"/>
      <c r="C54" s="60" t="s">
        <v>174</v>
      </c>
      <c r="D54" s="60" t="s">
        <v>343</v>
      </c>
      <c r="E54" s="60" t="s">
        <v>176</v>
      </c>
      <c r="F54" s="62">
        <v>43468</v>
      </c>
      <c r="G54" s="60" t="s">
        <v>344</v>
      </c>
      <c r="H54" s="63">
        <v>55580</v>
      </c>
      <c r="I54" s="60" t="s">
        <v>345</v>
      </c>
      <c r="J54" s="60" t="s">
        <v>185</v>
      </c>
      <c r="K54" s="60">
        <v>2000324672</v>
      </c>
      <c r="L54" s="60" t="s">
        <v>346</v>
      </c>
      <c r="M54" s="60" t="s">
        <v>215</v>
      </c>
      <c r="N54" s="63">
        <v>445</v>
      </c>
      <c r="O54" s="62">
        <v>43509</v>
      </c>
    </row>
    <row r="55" spans="1:15" x14ac:dyDescent="0.2">
      <c r="A55" s="60">
        <v>796110</v>
      </c>
      <c r="B55" s="61"/>
      <c r="C55" s="60" t="s">
        <v>174</v>
      </c>
      <c r="D55" s="60" t="s">
        <v>347</v>
      </c>
      <c r="E55" s="60" t="s">
        <v>176</v>
      </c>
      <c r="F55" s="62">
        <v>43469</v>
      </c>
      <c r="G55" s="60" t="s">
        <v>348</v>
      </c>
      <c r="H55" s="63">
        <v>124900</v>
      </c>
      <c r="I55" s="60" t="s">
        <v>345</v>
      </c>
      <c r="J55" s="60" t="s">
        <v>185</v>
      </c>
      <c r="K55" s="60">
        <v>2000324672</v>
      </c>
      <c r="L55" s="60" t="s">
        <v>349</v>
      </c>
      <c r="M55" s="60" t="s">
        <v>350</v>
      </c>
      <c r="N55" s="63">
        <v>445</v>
      </c>
      <c r="O55" s="62">
        <v>43509</v>
      </c>
    </row>
    <row r="56" spans="1:15" x14ac:dyDescent="0.2">
      <c r="A56" s="60">
        <v>798684</v>
      </c>
      <c r="B56" s="61"/>
      <c r="C56" s="60" t="s">
        <v>174</v>
      </c>
      <c r="D56" s="60" t="s">
        <v>351</v>
      </c>
      <c r="E56" s="60" t="s">
        <v>176</v>
      </c>
      <c r="F56" s="62">
        <v>43496</v>
      </c>
      <c r="G56" s="60" t="s">
        <v>352</v>
      </c>
      <c r="H56" s="63">
        <v>53250</v>
      </c>
      <c r="I56" s="60" t="s">
        <v>353</v>
      </c>
      <c r="J56" s="60" t="s">
        <v>185</v>
      </c>
      <c r="K56" s="60">
        <v>2000324672</v>
      </c>
      <c r="L56" s="60" t="s">
        <v>354</v>
      </c>
      <c r="M56" s="60" t="s">
        <v>341</v>
      </c>
      <c r="N56" s="63">
        <v>445</v>
      </c>
      <c r="O56" s="62">
        <v>43509</v>
      </c>
    </row>
    <row r="57" spans="1:15" x14ac:dyDescent="0.2">
      <c r="A57" s="60">
        <v>797159</v>
      </c>
      <c r="B57" s="61"/>
      <c r="C57" s="60" t="s">
        <v>174</v>
      </c>
      <c r="D57" s="60" t="s">
        <v>251</v>
      </c>
      <c r="E57" s="60" t="s">
        <v>176</v>
      </c>
      <c r="F57" s="62">
        <v>43483</v>
      </c>
      <c r="G57" s="60" t="s">
        <v>252</v>
      </c>
      <c r="H57" s="63">
        <v>613440</v>
      </c>
      <c r="I57" s="60" t="s">
        <v>232</v>
      </c>
      <c r="J57" s="60" t="s">
        <v>185</v>
      </c>
      <c r="K57" s="60">
        <v>2000324672</v>
      </c>
      <c r="L57" s="60" t="s">
        <v>355</v>
      </c>
      <c r="M57" s="60" t="s">
        <v>204</v>
      </c>
      <c r="N57" s="63">
        <v>475</v>
      </c>
      <c r="O57" s="62">
        <v>43509</v>
      </c>
    </row>
    <row r="58" spans="1:15" x14ac:dyDescent="0.2">
      <c r="A58" s="60">
        <v>793113</v>
      </c>
      <c r="B58" s="61"/>
      <c r="C58" s="60" t="s">
        <v>174</v>
      </c>
      <c r="D58" s="60" t="s">
        <v>356</v>
      </c>
      <c r="E58" s="60" t="s">
        <v>342</v>
      </c>
      <c r="F58" s="62">
        <v>43434</v>
      </c>
      <c r="G58" s="60" t="s">
        <v>357</v>
      </c>
      <c r="H58" s="63">
        <v>116940</v>
      </c>
      <c r="I58" s="60" t="s">
        <v>358</v>
      </c>
      <c r="J58" s="60" t="s">
        <v>185</v>
      </c>
      <c r="K58" s="60">
        <v>2000324672</v>
      </c>
      <c r="L58" s="60" t="s">
        <v>359</v>
      </c>
      <c r="M58" s="60" t="s">
        <v>187</v>
      </c>
      <c r="N58" s="63">
        <v>396</v>
      </c>
      <c r="O58" s="62">
        <v>43558</v>
      </c>
    </row>
    <row r="59" spans="1:15" x14ac:dyDescent="0.2">
      <c r="A59" s="60">
        <v>766604</v>
      </c>
      <c r="B59" s="61"/>
      <c r="C59" s="60" t="s">
        <v>174</v>
      </c>
      <c r="D59" s="60" t="s">
        <v>360</v>
      </c>
      <c r="E59" s="60" t="s">
        <v>240</v>
      </c>
      <c r="F59" s="62">
        <v>43109</v>
      </c>
      <c r="G59" s="60" t="s">
        <v>361</v>
      </c>
      <c r="H59" s="63">
        <v>428830</v>
      </c>
      <c r="I59" s="60" t="s">
        <v>362</v>
      </c>
      <c r="J59" s="60" t="s">
        <v>185</v>
      </c>
      <c r="K59" s="60">
        <v>2000324672</v>
      </c>
      <c r="L59" s="60" t="s">
        <v>363</v>
      </c>
      <c r="M59" s="60" t="s">
        <v>215</v>
      </c>
      <c r="N59" s="63">
        <v>752</v>
      </c>
      <c r="O59" s="62">
        <v>43202</v>
      </c>
    </row>
    <row r="60" spans="1:15" x14ac:dyDescent="0.2">
      <c r="A60" s="60">
        <v>768203</v>
      </c>
      <c r="B60" s="61"/>
      <c r="C60" s="60" t="s">
        <v>174</v>
      </c>
      <c r="D60" s="60" t="s">
        <v>364</v>
      </c>
      <c r="E60" s="60" t="s">
        <v>240</v>
      </c>
      <c r="F60" s="62">
        <v>43123</v>
      </c>
      <c r="G60" s="60" t="s">
        <v>365</v>
      </c>
      <c r="H60" s="63">
        <v>170380</v>
      </c>
      <c r="I60" s="60" t="s">
        <v>362</v>
      </c>
      <c r="J60" s="60" t="s">
        <v>185</v>
      </c>
      <c r="K60" s="60">
        <v>2000324672</v>
      </c>
      <c r="L60" s="60" t="s">
        <v>366</v>
      </c>
      <c r="M60" s="60" t="s">
        <v>215</v>
      </c>
      <c r="N60" s="63">
        <v>752</v>
      </c>
      <c r="O60" s="62">
        <v>43202</v>
      </c>
    </row>
    <row r="61" spans="1:15" x14ac:dyDescent="0.2">
      <c r="A61" s="60">
        <v>390259</v>
      </c>
      <c r="B61" s="61"/>
      <c r="C61" s="60" t="s">
        <v>174</v>
      </c>
      <c r="D61" s="60" t="s">
        <v>175</v>
      </c>
      <c r="E61" s="60" t="s">
        <v>176</v>
      </c>
      <c r="F61" s="62">
        <v>43612</v>
      </c>
      <c r="G61" s="60" t="s">
        <v>177</v>
      </c>
      <c r="H61" s="63">
        <v>23160</v>
      </c>
      <c r="I61" s="60" t="s">
        <v>206</v>
      </c>
      <c r="J61" s="60" t="s">
        <v>179</v>
      </c>
      <c r="K61" s="60">
        <v>2000324672</v>
      </c>
      <c r="L61" s="60" t="s">
        <v>367</v>
      </c>
      <c r="M61" s="60" t="s">
        <v>181</v>
      </c>
      <c r="N61" s="63">
        <v>372</v>
      </c>
      <c r="O61" s="62">
        <v>43612</v>
      </c>
    </row>
    <row r="62" spans="1:15" x14ac:dyDescent="0.2">
      <c r="A62" s="60">
        <v>809706</v>
      </c>
      <c r="B62" s="61"/>
      <c r="C62" s="60" t="s">
        <v>174</v>
      </c>
      <c r="D62" s="60" t="s">
        <v>305</v>
      </c>
      <c r="E62" s="60" t="s">
        <v>176</v>
      </c>
      <c r="F62" s="62">
        <v>43829</v>
      </c>
      <c r="G62" s="60" t="s">
        <v>306</v>
      </c>
      <c r="H62" s="63">
        <v>33690</v>
      </c>
      <c r="I62" s="60" t="s">
        <v>368</v>
      </c>
      <c r="J62" s="60" t="s">
        <v>185</v>
      </c>
      <c r="K62" s="60">
        <v>2000324672</v>
      </c>
      <c r="L62" s="60" t="s">
        <v>369</v>
      </c>
      <c r="M62" s="60" t="s">
        <v>304</v>
      </c>
      <c r="N62" s="63">
        <v>262</v>
      </c>
      <c r="O62" s="62">
        <v>43692</v>
      </c>
    </row>
    <row r="63" spans="1:15" x14ac:dyDescent="0.2">
      <c r="A63" s="60">
        <v>809715</v>
      </c>
      <c r="B63" s="61"/>
      <c r="C63" s="60" t="s">
        <v>174</v>
      </c>
      <c r="D63" s="60" t="s">
        <v>370</v>
      </c>
      <c r="E63" s="60" t="s">
        <v>176</v>
      </c>
      <c r="F63" s="62">
        <v>43622</v>
      </c>
      <c r="G63" s="60" t="s">
        <v>371</v>
      </c>
      <c r="H63" s="63">
        <v>57910</v>
      </c>
      <c r="I63" s="60" t="s">
        <v>269</v>
      </c>
      <c r="J63" s="60" t="s">
        <v>185</v>
      </c>
      <c r="K63" s="60">
        <v>2000324672</v>
      </c>
      <c r="L63" s="60" t="s">
        <v>332</v>
      </c>
      <c r="M63" s="60" t="s">
        <v>199</v>
      </c>
      <c r="N63" s="63">
        <v>262</v>
      </c>
      <c r="O63" s="62">
        <v>43692</v>
      </c>
    </row>
    <row r="64" spans="1:15" x14ac:dyDescent="0.2">
      <c r="A64" s="60">
        <v>809856</v>
      </c>
      <c r="B64" s="61"/>
      <c r="C64" s="60" t="s">
        <v>174</v>
      </c>
      <c r="D64" s="60" t="s">
        <v>267</v>
      </c>
      <c r="E64" s="60" t="s">
        <v>176</v>
      </c>
      <c r="F64" s="62">
        <v>43626</v>
      </c>
      <c r="G64" s="60" t="s">
        <v>268</v>
      </c>
      <c r="H64" s="63">
        <v>2030</v>
      </c>
      <c r="I64" s="60" t="s">
        <v>269</v>
      </c>
      <c r="J64" s="60" t="s">
        <v>185</v>
      </c>
      <c r="K64" s="60">
        <v>2000324672</v>
      </c>
      <c r="L64" s="60" t="s">
        <v>372</v>
      </c>
      <c r="M64" s="60" t="s">
        <v>204</v>
      </c>
      <c r="N64" s="63">
        <v>232</v>
      </c>
      <c r="O64" s="62">
        <v>43692</v>
      </c>
    </row>
    <row r="65" spans="1:15" x14ac:dyDescent="0.2">
      <c r="A65" s="64" t="s">
        <v>340</v>
      </c>
      <c r="B65" s="65"/>
      <c r="C65" s="64" t="s">
        <v>174</v>
      </c>
      <c r="D65" s="64" t="s">
        <v>373</v>
      </c>
      <c r="E65" s="64" t="s">
        <v>176</v>
      </c>
      <c r="F65" s="66">
        <v>43973</v>
      </c>
      <c r="G65" s="64" t="s">
        <v>340</v>
      </c>
      <c r="H65" s="67">
        <v>2110200</v>
      </c>
      <c r="I65" s="64" t="s">
        <v>374</v>
      </c>
      <c r="J65" s="64" t="s">
        <v>213</v>
      </c>
      <c r="K65" s="64">
        <v>2000324672</v>
      </c>
      <c r="L65" s="64" t="s">
        <v>375</v>
      </c>
      <c r="M65" s="64" t="s">
        <v>376</v>
      </c>
      <c r="N65" s="67">
        <v>11</v>
      </c>
      <c r="O65" s="66">
        <v>43973</v>
      </c>
    </row>
    <row r="66" spans="1:15" s="72" customFormat="1" x14ac:dyDescent="0.2">
      <c r="B66" s="73"/>
      <c r="F66" s="74"/>
      <c r="H66" s="75"/>
      <c r="N66" s="75"/>
      <c r="O66" s="74"/>
    </row>
    <row r="67" spans="1:15" x14ac:dyDescent="0.2">
      <c r="A67" s="60">
        <v>820545</v>
      </c>
      <c r="B67" s="61"/>
      <c r="C67" s="60" t="s">
        <v>174</v>
      </c>
      <c r="D67" s="60" t="s">
        <v>335</v>
      </c>
      <c r="E67" s="60" t="s">
        <v>176</v>
      </c>
      <c r="F67" s="62">
        <v>43738</v>
      </c>
      <c r="G67" s="60" t="s">
        <v>336</v>
      </c>
      <c r="H67" s="63">
        <v>473290</v>
      </c>
      <c r="I67" s="60" t="s">
        <v>337</v>
      </c>
      <c r="J67" s="60" t="s">
        <v>185</v>
      </c>
      <c r="K67" s="60">
        <v>2000324673</v>
      </c>
      <c r="L67" s="60" t="s">
        <v>377</v>
      </c>
      <c r="M67" s="60" t="s">
        <v>339</v>
      </c>
      <c r="N67" s="63">
        <v>171</v>
      </c>
      <c r="O67" s="62">
        <v>43783</v>
      </c>
    </row>
    <row r="68" spans="1:15" x14ac:dyDescent="0.2">
      <c r="A68" s="60">
        <v>823972</v>
      </c>
      <c r="B68" s="61"/>
      <c r="C68" s="60" t="s">
        <v>174</v>
      </c>
      <c r="D68" s="60" t="s">
        <v>378</v>
      </c>
      <c r="E68" s="60" t="s">
        <v>176</v>
      </c>
      <c r="F68" s="62">
        <v>43768</v>
      </c>
      <c r="G68" s="60" t="s">
        <v>379</v>
      </c>
      <c r="H68" s="63">
        <v>56080</v>
      </c>
      <c r="I68" s="60" t="s">
        <v>380</v>
      </c>
      <c r="J68" s="60" t="s">
        <v>185</v>
      </c>
      <c r="K68" s="60">
        <v>2000324673</v>
      </c>
      <c r="L68" s="60" t="s">
        <v>381</v>
      </c>
      <c r="M68" s="60" t="s">
        <v>215</v>
      </c>
      <c r="N68" s="63">
        <v>171</v>
      </c>
      <c r="O68" s="62">
        <v>43783</v>
      </c>
    </row>
    <row r="69" spans="1:15" x14ac:dyDescent="0.2">
      <c r="A69" s="64" t="s">
        <v>382</v>
      </c>
      <c r="B69" s="65"/>
      <c r="C69" s="64" t="s">
        <v>174</v>
      </c>
      <c r="D69" s="64" t="s">
        <v>383</v>
      </c>
      <c r="E69" s="64" t="s">
        <v>176</v>
      </c>
      <c r="F69" s="66">
        <v>43805</v>
      </c>
      <c r="G69" s="64" t="s">
        <v>382</v>
      </c>
      <c r="H69" s="67">
        <v>529370</v>
      </c>
      <c r="I69" s="64" t="s">
        <v>374</v>
      </c>
      <c r="J69" s="64" t="s">
        <v>213</v>
      </c>
      <c r="K69" s="64">
        <v>2000324673</v>
      </c>
      <c r="L69" s="64" t="s">
        <v>266</v>
      </c>
      <c r="M69" s="64" t="s">
        <v>376</v>
      </c>
      <c r="N69" s="67">
        <v>179</v>
      </c>
      <c r="O69" s="66">
        <v>43805</v>
      </c>
    </row>
    <row r="70" spans="1:15" s="72" customFormat="1" x14ac:dyDescent="0.2">
      <c r="B70" s="73"/>
      <c r="F70" s="74"/>
      <c r="H70" s="75"/>
      <c r="N70" s="75"/>
      <c r="O70" s="74"/>
    </row>
    <row r="71" spans="1:15" x14ac:dyDescent="0.2">
      <c r="A71" s="60">
        <v>838681</v>
      </c>
      <c r="B71" s="61"/>
      <c r="C71" s="60" t="s">
        <v>174</v>
      </c>
      <c r="D71" s="60" t="s">
        <v>387</v>
      </c>
      <c r="E71" s="60" t="s">
        <v>176</v>
      </c>
      <c r="F71" s="62">
        <v>43899</v>
      </c>
      <c r="G71" s="60" t="s">
        <v>388</v>
      </c>
      <c r="H71" s="63">
        <v>57600</v>
      </c>
      <c r="I71" s="60" t="s">
        <v>389</v>
      </c>
      <c r="J71" s="60" t="s">
        <v>185</v>
      </c>
      <c r="K71" s="60">
        <v>2000360733</v>
      </c>
      <c r="L71" s="60" t="s">
        <v>390</v>
      </c>
      <c r="M71" s="60" t="s">
        <v>385</v>
      </c>
      <c r="N71" s="63">
        <v>32</v>
      </c>
      <c r="O71" s="62">
        <v>43999</v>
      </c>
    </row>
    <row r="72" spans="1:15" x14ac:dyDescent="0.2">
      <c r="A72" s="64" t="s">
        <v>384</v>
      </c>
      <c r="B72" s="65"/>
      <c r="C72" s="64" t="s">
        <v>174</v>
      </c>
      <c r="D72" s="64" t="s">
        <v>391</v>
      </c>
      <c r="E72" s="64" t="s">
        <v>176</v>
      </c>
      <c r="F72" s="66">
        <v>44021</v>
      </c>
      <c r="G72" s="64" t="s">
        <v>384</v>
      </c>
      <c r="H72" s="67">
        <v>57600</v>
      </c>
      <c r="I72" s="64" t="s">
        <v>392</v>
      </c>
      <c r="J72" s="64" t="s">
        <v>213</v>
      </c>
      <c r="K72" s="64">
        <v>2000360733</v>
      </c>
      <c r="L72" s="64" t="s">
        <v>393</v>
      </c>
      <c r="M72" s="64" t="s">
        <v>386</v>
      </c>
      <c r="N72" s="67">
        <v>40</v>
      </c>
      <c r="O72" s="66">
        <v>44021</v>
      </c>
    </row>
    <row r="73" spans="1:15" s="72" customFormat="1" x14ac:dyDescent="0.2">
      <c r="B73" s="73"/>
      <c r="F73" s="74"/>
      <c r="H73" s="75"/>
      <c r="N73" s="75"/>
      <c r="O73" s="74"/>
    </row>
    <row r="74" spans="1:15" x14ac:dyDescent="0.2">
      <c r="A74" s="60">
        <v>840095</v>
      </c>
      <c r="B74" s="61"/>
      <c r="C74" s="60" t="s">
        <v>174</v>
      </c>
      <c r="D74" s="60" t="s">
        <v>396</v>
      </c>
      <c r="E74" s="60" t="s">
        <v>176</v>
      </c>
      <c r="F74" s="62">
        <v>43912</v>
      </c>
      <c r="G74" s="60" t="s">
        <v>397</v>
      </c>
      <c r="H74" s="63">
        <v>59880</v>
      </c>
      <c r="I74" s="60" t="s">
        <v>398</v>
      </c>
      <c r="J74" s="60" t="s">
        <v>185</v>
      </c>
      <c r="K74" s="60">
        <v>2000360734</v>
      </c>
      <c r="L74" s="60" t="s">
        <v>399</v>
      </c>
      <c r="M74" s="60" t="s">
        <v>395</v>
      </c>
      <c r="N74" s="63">
        <v>32</v>
      </c>
      <c r="O74" s="62">
        <v>43999</v>
      </c>
    </row>
    <row r="75" spans="1:15" x14ac:dyDescent="0.2">
      <c r="A75" s="60">
        <v>839691</v>
      </c>
      <c r="B75" s="61"/>
      <c r="C75" s="60" t="s">
        <v>174</v>
      </c>
      <c r="D75" s="60" t="s">
        <v>400</v>
      </c>
      <c r="E75" s="60" t="s">
        <v>176</v>
      </c>
      <c r="F75" s="62">
        <v>43908</v>
      </c>
      <c r="G75" s="60" t="s">
        <v>401</v>
      </c>
      <c r="H75" s="63">
        <v>60760</v>
      </c>
      <c r="I75" s="60" t="s">
        <v>398</v>
      </c>
      <c r="J75" s="60" t="s">
        <v>185</v>
      </c>
      <c r="K75" s="60">
        <v>2000360734</v>
      </c>
      <c r="L75" s="60" t="s">
        <v>399</v>
      </c>
      <c r="M75" s="60" t="s">
        <v>395</v>
      </c>
      <c r="N75" s="63">
        <v>32</v>
      </c>
      <c r="O75" s="62">
        <v>43999</v>
      </c>
    </row>
    <row r="76" spans="1:15" x14ac:dyDescent="0.2">
      <c r="A76" s="64" t="s">
        <v>394</v>
      </c>
      <c r="B76" s="65"/>
      <c r="C76" s="64" t="s">
        <v>174</v>
      </c>
      <c r="D76" s="64" t="s">
        <v>402</v>
      </c>
      <c r="E76" s="64" t="s">
        <v>176</v>
      </c>
      <c r="F76" s="66">
        <v>44021</v>
      </c>
      <c r="G76" s="64" t="s">
        <v>394</v>
      </c>
      <c r="H76" s="67">
        <v>120640</v>
      </c>
      <c r="I76" s="64" t="s">
        <v>227</v>
      </c>
      <c r="J76" s="64" t="s">
        <v>213</v>
      </c>
      <c r="K76" s="64">
        <v>2000360734</v>
      </c>
      <c r="L76" s="64" t="s">
        <v>393</v>
      </c>
      <c r="M76" s="64" t="s">
        <v>216</v>
      </c>
      <c r="N76" s="67">
        <v>40</v>
      </c>
      <c r="O76" s="66">
        <v>44021</v>
      </c>
    </row>
    <row r="77" spans="1:15" s="72" customFormat="1" x14ac:dyDescent="0.2">
      <c r="B77" s="73"/>
      <c r="F77" s="74"/>
      <c r="H77" s="75"/>
      <c r="N77" s="75"/>
      <c r="O77" s="74"/>
    </row>
    <row r="78" spans="1:15" x14ac:dyDescent="0.2">
      <c r="A78" s="60">
        <v>835770</v>
      </c>
      <c r="B78" s="61"/>
      <c r="C78" s="60" t="s">
        <v>174</v>
      </c>
      <c r="D78" s="60" t="s">
        <v>406</v>
      </c>
      <c r="E78" s="60" t="s">
        <v>404</v>
      </c>
      <c r="F78" s="62">
        <v>43873</v>
      </c>
      <c r="G78" s="60" t="s">
        <v>407</v>
      </c>
      <c r="H78" s="63">
        <v>59980</v>
      </c>
      <c r="I78" s="60" t="s">
        <v>408</v>
      </c>
      <c r="J78" s="60" t="s">
        <v>185</v>
      </c>
      <c r="K78" s="60">
        <v>2000360735</v>
      </c>
      <c r="L78" s="60" t="s">
        <v>409</v>
      </c>
      <c r="M78" s="60" t="s">
        <v>405</v>
      </c>
      <c r="N78" s="63">
        <v>33</v>
      </c>
      <c r="O78" s="62">
        <v>43998</v>
      </c>
    </row>
    <row r="79" spans="1:15" x14ac:dyDescent="0.2">
      <c r="A79" s="60">
        <v>835805</v>
      </c>
      <c r="B79" s="61"/>
      <c r="C79" s="60" t="s">
        <v>174</v>
      </c>
      <c r="D79" s="60" t="s">
        <v>410</v>
      </c>
      <c r="E79" s="60" t="s">
        <v>404</v>
      </c>
      <c r="F79" s="62">
        <v>43873</v>
      </c>
      <c r="G79" s="60" t="s">
        <v>411</v>
      </c>
      <c r="H79" s="63">
        <v>57600</v>
      </c>
      <c r="I79" s="60" t="s">
        <v>408</v>
      </c>
      <c r="J79" s="60" t="s">
        <v>185</v>
      </c>
      <c r="K79" s="60">
        <v>2000360735</v>
      </c>
      <c r="L79" s="60" t="s">
        <v>412</v>
      </c>
      <c r="M79" s="60" t="s">
        <v>405</v>
      </c>
      <c r="N79" s="63">
        <v>33</v>
      </c>
      <c r="O79" s="62">
        <v>43998</v>
      </c>
    </row>
    <row r="80" spans="1:15" x14ac:dyDescent="0.2">
      <c r="A80" s="60">
        <v>839163</v>
      </c>
      <c r="B80" s="61"/>
      <c r="C80" s="60" t="s">
        <v>174</v>
      </c>
      <c r="D80" s="60" t="s">
        <v>413</v>
      </c>
      <c r="E80" s="60" t="s">
        <v>404</v>
      </c>
      <c r="F80" s="62">
        <v>43903</v>
      </c>
      <c r="G80" s="60" t="s">
        <v>414</v>
      </c>
      <c r="H80" s="63">
        <v>60760</v>
      </c>
      <c r="I80" s="60" t="s">
        <v>415</v>
      </c>
      <c r="J80" s="60" t="s">
        <v>185</v>
      </c>
      <c r="K80" s="60">
        <v>2000360735</v>
      </c>
      <c r="L80" s="60" t="s">
        <v>409</v>
      </c>
      <c r="M80" s="60" t="s">
        <v>405</v>
      </c>
      <c r="N80" s="63">
        <v>32</v>
      </c>
      <c r="O80" s="62">
        <v>43999</v>
      </c>
    </row>
    <row r="81" spans="1:15" x14ac:dyDescent="0.2">
      <c r="A81" s="64" t="s">
        <v>403</v>
      </c>
      <c r="B81" s="65"/>
      <c r="C81" s="64" t="s">
        <v>174</v>
      </c>
      <c r="D81" s="64" t="s">
        <v>416</v>
      </c>
      <c r="E81" s="64" t="s">
        <v>176</v>
      </c>
      <c r="F81" s="66">
        <v>44021</v>
      </c>
      <c r="G81" s="64" t="s">
        <v>403</v>
      </c>
      <c r="H81" s="67">
        <v>178340</v>
      </c>
      <c r="I81" s="64" t="s">
        <v>374</v>
      </c>
      <c r="J81" s="64" t="s">
        <v>213</v>
      </c>
      <c r="K81" s="64">
        <v>2000360735</v>
      </c>
      <c r="L81" s="64" t="s">
        <v>393</v>
      </c>
      <c r="M81" s="64" t="s">
        <v>376</v>
      </c>
      <c r="N81" s="67">
        <v>40</v>
      </c>
      <c r="O81" s="66">
        <v>44021</v>
      </c>
    </row>
    <row r="82" spans="1:15" s="72" customFormat="1" x14ac:dyDescent="0.2">
      <c r="B82" s="73"/>
      <c r="F82" s="74"/>
      <c r="H82" s="75"/>
      <c r="N82" s="75"/>
      <c r="O82" s="74"/>
    </row>
    <row r="83" spans="1:15" x14ac:dyDescent="0.2">
      <c r="A83" s="60">
        <v>841424</v>
      </c>
      <c r="B83" s="61"/>
      <c r="C83" s="60" t="s">
        <v>174</v>
      </c>
      <c r="D83" s="60" t="s">
        <v>419</v>
      </c>
      <c r="E83" s="60" t="s">
        <v>240</v>
      </c>
      <c r="F83" s="62">
        <v>43929</v>
      </c>
      <c r="G83" s="60" t="s">
        <v>420</v>
      </c>
      <c r="H83" s="63">
        <v>57600</v>
      </c>
      <c r="I83" s="60" t="s">
        <v>421</v>
      </c>
      <c r="J83" s="60" t="s">
        <v>185</v>
      </c>
      <c r="K83" s="60">
        <v>2000370368</v>
      </c>
      <c r="L83" s="60" t="s">
        <v>422</v>
      </c>
      <c r="M83" s="60" t="s">
        <v>417</v>
      </c>
      <c r="N83" s="63">
        <v>37</v>
      </c>
      <c r="O83" s="62">
        <v>44015</v>
      </c>
    </row>
    <row r="84" spans="1:15" x14ac:dyDescent="0.2">
      <c r="A84" s="60">
        <v>842808</v>
      </c>
      <c r="B84" s="61"/>
      <c r="C84" s="60" t="s">
        <v>174</v>
      </c>
      <c r="D84" s="60" t="s">
        <v>423</v>
      </c>
      <c r="E84" s="60" t="s">
        <v>240</v>
      </c>
      <c r="F84" s="62">
        <v>43956</v>
      </c>
      <c r="G84" s="60" t="s">
        <v>424</v>
      </c>
      <c r="H84" s="63">
        <v>186600</v>
      </c>
      <c r="I84" s="60" t="s">
        <v>425</v>
      </c>
      <c r="J84" s="60" t="s">
        <v>185</v>
      </c>
      <c r="K84" s="60">
        <v>2000370368</v>
      </c>
      <c r="L84" s="60" t="s">
        <v>426</v>
      </c>
      <c r="M84" s="60" t="s">
        <v>417</v>
      </c>
      <c r="N84" s="63">
        <v>29</v>
      </c>
      <c r="O84" s="62">
        <v>44023</v>
      </c>
    </row>
    <row r="85" spans="1:15" x14ac:dyDescent="0.2">
      <c r="A85" s="60">
        <v>844087</v>
      </c>
      <c r="B85" s="61"/>
      <c r="C85" s="60" t="s">
        <v>174</v>
      </c>
      <c r="D85" s="60" t="s">
        <v>427</v>
      </c>
      <c r="E85" s="60" t="s">
        <v>240</v>
      </c>
      <c r="F85" s="62">
        <v>43975</v>
      </c>
      <c r="G85" s="60" t="s">
        <v>428</v>
      </c>
      <c r="H85" s="63">
        <v>59280</v>
      </c>
      <c r="I85" s="60" t="s">
        <v>429</v>
      </c>
      <c r="J85" s="60" t="s">
        <v>185</v>
      </c>
      <c r="K85" s="60">
        <v>2000370368</v>
      </c>
      <c r="L85" s="60" t="s">
        <v>426</v>
      </c>
      <c r="M85" s="60" t="s">
        <v>417</v>
      </c>
      <c r="N85" s="63">
        <v>29</v>
      </c>
      <c r="O85" s="62">
        <v>44023</v>
      </c>
    </row>
    <row r="86" spans="1:15" x14ac:dyDescent="0.2">
      <c r="A86" s="64" t="s">
        <v>430</v>
      </c>
      <c r="B86" s="65"/>
      <c r="C86" s="64" t="s">
        <v>174</v>
      </c>
      <c r="D86" s="64" t="s">
        <v>431</v>
      </c>
      <c r="E86" s="64" t="s">
        <v>176</v>
      </c>
      <c r="F86" s="66">
        <v>44053</v>
      </c>
      <c r="G86" s="64" t="s">
        <v>430</v>
      </c>
      <c r="H86" s="67">
        <v>303480</v>
      </c>
      <c r="I86" s="64" t="s">
        <v>432</v>
      </c>
      <c r="J86" s="64" t="s">
        <v>213</v>
      </c>
      <c r="K86" s="64">
        <v>2000370368</v>
      </c>
      <c r="L86" s="64" t="s">
        <v>433</v>
      </c>
      <c r="M86" s="64" t="s">
        <v>418</v>
      </c>
      <c r="N86" s="67">
        <v>29</v>
      </c>
      <c r="O86" s="66">
        <v>44053</v>
      </c>
    </row>
    <row r="87" spans="1:15" s="72" customFormat="1" x14ac:dyDescent="0.2">
      <c r="B87" s="73"/>
      <c r="F87" s="74"/>
      <c r="H87" s="75"/>
      <c r="N87" s="75"/>
      <c r="O87" s="74"/>
    </row>
    <row r="88" spans="1:15" x14ac:dyDescent="0.2">
      <c r="A88" s="60">
        <v>845587</v>
      </c>
      <c r="B88" s="61"/>
      <c r="C88" s="60" t="s">
        <v>174</v>
      </c>
      <c r="D88" s="60" t="s">
        <v>435</v>
      </c>
      <c r="E88" s="60" t="s">
        <v>176</v>
      </c>
      <c r="F88" s="62">
        <v>43999</v>
      </c>
      <c r="G88" s="60" t="s">
        <v>436</v>
      </c>
      <c r="H88" s="63">
        <v>57600</v>
      </c>
      <c r="I88" s="60" t="s">
        <v>437</v>
      </c>
      <c r="J88" s="60" t="s">
        <v>185</v>
      </c>
      <c r="K88" s="60">
        <v>2000375340</v>
      </c>
      <c r="L88" s="60" t="s">
        <v>438</v>
      </c>
      <c r="M88" s="60" t="s">
        <v>434</v>
      </c>
      <c r="N88" s="63">
        <v>31</v>
      </c>
      <c r="O88" s="62">
        <v>44022</v>
      </c>
    </row>
    <row r="89" spans="1:15" x14ac:dyDescent="0.2">
      <c r="A89" s="64" t="s">
        <v>439</v>
      </c>
      <c r="B89" s="65"/>
      <c r="C89" s="64" t="s">
        <v>174</v>
      </c>
      <c r="D89" s="64" t="s">
        <v>440</v>
      </c>
      <c r="E89" s="64" t="s">
        <v>176</v>
      </c>
      <c r="F89" s="66">
        <v>44053</v>
      </c>
      <c r="G89" s="64" t="s">
        <v>439</v>
      </c>
      <c r="H89" s="67">
        <v>57600</v>
      </c>
      <c r="I89" s="64" t="s">
        <v>265</v>
      </c>
      <c r="J89" s="64" t="s">
        <v>213</v>
      </c>
      <c r="K89" s="64">
        <v>2000375340</v>
      </c>
      <c r="L89" s="64" t="s">
        <v>433</v>
      </c>
      <c r="M89" s="64" t="s">
        <v>262</v>
      </c>
      <c r="N89" s="67">
        <v>30</v>
      </c>
      <c r="O89" s="66">
        <v>44053</v>
      </c>
    </row>
    <row r="90" spans="1:15" s="72" customFormat="1" x14ac:dyDescent="0.2">
      <c r="B90" s="73"/>
      <c r="F90" s="74"/>
      <c r="H90" s="75"/>
      <c r="N90" s="75"/>
      <c r="O90" s="74"/>
    </row>
    <row r="91" spans="1:15" x14ac:dyDescent="0.2">
      <c r="A91" s="60">
        <v>841028</v>
      </c>
      <c r="B91" s="61"/>
      <c r="C91" s="60" t="s">
        <v>174</v>
      </c>
      <c r="D91" s="60" t="s">
        <v>442</v>
      </c>
      <c r="E91" s="60" t="s">
        <v>176</v>
      </c>
      <c r="F91" s="62">
        <v>43923</v>
      </c>
      <c r="G91" s="60" t="s">
        <v>443</v>
      </c>
      <c r="H91" s="63">
        <v>59960</v>
      </c>
      <c r="I91" s="60" t="s">
        <v>444</v>
      </c>
      <c r="J91" s="60" t="s">
        <v>185</v>
      </c>
      <c r="K91" s="60">
        <v>2000379700</v>
      </c>
      <c r="L91" s="60" t="s">
        <v>445</v>
      </c>
      <c r="M91" s="60" t="s">
        <v>385</v>
      </c>
      <c r="N91" s="63">
        <v>64</v>
      </c>
      <c r="O91" s="62">
        <v>44015</v>
      </c>
    </row>
    <row r="92" spans="1:15" x14ac:dyDescent="0.2">
      <c r="A92" s="60">
        <v>841986</v>
      </c>
      <c r="B92" s="61"/>
      <c r="C92" s="60" t="s">
        <v>174</v>
      </c>
      <c r="D92" s="60" t="s">
        <v>446</v>
      </c>
      <c r="E92" s="60" t="s">
        <v>176</v>
      </c>
      <c r="F92" s="62">
        <v>43943</v>
      </c>
      <c r="G92" s="60" t="s">
        <v>447</v>
      </c>
      <c r="H92" s="63">
        <v>84210</v>
      </c>
      <c r="I92" s="60" t="s">
        <v>444</v>
      </c>
      <c r="J92" s="60" t="s">
        <v>185</v>
      </c>
      <c r="K92" s="60">
        <v>2000379700</v>
      </c>
      <c r="L92" s="60" t="s">
        <v>445</v>
      </c>
      <c r="M92" s="60" t="s">
        <v>385</v>
      </c>
      <c r="N92" s="63">
        <v>64</v>
      </c>
      <c r="O92" s="62">
        <v>44015</v>
      </c>
    </row>
    <row r="93" spans="1:15" x14ac:dyDescent="0.2">
      <c r="A93" s="64" t="s">
        <v>441</v>
      </c>
      <c r="B93" s="65"/>
      <c r="C93" s="64" t="s">
        <v>174</v>
      </c>
      <c r="D93" s="64" t="s">
        <v>448</v>
      </c>
      <c r="E93" s="64" t="s">
        <v>176</v>
      </c>
      <c r="F93" s="66">
        <v>44053</v>
      </c>
      <c r="G93" s="64" t="s">
        <v>441</v>
      </c>
      <c r="H93" s="67">
        <v>144170</v>
      </c>
      <c r="I93" s="64" t="s">
        <v>392</v>
      </c>
      <c r="J93" s="64" t="s">
        <v>213</v>
      </c>
      <c r="K93" s="64">
        <v>2000379700</v>
      </c>
      <c r="L93" s="64" t="s">
        <v>433</v>
      </c>
      <c r="M93" s="64" t="s">
        <v>386</v>
      </c>
      <c r="N93" s="67">
        <v>56</v>
      </c>
      <c r="O93" s="66">
        <v>44053</v>
      </c>
    </row>
    <row r="94" spans="1:15" s="72" customFormat="1" x14ac:dyDescent="0.2">
      <c r="B94" s="73"/>
      <c r="F94" s="74"/>
      <c r="H94" s="75"/>
      <c r="N94" s="75"/>
      <c r="O94" s="74"/>
    </row>
    <row r="95" spans="1:15" x14ac:dyDescent="0.2">
      <c r="A95" s="60">
        <v>842141</v>
      </c>
      <c r="B95" s="61"/>
      <c r="C95" s="60" t="s">
        <v>174</v>
      </c>
      <c r="D95" s="60" t="s">
        <v>451</v>
      </c>
      <c r="E95" s="60" t="s">
        <v>176</v>
      </c>
      <c r="F95" s="62">
        <v>43944</v>
      </c>
      <c r="G95" s="60" t="s">
        <v>452</v>
      </c>
      <c r="H95" s="63">
        <v>448180</v>
      </c>
      <c r="I95" s="60" t="s">
        <v>453</v>
      </c>
      <c r="J95" s="60" t="s">
        <v>185</v>
      </c>
      <c r="K95" s="60">
        <v>2000388272</v>
      </c>
      <c r="L95" s="60" t="s">
        <v>454</v>
      </c>
      <c r="M95" s="60" t="s">
        <v>450</v>
      </c>
      <c r="N95" s="63">
        <v>75</v>
      </c>
      <c r="O95" s="62">
        <v>44015</v>
      </c>
    </row>
    <row r="96" spans="1:15" x14ac:dyDescent="0.2">
      <c r="A96" s="60">
        <v>811819</v>
      </c>
      <c r="B96" s="61"/>
      <c r="C96" s="60" t="s">
        <v>174</v>
      </c>
      <c r="D96" s="60" t="s">
        <v>455</v>
      </c>
      <c r="E96" s="60" t="s">
        <v>176</v>
      </c>
      <c r="F96" s="62">
        <v>43650</v>
      </c>
      <c r="G96" s="60" t="s">
        <v>456</v>
      </c>
      <c r="H96" s="63">
        <v>1637740</v>
      </c>
      <c r="I96" s="60" t="s">
        <v>457</v>
      </c>
      <c r="J96" s="60" t="s">
        <v>185</v>
      </c>
      <c r="K96" s="60">
        <v>2000388272</v>
      </c>
      <c r="L96" s="60" t="s">
        <v>458</v>
      </c>
      <c r="M96" s="60" t="s">
        <v>450</v>
      </c>
      <c r="N96" s="63">
        <v>67</v>
      </c>
      <c r="O96" s="62">
        <v>44023</v>
      </c>
    </row>
    <row r="97" spans="1:15" x14ac:dyDescent="0.2">
      <c r="A97" s="64" t="s">
        <v>449</v>
      </c>
      <c r="B97" s="65"/>
      <c r="C97" s="64" t="s">
        <v>174</v>
      </c>
      <c r="D97" s="64" t="s">
        <v>459</v>
      </c>
      <c r="E97" s="64" t="s">
        <v>176</v>
      </c>
      <c r="F97" s="66">
        <v>44053</v>
      </c>
      <c r="G97" s="64" t="s">
        <v>449</v>
      </c>
      <c r="H97" s="67">
        <v>2085920</v>
      </c>
      <c r="I97" s="64" t="s">
        <v>321</v>
      </c>
      <c r="J97" s="64" t="s">
        <v>213</v>
      </c>
      <c r="K97" s="64">
        <v>2000388272</v>
      </c>
      <c r="L97" s="64" t="s">
        <v>433</v>
      </c>
      <c r="M97" s="64" t="s">
        <v>319</v>
      </c>
      <c r="N97" s="67">
        <v>67</v>
      </c>
      <c r="O97" s="66">
        <v>44053</v>
      </c>
    </row>
    <row r="98" spans="1:15" s="72" customFormat="1" x14ac:dyDescent="0.2">
      <c r="B98" s="73"/>
      <c r="F98" s="74"/>
      <c r="H98" s="75"/>
      <c r="N98" s="75"/>
      <c r="O98" s="74"/>
    </row>
    <row r="99" spans="1:15" x14ac:dyDescent="0.2">
      <c r="A99" s="60">
        <v>845885</v>
      </c>
      <c r="B99" s="61"/>
      <c r="C99" s="60" t="s">
        <v>174</v>
      </c>
      <c r="D99" s="60" t="s">
        <v>461</v>
      </c>
      <c r="E99" s="60" t="s">
        <v>240</v>
      </c>
      <c r="F99" s="62">
        <v>44005</v>
      </c>
      <c r="G99" s="60" t="s">
        <v>462</v>
      </c>
      <c r="H99" s="63">
        <v>57600</v>
      </c>
      <c r="I99" s="60" t="s">
        <v>463</v>
      </c>
      <c r="J99" s="60" t="s">
        <v>185</v>
      </c>
      <c r="K99" s="60">
        <v>2000390698</v>
      </c>
      <c r="L99" s="60" t="s">
        <v>464</v>
      </c>
      <c r="M99" s="60" t="s">
        <v>395</v>
      </c>
      <c r="N99" s="63">
        <v>53</v>
      </c>
      <c r="O99" s="62">
        <v>44022</v>
      </c>
    </row>
    <row r="100" spans="1:15" x14ac:dyDescent="0.2">
      <c r="A100" s="60">
        <v>843637</v>
      </c>
      <c r="B100" s="61"/>
      <c r="C100" s="60" t="s">
        <v>174</v>
      </c>
      <c r="D100" s="60" t="s">
        <v>465</v>
      </c>
      <c r="E100" s="60" t="s">
        <v>176</v>
      </c>
      <c r="F100" s="62">
        <v>43980</v>
      </c>
      <c r="G100" s="60" t="s">
        <v>466</v>
      </c>
      <c r="H100" s="63">
        <v>57510</v>
      </c>
      <c r="I100" s="60" t="s">
        <v>467</v>
      </c>
      <c r="J100" s="60" t="s">
        <v>185</v>
      </c>
      <c r="K100" s="60">
        <v>2000390698</v>
      </c>
      <c r="L100" s="60" t="s">
        <v>468</v>
      </c>
      <c r="M100" s="60" t="s">
        <v>460</v>
      </c>
      <c r="N100" s="63">
        <v>52</v>
      </c>
      <c r="O100" s="62">
        <v>44023</v>
      </c>
    </row>
    <row r="101" spans="1:15" x14ac:dyDescent="0.2">
      <c r="A101" s="60">
        <v>843642</v>
      </c>
      <c r="B101" s="61"/>
      <c r="C101" s="60" t="s">
        <v>174</v>
      </c>
      <c r="D101" s="60" t="s">
        <v>469</v>
      </c>
      <c r="E101" s="60" t="s">
        <v>240</v>
      </c>
      <c r="F101" s="62">
        <v>43968</v>
      </c>
      <c r="G101" s="60" t="s">
        <v>470</v>
      </c>
      <c r="H101" s="63">
        <v>57480</v>
      </c>
      <c r="I101" s="60" t="s">
        <v>467</v>
      </c>
      <c r="J101" s="60" t="s">
        <v>185</v>
      </c>
      <c r="K101" s="60">
        <v>2000390698</v>
      </c>
      <c r="L101" s="60" t="s">
        <v>471</v>
      </c>
      <c r="M101" s="60" t="s">
        <v>460</v>
      </c>
      <c r="N101" s="63">
        <v>52</v>
      </c>
      <c r="O101" s="62">
        <v>44023</v>
      </c>
    </row>
    <row r="102" spans="1:15" x14ac:dyDescent="0.2">
      <c r="A102" s="60">
        <v>844445</v>
      </c>
      <c r="B102" s="61"/>
      <c r="C102" s="60" t="s">
        <v>174</v>
      </c>
      <c r="D102" s="60" t="s">
        <v>472</v>
      </c>
      <c r="E102" s="60" t="s">
        <v>176</v>
      </c>
      <c r="F102" s="62">
        <v>43980</v>
      </c>
      <c r="G102" s="60" t="s">
        <v>473</v>
      </c>
      <c r="H102" s="63">
        <v>392900</v>
      </c>
      <c r="I102" s="60" t="s">
        <v>467</v>
      </c>
      <c r="J102" s="60" t="s">
        <v>185</v>
      </c>
      <c r="K102" s="60">
        <v>2000390698</v>
      </c>
      <c r="L102" s="60" t="s">
        <v>474</v>
      </c>
      <c r="M102" s="60" t="s">
        <v>475</v>
      </c>
      <c r="N102" s="63">
        <v>52</v>
      </c>
      <c r="O102" s="62">
        <v>44023</v>
      </c>
    </row>
    <row r="103" spans="1:15" x14ac:dyDescent="0.2">
      <c r="A103" s="64" t="s">
        <v>476</v>
      </c>
      <c r="B103" s="65"/>
      <c r="C103" s="64" t="s">
        <v>174</v>
      </c>
      <c r="D103" s="64" t="s">
        <v>477</v>
      </c>
      <c r="E103" s="64" t="s">
        <v>176</v>
      </c>
      <c r="F103" s="66">
        <v>44053</v>
      </c>
      <c r="G103" s="64" t="s">
        <v>476</v>
      </c>
      <c r="H103" s="67">
        <v>565490</v>
      </c>
      <c r="I103" s="64" t="s">
        <v>227</v>
      </c>
      <c r="J103" s="64" t="s">
        <v>213</v>
      </c>
      <c r="K103" s="64">
        <v>2000390698</v>
      </c>
      <c r="L103" s="64" t="s">
        <v>433</v>
      </c>
      <c r="M103" s="64" t="s">
        <v>216</v>
      </c>
      <c r="N103" s="67">
        <v>52</v>
      </c>
      <c r="O103" s="66">
        <v>44053</v>
      </c>
    </row>
    <row r="104" spans="1:15" s="72" customFormat="1" x14ac:dyDescent="0.2">
      <c r="B104" s="73"/>
      <c r="F104" s="74"/>
      <c r="H104" s="75"/>
      <c r="N104" s="75"/>
      <c r="O104" s="74"/>
    </row>
    <row r="105" spans="1:15" x14ac:dyDescent="0.2">
      <c r="A105" s="60">
        <v>842814</v>
      </c>
      <c r="B105" s="61"/>
      <c r="C105" s="60" t="s">
        <v>174</v>
      </c>
      <c r="D105" s="60" t="s">
        <v>481</v>
      </c>
      <c r="E105" s="60" t="s">
        <v>240</v>
      </c>
      <c r="F105" s="62">
        <v>43956</v>
      </c>
      <c r="G105" s="60" t="s">
        <v>482</v>
      </c>
      <c r="H105" s="63">
        <v>60940</v>
      </c>
      <c r="I105" s="60" t="s">
        <v>483</v>
      </c>
      <c r="J105" s="60" t="s">
        <v>185</v>
      </c>
      <c r="K105" s="60">
        <v>2000391408</v>
      </c>
      <c r="L105" s="60" t="s">
        <v>484</v>
      </c>
      <c r="M105" s="60" t="s">
        <v>480</v>
      </c>
      <c r="N105" s="63">
        <v>79</v>
      </c>
      <c r="O105" s="62">
        <v>44023</v>
      </c>
    </row>
    <row r="106" spans="1:15" x14ac:dyDescent="0.2">
      <c r="A106" s="60">
        <v>844093</v>
      </c>
      <c r="B106" s="61"/>
      <c r="C106" s="60" t="s">
        <v>174</v>
      </c>
      <c r="D106" s="60" t="s">
        <v>485</v>
      </c>
      <c r="E106" s="60" t="s">
        <v>240</v>
      </c>
      <c r="F106" s="62">
        <v>43975</v>
      </c>
      <c r="G106" s="60" t="s">
        <v>486</v>
      </c>
      <c r="H106" s="63">
        <v>243230</v>
      </c>
      <c r="I106" s="60" t="s">
        <v>483</v>
      </c>
      <c r="J106" s="60" t="s">
        <v>185</v>
      </c>
      <c r="K106" s="60">
        <v>2000391408</v>
      </c>
      <c r="L106" s="60" t="s">
        <v>487</v>
      </c>
      <c r="M106" s="60" t="s">
        <v>480</v>
      </c>
      <c r="N106" s="63">
        <v>79</v>
      </c>
      <c r="O106" s="62">
        <v>44023</v>
      </c>
    </row>
    <row r="107" spans="1:15" x14ac:dyDescent="0.2">
      <c r="A107" s="60">
        <v>847243</v>
      </c>
      <c r="B107" s="61"/>
      <c r="C107" s="60" t="s">
        <v>174</v>
      </c>
      <c r="D107" s="60" t="s">
        <v>488</v>
      </c>
      <c r="E107" s="60" t="s">
        <v>240</v>
      </c>
      <c r="F107" s="62">
        <v>44027</v>
      </c>
      <c r="G107" s="60" t="s">
        <v>489</v>
      </c>
      <c r="H107" s="63">
        <v>216010</v>
      </c>
      <c r="I107" s="60" t="s">
        <v>490</v>
      </c>
      <c r="J107" s="60" t="s">
        <v>185</v>
      </c>
      <c r="K107" s="60">
        <v>2000391408</v>
      </c>
      <c r="L107" s="60" t="s">
        <v>491</v>
      </c>
      <c r="M107" s="60" t="s">
        <v>480</v>
      </c>
      <c r="N107" s="63">
        <v>18</v>
      </c>
      <c r="O107" s="62">
        <v>44084</v>
      </c>
    </row>
    <row r="108" spans="1:15" x14ac:dyDescent="0.2">
      <c r="A108" s="60">
        <v>847561</v>
      </c>
      <c r="B108" s="61"/>
      <c r="C108" s="60" t="s">
        <v>174</v>
      </c>
      <c r="D108" s="60" t="s">
        <v>492</v>
      </c>
      <c r="E108" s="60" t="s">
        <v>240</v>
      </c>
      <c r="F108" s="62">
        <v>44034</v>
      </c>
      <c r="G108" s="60" t="s">
        <v>493</v>
      </c>
      <c r="H108" s="63">
        <v>69820</v>
      </c>
      <c r="I108" s="60" t="s">
        <v>490</v>
      </c>
      <c r="J108" s="60" t="s">
        <v>185</v>
      </c>
      <c r="K108" s="60">
        <v>2000391408</v>
      </c>
      <c r="L108" s="60" t="s">
        <v>491</v>
      </c>
      <c r="M108" s="60" t="s">
        <v>480</v>
      </c>
      <c r="N108" s="63">
        <v>18</v>
      </c>
      <c r="O108" s="62">
        <v>44084</v>
      </c>
    </row>
    <row r="109" spans="1:15" x14ac:dyDescent="0.2">
      <c r="A109" s="60">
        <v>847610</v>
      </c>
      <c r="B109" s="61"/>
      <c r="C109" s="60" t="s">
        <v>174</v>
      </c>
      <c r="D109" s="60" t="s">
        <v>494</v>
      </c>
      <c r="E109" s="60" t="s">
        <v>176</v>
      </c>
      <c r="F109" s="62">
        <v>44035</v>
      </c>
      <c r="G109" s="60" t="s">
        <v>495</v>
      </c>
      <c r="H109" s="63">
        <v>54400</v>
      </c>
      <c r="I109" s="60" t="s">
        <v>490</v>
      </c>
      <c r="J109" s="60" t="s">
        <v>185</v>
      </c>
      <c r="K109" s="60">
        <v>2000391408</v>
      </c>
      <c r="L109" s="60" t="s">
        <v>496</v>
      </c>
      <c r="M109" s="60" t="s">
        <v>480</v>
      </c>
      <c r="N109" s="63">
        <v>18</v>
      </c>
      <c r="O109" s="62">
        <v>44084</v>
      </c>
    </row>
    <row r="110" spans="1:15" x14ac:dyDescent="0.2">
      <c r="A110" s="60">
        <v>848780</v>
      </c>
      <c r="B110" s="61"/>
      <c r="C110" s="60" t="s">
        <v>174</v>
      </c>
      <c r="D110" s="60" t="s">
        <v>497</v>
      </c>
      <c r="E110" s="60" t="s">
        <v>240</v>
      </c>
      <c r="F110" s="62">
        <v>44058</v>
      </c>
      <c r="G110" s="60" t="s">
        <v>498</v>
      </c>
      <c r="H110" s="63">
        <v>252420</v>
      </c>
      <c r="I110" s="60" t="s">
        <v>499</v>
      </c>
      <c r="J110" s="60" t="s">
        <v>185</v>
      </c>
      <c r="K110" s="60">
        <v>2000391408</v>
      </c>
      <c r="L110" s="60" t="s">
        <v>491</v>
      </c>
      <c r="M110" s="60" t="s">
        <v>480</v>
      </c>
      <c r="N110" s="63">
        <v>18</v>
      </c>
      <c r="O110" s="62">
        <v>44084</v>
      </c>
    </row>
    <row r="111" spans="1:15" x14ac:dyDescent="0.2">
      <c r="A111" s="60">
        <v>849710</v>
      </c>
      <c r="B111" s="61"/>
      <c r="C111" s="60" t="s">
        <v>174</v>
      </c>
      <c r="D111" s="60" t="s">
        <v>500</v>
      </c>
      <c r="E111" s="60" t="s">
        <v>240</v>
      </c>
      <c r="F111" s="62">
        <v>44071</v>
      </c>
      <c r="G111" s="60" t="s">
        <v>501</v>
      </c>
      <c r="H111" s="63">
        <v>57600</v>
      </c>
      <c r="I111" s="60" t="s">
        <v>499</v>
      </c>
      <c r="J111" s="60" t="s">
        <v>185</v>
      </c>
      <c r="K111" s="60">
        <v>2000391408</v>
      </c>
      <c r="L111" s="60" t="s">
        <v>502</v>
      </c>
      <c r="M111" s="60" t="s">
        <v>480</v>
      </c>
      <c r="N111" s="63">
        <v>18</v>
      </c>
      <c r="O111" s="62">
        <v>44084</v>
      </c>
    </row>
    <row r="112" spans="1:15" x14ac:dyDescent="0.2">
      <c r="A112" s="60">
        <v>849795</v>
      </c>
      <c r="B112" s="61"/>
      <c r="C112" s="60" t="s">
        <v>174</v>
      </c>
      <c r="D112" s="60" t="s">
        <v>503</v>
      </c>
      <c r="E112" s="60" t="s">
        <v>176</v>
      </c>
      <c r="F112" s="62">
        <v>44074</v>
      </c>
      <c r="G112" s="60" t="s">
        <v>504</v>
      </c>
      <c r="H112" s="63">
        <v>159140</v>
      </c>
      <c r="I112" s="60" t="s">
        <v>499</v>
      </c>
      <c r="J112" s="60" t="s">
        <v>185</v>
      </c>
      <c r="K112" s="60">
        <v>2000391408</v>
      </c>
      <c r="L112" s="60" t="s">
        <v>505</v>
      </c>
      <c r="M112" s="60" t="s">
        <v>480</v>
      </c>
      <c r="N112" s="63">
        <v>18</v>
      </c>
      <c r="O112" s="62">
        <v>44084</v>
      </c>
    </row>
    <row r="113" spans="1:15" x14ac:dyDescent="0.2">
      <c r="A113" s="64" t="s">
        <v>478</v>
      </c>
      <c r="B113" s="65"/>
      <c r="C113" s="64" t="s">
        <v>174</v>
      </c>
      <c r="D113" s="64" t="s">
        <v>506</v>
      </c>
      <c r="E113" s="64" t="s">
        <v>176</v>
      </c>
      <c r="F113" s="66">
        <v>44053</v>
      </c>
      <c r="G113" s="64" t="s">
        <v>478</v>
      </c>
      <c r="H113" s="67">
        <v>1265020</v>
      </c>
      <c r="I113" s="64" t="s">
        <v>239</v>
      </c>
      <c r="J113" s="64" t="s">
        <v>213</v>
      </c>
      <c r="K113" s="64">
        <v>2000391408</v>
      </c>
      <c r="L113" s="64" t="s">
        <v>433</v>
      </c>
      <c r="M113" s="64" t="s">
        <v>229</v>
      </c>
      <c r="N113" s="67">
        <v>79</v>
      </c>
      <c r="O113" s="66">
        <v>44053</v>
      </c>
    </row>
    <row r="114" spans="1:15" s="72" customFormat="1" x14ac:dyDescent="0.2">
      <c r="B114" s="73"/>
      <c r="F114" s="74"/>
      <c r="H114" s="75"/>
      <c r="N114" s="75"/>
      <c r="O114" s="74"/>
    </row>
    <row r="115" spans="1:15" x14ac:dyDescent="0.2">
      <c r="A115" s="60">
        <v>847320</v>
      </c>
      <c r="B115" s="61"/>
      <c r="C115" s="60" t="s">
        <v>174</v>
      </c>
      <c r="D115" s="60" t="s">
        <v>509</v>
      </c>
      <c r="E115" s="60" t="s">
        <v>240</v>
      </c>
      <c r="F115" s="62">
        <v>44029</v>
      </c>
      <c r="G115" s="60" t="s">
        <v>510</v>
      </c>
      <c r="H115" s="63">
        <f>H116</f>
        <v>46910</v>
      </c>
      <c r="I115" s="60" t="s">
        <v>511</v>
      </c>
      <c r="J115" s="60" t="s">
        <v>185</v>
      </c>
      <c r="K115" s="60">
        <v>2000391789</v>
      </c>
      <c r="L115" s="60" t="s">
        <v>422</v>
      </c>
      <c r="M115" s="60" t="s">
        <v>417</v>
      </c>
      <c r="N115" s="63">
        <v>20</v>
      </c>
      <c r="O115" s="62">
        <v>44084</v>
      </c>
    </row>
    <row r="116" spans="1:15" x14ac:dyDescent="0.2">
      <c r="A116" s="64" t="s">
        <v>512</v>
      </c>
      <c r="B116" s="65"/>
      <c r="C116" s="64" t="s">
        <v>174</v>
      </c>
      <c r="D116" s="64" t="s">
        <v>513</v>
      </c>
      <c r="E116" s="64" t="s">
        <v>176</v>
      </c>
      <c r="F116" s="66">
        <v>44111</v>
      </c>
      <c r="G116" s="64" t="s">
        <v>512</v>
      </c>
      <c r="H116" s="67">
        <v>46910</v>
      </c>
      <c r="I116" s="64" t="s">
        <v>432</v>
      </c>
      <c r="J116" s="64" t="s">
        <v>213</v>
      </c>
      <c r="K116" s="64">
        <v>2000391789</v>
      </c>
      <c r="L116" s="64" t="s">
        <v>514</v>
      </c>
      <c r="M116" s="64" t="s">
        <v>418</v>
      </c>
      <c r="N116" s="67">
        <v>23</v>
      </c>
      <c r="O116" s="66">
        <v>44111</v>
      </c>
    </row>
    <row r="117" spans="1:15" s="72" customFormat="1" x14ac:dyDescent="0.2">
      <c r="B117" s="73"/>
      <c r="F117" s="74"/>
      <c r="H117" s="75"/>
      <c r="N117" s="75"/>
      <c r="O117" s="74"/>
    </row>
    <row r="118" spans="1:15" x14ac:dyDescent="0.2">
      <c r="A118" s="60">
        <v>844611</v>
      </c>
      <c r="B118" s="61"/>
      <c r="C118" s="60" t="s">
        <v>174</v>
      </c>
      <c r="D118" s="60" t="s">
        <v>517</v>
      </c>
      <c r="E118" s="60" t="s">
        <v>240</v>
      </c>
      <c r="F118" s="62">
        <v>43984</v>
      </c>
      <c r="G118" s="60" t="s">
        <v>518</v>
      </c>
      <c r="H118" s="63">
        <v>70640</v>
      </c>
      <c r="I118" s="60" t="s">
        <v>519</v>
      </c>
      <c r="J118" s="60" t="s">
        <v>185</v>
      </c>
      <c r="K118" s="60">
        <v>2000392219</v>
      </c>
      <c r="L118" s="60" t="s">
        <v>520</v>
      </c>
      <c r="M118" s="60" t="s">
        <v>516</v>
      </c>
      <c r="N118" s="63">
        <v>82</v>
      </c>
      <c r="O118" s="62">
        <v>44022</v>
      </c>
    </row>
    <row r="119" spans="1:15" x14ac:dyDescent="0.2">
      <c r="A119" s="64" t="s">
        <v>515</v>
      </c>
      <c r="B119" s="65"/>
      <c r="C119" s="64" t="s">
        <v>174</v>
      </c>
      <c r="D119" s="64" t="s">
        <v>521</v>
      </c>
      <c r="E119" s="64" t="s">
        <v>176</v>
      </c>
      <c r="F119" s="66">
        <v>44053</v>
      </c>
      <c r="G119" s="64" t="s">
        <v>515</v>
      </c>
      <c r="H119" s="67">
        <v>70640</v>
      </c>
      <c r="I119" s="64" t="s">
        <v>522</v>
      </c>
      <c r="J119" s="64" t="s">
        <v>213</v>
      </c>
      <c r="K119" s="64">
        <v>2000392219</v>
      </c>
      <c r="L119" s="64" t="s">
        <v>433</v>
      </c>
      <c r="M119" s="64" t="s">
        <v>376</v>
      </c>
      <c r="N119" s="67">
        <v>81</v>
      </c>
      <c r="O119" s="66">
        <v>44053</v>
      </c>
    </row>
    <row r="120" spans="1:15" s="72" customFormat="1" x14ac:dyDescent="0.2">
      <c r="B120" s="73"/>
      <c r="F120" s="74"/>
      <c r="H120" s="75"/>
      <c r="N120" s="75"/>
      <c r="O120" s="74"/>
    </row>
    <row r="121" spans="1:15" x14ac:dyDescent="0.2">
      <c r="A121" s="60">
        <v>842043</v>
      </c>
      <c r="B121" s="61"/>
      <c r="C121" s="60" t="s">
        <v>174</v>
      </c>
      <c r="D121" s="60" t="s">
        <v>525</v>
      </c>
      <c r="E121" s="60" t="s">
        <v>404</v>
      </c>
      <c r="F121" s="62">
        <v>43943</v>
      </c>
      <c r="G121" s="60" t="s">
        <v>526</v>
      </c>
      <c r="H121" s="63">
        <v>248100</v>
      </c>
      <c r="I121" s="60" t="s">
        <v>527</v>
      </c>
      <c r="J121" s="60" t="s">
        <v>185</v>
      </c>
      <c r="K121" s="60">
        <v>2000392220</v>
      </c>
      <c r="L121" s="60" t="s">
        <v>412</v>
      </c>
      <c r="M121" s="60" t="s">
        <v>405</v>
      </c>
      <c r="N121" s="63">
        <v>89</v>
      </c>
      <c r="O121" s="62">
        <v>44015</v>
      </c>
    </row>
    <row r="122" spans="1:15" x14ac:dyDescent="0.2">
      <c r="A122" s="60">
        <v>845806</v>
      </c>
      <c r="B122" s="61"/>
      <c r="C122" s="60" t="s">
        <v>174</v>
      </c>
      <c r="D122" s="60" t="s">
        <v>528</v>
      </c>
      <c r="E122" s="60" t="s">
        <v>404</v>
      </c>
      <c r="F122" s="62">
        <v>44003</v>
      </c>
      <c r="G122" s="60" t="s">
        <v>529</v>
      </c>
      <c r="H122" s="63">
        <v>59080</v>
      </c>
      <c r="I122" s="60" t="s">
        <v>530</v>
      </c>
      <c r="J122" s="60" t="s">
        <v>185</v>
      </c>
      <c r="K122" s="60">
        <v>2000392220</v>
      </c>
      <c r="L122" s="60" t="s">
        <v>409</v>
      </c>
      <c r="M122" s="60" t="s">
        <v>405</v>
      </c>
      <c r="N122" s="63">
        <v>82</v>
      </c>
      <c r="O122" s="62">
        <v>44022</v>
      </c>
    </row>
    <row r="123" spans="1:15" x14ac:dyDescent="0.2">
      <c r="A123" s="60">
        <v>843191</v>
      </c>
      <c r="B123" s="61"/>
      <c r="C123" s="60" t="s">
        <v>174</v>
      </c>
      <c r="D123" s="60" t="s">
        <v>531</v>
      </c>
      <c r="E123" s="60" t="s">
        <v>404</v>
      </c>
      <c r="F123" s="62">
        <v>43962</v>
      </c>
      <c r="G123" s="60" t="s">
        <v>532</v>
      </c>
      <c r="H123" s="63">
        <v>221630</v>
      </c>
      <c r="I123" s="60" t="s">
        <v>533</v>
      </c>
      <c r="J123" s="60" t="s">
        <v>185</v>
      </c>
      <c r="K123" s="60">
        <v>2000392220</v>
      </c>
      <c r="L123" s="60" t="s">
        <v>412</v>
      </c>
      <c r="M123" s="60" t="s">
        <v>405</v>
      </c>
      <c r="N123" s="63">
        <v>81</v>
      </c>
      <c r="O123" s="62">
        <v>44023</v>
      </c>
    </row>
    <row r="124" spans="1:15" x14ac:dyDescent="0.2">
      <c r="A124" s="60" t="s">
        <v>507</v>
      </c>
      <c r="B124" s="61"/>
      <c r="C124" s="60" t="s">
        <v>174</v>
      </c>
      <c r="D124" s="60" t="s">
        <v>508</v>
      </c>
      <c r="E124" s="60" t="s">
        <v>240</v>
      </c>
      <c r="F124" s="62">
        <v>44134</v>
      </c>
      <c r="G124" s="60" t="s">
        <v>507</v>
      </c>
      <c r="H124" s="63">
        <v>46910</v>
      </c>
      <c r="I124" s="60" t="s">
        <v>511</v>
      </c>
      <c r="J124" s="60" t="s">
        <v>179</v>
      </c>
      <c r="K124" s="60">
        <v>2000392220</v>
      </c>
      <c r="L124" s="60" t="s">
        <v>534</v>
      </c>
      <c r="M124" s="60" t="s">
        <v>417</v>
      </c>
      <c r="N124" s="63">
        <v>20</v>
      </c>
      <c r="O124" s="62">
        <v>44084</v>
      </c>
    </row>
    <row r="125" spans="1:15" x14ac:dyDescent="0.2">
      <c r="A125" s="64" t="s">
        <v>523</v>
      </c>
      <c r="B125" s="65"/>
      <c r="C125" s="64" t="s">
        <v>174</v>
      </c>
      <c r="D125" s="64" t="s">
        <v>535</v>
      </c>
      <c r="E125" s="64" t="s">
        <v>176</v>
      </c>
      <c r="F125" s="66">
        <v>44053</v>
      </c>
      <c r="G125" s="64" t="s">
        <v>523</v>
      </c>
      <c r="H125" s="67">
        <v>633190</v>
      </c>
      <c r="I125" s="64" t="s">
        <v>374</v>
      </c>
      <c r="J125" s="64" t="s">
        <v>213</v>
      </c>
      <c r="K125" s="64">
        <v>2000392220</v>
      </c>
      <c r="L125" s="64" t="s">
        <v>433</v>
      </c>
      <c r="M125" s="64" t="s">
        <v>376</v>
      </c>
      <c r="N125" s="67">
        <v>81</v>
      </c>
      <c r="O125" s="66">
        <v>44053</v>
      </c>
    </row>
    <row r="126" spans="1:15" s="72" customFormat="1" x14ac:dyDescent="0.2">
      <c r="B126" s="73"/>
      <c r="F126" s="74"/>
      <c r="H126" s="75"/>
      <c r="N126" s="75"/>
      <c r="O126" s="74"/>
    </row>
    <row r="127" spans="1:15" x14ac:dyDescent="0.2">
      <c r="A127" s="60">
        <v>846800</v>
      </c>
      <c r="B127" s="61"/>
      <c r="C127" s="60" t="s">
        <v>174</v>
      </c>
      <c r="D127" s="60" t="s">
        <v>536</v>
      </c>
      <c r="E127" s="60" t="s">
        <v>176</v>
      </c>
      <c r="F127" s="62">
        <v>44084</v>
      </c>
      <c r="G127" s="60" t="s">
        <v>537</v>
      </c>
      <c r="H127" s="63">
        <v>28800</v>
      </c>
      <c r="I127" s="60" t="s">
        <v>538</v>
      </c>
      <c r="J127" s="60" t="s">
        <v>185</v>
      </c>
      <c r="K127" s="60">
        <v>2000393913</v>
      </c>
      <c r="L127" s="60" t="s">
        <v>438</v>
      </c>
      <c r="M127" s="60" t="s">
        <v>434</v>
      </c>
      <c r="N127" s="63">
        <v>40</v>
      </c>
      <c r="O127" s="62">
        <v>44084</v>
      </c>
    </row>
    <row r="128" spans="1:15" x14ac:dyDescent="0.2">
      <c r="A128" s="64" t="s">
        <v>539</v>
      </c>
      <c r="B128" s="65"/>
      <c r="C128" s="64" t="s">
        <v>174</v>
      </c>
      <c r="D128" s="64" t="s">
        <v>540</v>
      </c>
      <c r="E128" s="64" t="s">
        <v>176</v>
      </c>
      <c r="F128" s="66">
        <v>44111</v>
      </c>
      <c r="G128" s="64" t="s">
        <v>539</v>
      </c>
      <c r="H128" s="67">
        <v>28800</v>
      </c>
      <c r="I128" s="64" t="s">
        <v>265</v>
      </c>
      <c r="J128" s="64" t="s">
        <v>213</v>
      </c>
      <c r="K128" s="64">
        <v>2000393913</v>
      </c>
      <c r="L128" s="64" t="s">
        <v>514</v>
      </c>
      <c r="M128" s="64" t="s">
        <v>262</v>
      </c>
      <c r="N128" s="67">
        <v>13</v>
      </c>
      <c r="O128" s="66">
        <v>44111</v>
      </c>
    </row>
    <row r="129" spans="1:15" s="72" customFormat="1" x14ac:dyDescent="0.2">
      <c r="B129" s="73"/>
      <c r="F129" s="74"/>
      <c r="H129" s="75"/>
      <c r="N129" s="75"/>
      <c r="O129" s="74"/>
    </row>
    <row r="130" spans="1:15" x14ac:dyDescent="0.2">
      <c r="A130" s="60">
        <v>849685</v>
      </c>
      <c r="B130" s="61"/>
      <c r="C130" s="60" t="s">
        <v>174</v>
      </c>
      <c r="D130" s="60" t="s">
        <v>542</v>
      </c>
      <c r="E130" s="60" t="s">
        <v>404</v>
      </c>
      <c r="F130" s="62">
        <v>44071</v>
      </c>
      <c r="G130" s="60" t="s">
        <v>543</v>
      </c>
      <c r="H130" s="63">
        <v>82400</v>
      </c>
      <c r="I130" s="60" t="s">
        <v>544</v>
      </c>
      <c r="J130" s="60" t="s">
        <v>185</v>
      </c>
      <c r="K130" s="60">
        <v>2000401628</v>
      </c>
      <c r="L130" s="60" t="s">
        <v>545</v>
      </c>
      <c r="M130" s="60" t="s">
        <v>541</v>
      </c>
      <c r="N130" s="63">
        <v>20</v>
      </c>
      <c r="O130" s="62">
        <v>44084</v>
      </c>
    </row>
    <row r="131" spans="1:15" x14ac:dyDescent="0.2">
      <c r="A131" s="64" t="s">
        <v>546</v>
      </c>
      <c r="B131" s="65"/>
      <c r="C131" s="64" t="s">
        <v>174</v>
      </c>
      <c r="D131" s="64" t="s">
        <v>547</v>
      </c>
      <c r="E131" s="64" t="s">
        <v>176</v>
      </c>
      <c r="F131" s="66">
        <v>44111</v>
      </c>
      <c r="G131" s="64" t="s">
        <v>546</v>
      </c>
      <c r="H131" s="67">
        <v>82400</v>
      </c>
      <c r="I131" s="64" t="s">
        <v>227</v>
      </c>
      <c r="J131" s="64" t="s">
        <v>213</v>
      </c>
      <c r="K131" s="64">
        <v>2000401628</v>
      </c>
      <c r="L131" s="64" t="s">
        <v>514</v>
      </c>
      <c r="M131" s="64" t="s">
        <v>216</v>
      </c>
      <c r="N131" s="67">
        <v>23</v>
      </c>
      <c r="O131" s="66">
        <v>44111</v>
      </c>
    </row>
    <row r="132" spans="1:15" s="72" customFormat="1" x14ac:dyDescent="0.2">
      <c r="B132" s="73"/>
      <c r="F132" s="74"/>
      <c r="H132" s="75"/>
      <c r="N132" s="75"/>
      <c r="O132" s="74"/>
    </row>
    <row r="133" spans="1:15" x14ac:dyDescent="0.2">
      <c r="A133" s="60">
        <v>851076</v>
      </c>
      <c r="B133" s="61"/>
      <c r="C133" s="60" t="s">
        <v>174</v>
      </c>
      <c r="D133" s="60" t="s">
        <v>548</v>
      </c>
      <c r="E133" s="60" t="s">
        <v>240</v>
      </c>
      <c r="F133" s="62">
        <v>44090</v>
      </c>
      <c r="G133" s="60" t="s">
        <v>549</v>
      </c>
      <c r="H133" s="63">
        <v>57600</v>
      </c>
      <c r="I133" s="60" t="s">
        <v>550</v>
      </c>
      <c r="J133" s="60" t="s">
        <v>185</v>
      </c>
      <c r="K133" s="60">
        <v>2000441176</v>
      </c>
      <c r="L133" s="60" t="s">
        <v>426</v>
      </c>
      <c r="M133" s="60" t="s">
        <v>417</v>
      </c>
      <c r="N133" s="63">
        <v>26</v>
      </c>
      <c r="O133" s="62">
        <v>44139</v>
      </c>
    </row>
    <row r="134" spans="1:15" x14ac:dyDescent="0.2">
      <c r="A134" s="60">
        <v>851215</v>
      </c>
      <c r="B134" s="61"/>
      <c r="C134" s="60" t="s">
        <v>174</v>
      </c>
      <c r="D134" s="60" t="s">
        <v>551</v>
      </c>
      <c r="E134" s="60" t="s">
        <v>176</v>
      </c>
      <c r="F134" s="62">
        <v>44091</v>
      </c>
      <c r="G134" s="60" t="s">
        <v>552</v>
      </c>
      <c r="H134" s="63">
        <v>57600</v>
      </c>
      <c r="I134" s="60" t="s">
        <v>550</v>
      </c>
      <c r="J134" s="60" t="s">
        <v>185</v>
      </c>
      <c r="K134" s="60">
        <v>2000441176</v>
      </c>
      <c r="L134" s="60" t="s">
        <v>553</v>
      </c>
      <c r="M134" s="60" t="s">
        <v>417</v>
      </c>
      <c r="N134" s="63">
        <v>26</v>
      </c>
      <c r="O134" s="62">
        <v>44139</v>
      </c>
    </row>
    <row r="135" spans="1:15" x14ac:dyDescent="0.2">
      <c r="A135" s="60">
        <v>851375</v>
      </c>
      <c r="B135" s="61"/>
      <c r="C135" s="60" t="s">
        <v>174</v>
      </c>
      <c r="D135" s="60" t="s">
        <v>554</v>
      </c>
      <c r="E135" s="60" t="s">
        <v>404</v>
      </c>
      <c r="F135" s="62">
        <v>44075</v>
      </c>
      <c r="G135" s="60" t="s">
        <v>555</v>
      </c>
      <c r="H135" s="63">
        <v>58400</v>
      </c>
      <c r="I135" s="60" t="s">
        <v>556</v>
      </c>
      <c r="J135" s="60" t="s">
        <v>185</v>
      </c>
      <c r="K135" s="60">
        <v>2000441176</v>
      </c>
      <c r="L135" s="60" t="s">
        <v>557</v>
      </c>
      <c r="M135" s="60" t="s">
        <v>541</v>
      </c>
      <c r="N135" s="63">
        <v>26</v>
      </c>
      <c r="O135" s="62">
        <v>44139</v>
      </c>
    </row>
    <row r="136" spans="1:15" x14ac:dyDescent="0.2">
      <c r="A136" s="60">
        <v>849142</v>
      </c>
      <c r="B136" s="61"/>
      <c r="C136" s="60" t="s">
        <v>174</v>
      </c>
      <c r="D136" s="60" t="s">
        <v>558</v>
      </c>
      <c r="E136" s="60" t="s">
        <v>240</v>
      </c>
      <c r="F136" s="62">
        <v>44063</v>
      </c>
      <c r="G136" s="60" t="s">
        <v>559</v>
      </c>
      <c r="H136" s="63">
        <v>58400</v>
      </c>
      <c r="I136" s="60" t="s">
        <v>560</v>
      </c>
      <c r="J136" s="60" t="s">
        <v>185</v>
      </c>
      <c r="K136" s="60">
        <v>2000441176</v>
      </c>
      <c r="L136" s="60" t="s">
        <v>464</v>
      </c>
      <c r="M136" s="60" t="s">
        <v>395</v>
      </c>
      <c r="N136" s="63">
        <v>81</v>
      </c>
      <c r="O136" s="62">
        <v>44084</v>
      </c>
    </row>
    <row r="137" spans="1:15" x14ac:dyDescent="0.2">
      <c r="A137" s="60">
        <v>849685</v>
      </c>
      <c r="B137" s="61"/>
      <c r="C137" s="60" t="s">
        <v>174</v>
      </c>
      <c r="D137" s="60" t="s">
        <v>542</v>
      </c>
      <c r="E137" s="60" t="s">
        <v>404</v>
      </c>
      <c r="F137" s="62">
        <v>44071</v>
      </c>
      <c r="G137" s="60" t="s">
        <v>543</v>
      </c>
      <c r="H137" s="63">
        <v>38100</v>
      </c>
      <c r="I137" s="60" t="s">
        <v>544</v>
      </c>
      <c r="J137" s="60" t="s">
        <v>185</v>
      </c>
      <c r="K137" s="60">
        <v>2000441176</v>
      </c>
      <c r="L137" s="60" t="s">
        <v>561</v>
      </c>
      <c r="M137" s="60" t="s">
        <v>541</v>
      </c>
      <c r="N137" s="63">
        <v>51</v>
      </c>
      <c r="O137" s="62">
        <v>44084</v>
      </c>
    </row>
    <row r="138" spans="1:15" x14ac:dyDescent="0.2">
      <c r="A138" s="60">
        <v>846800</v>
      </c>
      <c r="B138" s="61"/>
      <c r="C138" s="60" t="s">
        <v>174</v>
      </c>
      <c r="D138" s="60" t="s">
        <v>536</v>
      </c>
      <c r="E138" s="60" t="s">
        <v>176</v>
      </c>
      <c r="F138" s="62">
        <v>44084</v>
      </c>
      <c r="G138" s="60" t="s">
        <v>537</v>
      </c>
      <c r="H138" s="63">
        <v>28800</v>
      </c>
      <c r="I138" s="60" t="s">
        <v>538</v>
      </c>
      <c r="J138" s="60" t="s">
        <v>185</v>
      </c>
      <c r="K138" s="60">
        <v>2000441176</v>
      </c>
      <c r="L138" s="60" t="s">
        <v>438</v>
      </c>
      <c r="M138" s="60" t="s">
        <v>434</v>
      </c>
      <c r="N138" s="63">
        <v>81</v>
      </c>
      <c r="O138" s="62">
        <v>44084</v>
      </c>
    </row>
    <row r="139" spans="1:15" x14ac:dyDescent="0.2">
      <c r="A139" s="64" t="s">
        <v>562</v>
      </c>
      <c r="B139" s="65"/>
      <c r="C139" s="64" t="s">
        <v>174</v>
      </c>
      <c r="D139" s="64" t="s">
        <v>563</v>
      </c>
      <c r="E139" s="64" t="s">
        <v>176</v>
      </c>
      <c r="F139" s="66">
        <v>44111</v>
      </c>
      <c r="G139" s="64" t="s">
        <v>562</v>
      </c>
      <c r="H139" s="67">
        <v>361285</v>
      </c>
      <c r="I139" s="64" t="s">
        <v>280</v>
      </c>
      <c r="J139" s="64" t="s">
        <v>213</v>
      </c>
      <c r="K139" s="64">
        <v>2000441176</v>
      </c>
      <c r="L139" s="64" t="s">
        <v>514</v>
      </c>
      <c r="M139" s="64" t="s">
        <v>281</v>
      </c>
      <c r="N139" s="67">
        <v>84</v>
      </c>
      <c r="O139" s="66">
        <v>44111</v>
      </c>
    </row>
    <row r="140" spans="1:15" x14ac:dyDescent="0.2">
      <c r="A140" s="60" t="s">
        <v>564</v>
      </c>
      <c r="B140" s="61"/>
      <c r="C140" s="60" t="s">
        <v>174</v>
      </c>
      <c r="D140" s="60" t="s">
        <v>565</v>
      </c>
      <c r="E140" s="60" t="s">
        <v>240</v>
      </c>
      <c r="F140" s="62">
        <v>44111</v>
      </c>
      <c r="G140" s="60" t="s">
        <v>564</v>
      </c>
      <c r="H140" s="63">
        <v>116000</v>
      </c>
      <c r="I140" s="60" t="s">
        <v>74</v>
      </c>
      <c r="J140" s="60" t="s">
        <v>179</v>
      </c>
      <c r="K140" s="60">
        <v>2000441176</v>
      </c>
      <c r="L140" s="60" t="s">
        <v>566</v>
      </c>
      <c r="M140" s="60" t="s">
        <v>395</v>
      </c>
      <c r="N140" s="63">
        <v>84</v>
      </c>
      <c r="O140" s="62">
        <v>44111</v>
      </c>
    </row>
    <row r="141" spans="1:15" x14ac:dyDescent="0.2">
      <c r="A141" s="60" t="s">
        <v>564</v>
      </c>
      <c r="B141" s="61"/>
      <c r="C141" s="60" t="s">
        <v>174</v>
      </c>
      <c r="D141" s="60" t="s">
        <v>565</v>
      </c>
      <c r="E141" s="60" t="s">
        <v>404</v>
      </c>
      <c r="F141" s="62">
        <v>44111</v>
      </c>
      <c r="G141" s="60" t="s">
        <v>564</v>
      </c>
      <c r="H141" s="63">
        <v>96500</v>
      </c>
      <c r="I141" s="60" t="s">
        <v>74</v>
      </c>
      <c r="J141" s="60" t="s">
        <v>179</v>
      </c>
      <c r="K141" s="60">
        <v>2000441176</v>
      </c>
      <c r="L141" s="60" t="s">
        <v>566</v>
      </c>
      <c r="M141" s="60" t="s">
        <v>541</v>
      </c>
      <c r="N141" s="63">
        <v>84</v>
      </c>
      <c r="O141" s="62">
        <v>44111</v>
      </c>
    </row>
    <row r="142" spans="1:15" x14ac:dyDescent="0.2">
      <c r="A142" s="60" t="s">
        <v>564</v>
      </c>
      <c r="B142" s="61"/>
      <c r="C142" s="60" t="s">
        <v>174</v>
      </c>
      <c r="D142" s="60" t="s">
        <v>565</v>
      </c>
      <c r="E142" s="60" t="s">
        <v>176</v>
      </c>
      <c r="F142" s="62">
        <v>44111</v>
      </c>
      <c r="G142" s="60" t="s">
        <v>564</v>
      </c>
      <c r="H142" s="63">
        <v>274885</v>
      </c>
      <c r="I142" s="60" t="s">
        <v>74</v>
      </c>
      <c r="J142" s="60" t="s">
        <v>179</v>
      </c>
      <c r="K142" s="60">
        <v>2000441176</v>
      </c>
      <c r="L142" s="60" t="s">
        <v>566</v>
      </c>
      <c r="M142" s="60" t="s">
        <v>281</v>
      </c>
      <c r="N142" s="63">
        <v>84</v>
      </c>
      <c r="O142" s="62">
        <v>44111</v>
      </c>
    </row>
    <row r="143" spans="1:15" x14ac:dyDescent="0.2">
      <c r="B143" s="61"/>
      <c r="F143" s="62"/>
      <c r="H143" s="63"/>
      <c r="N143" s="63"/>
      <c r="O143" s="62"/>
    </row>
    <row r="144" spans="1:15" x14ac:dyDescent="0.2">
      <c r="A144" s="60">
        <v>858222</v>
      </c>
      <c r="B144" s="61"/>
      <c r="C144" s="60" t="s">
        <v>174</v>
      </c>
      <c r="D144" s="60" t="s">
        <v>567</v>
      </c>
      <c r="E144" s="60" t="s">
        <v>176</v>
      </c>
      <c r="F144" s="62">
        <v>44162</v>
      </c>
      <c r="G144" s="60" t="s">
        <v>568</v>
      </c>
      <c r="H144" s="63">
        <v>59080</v>
      </c>
      <c r="I144" s="60" t="s">
        <v>569</v>
      </c>
      <c r="J144" s="60" t="s">
        <v>185</v>
      </c>
      <c r="K144" s="60">
        <v>2000448242</v>
      </c>
      <c r="L144" s="60" t="s">
        <v>570</v>
      </c>
      <c r="M144" s="60" t="s">
        <v>480</v>
      </c>
      <c r="N144" s="63">
        <v>20</v>
      </c>
      <c r="O144" s="62">
        <v>44175</v>
      </c>
    </row>
    <row r="145" spans="1:15" x14ac:dyDescent="0.2">
      <c r="A145" s="60" t="s">
        <v>571</v>
      </c>
      <c r="B145" s="61"/>
      <c r="C145" s="60" t="s">
        <v>174</v>
      </c>
      <c r="D145" s="60" t="s">
        <v>572</v>
      </c>
      <c r="E145" s="60" t="s">
        <v>176</v>
      </c>
      <c r="F145" s="62">
        <v>44225</v>
      </c>
      <c r="G145" s="60" t="s">
        <v>571</v>
      </c>
      <c r="H145" s="63">
        <v>59080</v>
      </c>
      <c r="I145" s="60" t="s">
        <v>573</v>
      </c>
      <c r="J145" s="60" t="s">
        <v>179</v>
      </c>
      <c r="K145" s="60">
        <v>2000448242</v>
      </c>
      <c r="L145" s="60" t="s">
        <v>574</v>
      </c>
      <c r="M145" s="60" t="s">
        <v>229</v>
      </c>
      <c r="N145" s="63">
        <v>0</v>
      </c>
      <c r="O145" s="62">
        <v>44225</v>
      </c>
    </row>
    <row r="146" spans="1:15" x14ac:dyDescent="0.2">
      <c r="A146" s="60" t="s">
        <v>571</v>
      </c>
      <c r="B146" s="61"/>
      <c r="C146" s="60" t="s">
        <v>174</v>
      </c>
      <c r="D146" s="60" t="s">
        <v>572</v>
      </c>
      <c r="E146" s="60" t="s">
        <v>176</v>
      </c>
      <c r="F146" s="62">
        <v>44225</v>
      </c>
      <c r="G146" s="60" t="s">
        <v>571</v>
      </c>
      <c r="H146" s="63">
        <v>59080</v>
      </c>
      <c r="I146" s="60" t="s">
        <v>573</v>
      </c>
      <c r="J146" s="60" t="s">
        <v>179</v>
      </c>
      <c r="K146" s="60">
        <v>2000448242</v>
      </c>
      <c r="L146" s="60" t="s">
        <v>574</v>
      </c>
      <c r="M146" s="60" t="s">
        <v>480</v>
      </c>
      <c r="N146" s="63">
        <v>0</v>
      </c>
      <c r="O146" s="62">
        <v>44225</v>
      </c>
    </row>
    <row r="147" spans="1:15" x14ac:dyDescent="0.2">
      <c r="A147" s="64" t="s">
        <v>575</v>
      </c>
      <c r="B147" s="65"/>
      <c r="C147" s="64" t="s">
        <v>174</v>
      </c>
      <c r="D147" s="64" t="s">
        <v>576</v>
      </c>
      <c r="E147" s="64" t="s">
        <v>176</v>
      </c>
      <c r="F147" s="66">
        <v>44218</v>
      </c>
      <c r="G147" s="64" t="s">
        <v>575</v>
      </c>
      <c r="H147" s="67">
        <v>59080</v>
      </c>
      <c r="I147" s="64" t="s">
        <v>577</v>
      </c>
      <c r="J147" s="64" t="s">
        <v>213</v>
      </c>
      <c r="K147" s="64">
        <v>2000448242</v>
      </c>
      <c r="L147" s="64" t="s">
        <v>578</v>
      </c>
      <c r="M147" s="64" t="s">
        <v>229</v>
      </c>
      <c r="N147" s="67">
        <v>7</v>
      </c>
      <c r="O147" s="66">
        <v>44218</v>
      </c>
    </row>
    <row r="148" spans="1:15" s="72" customFormat="1" x14ac:dyDescent="0.2">
      <c r="B148" s="73"/>
      <c r="F148" s="74"/>
      <c r="H148" s="75"/>
      <c r="N148" s="75"/>
      <c r="O148" s="74"/>
    </row>
    <row r="149" spans="1:15" x14ac:dyDescent="0.2">
      <c r="A149" s="60">
        <v>857833</v>
      </c>
      <c r="B149" s="61"/>
      <c r="C149" s="60" t="s">
        <v>174</v>
      </c>
      <c r="D149" s="60" t="s">
        <v>579</v>
      </c>
      <c r="E149" s="60" t="s">
        <v>240</v>
      </c>
      <c r="F149" s="62">
        <v>44159</v>
      </c>
      <c r="G149" s="60" t="s">
        <v>580</v>
      </c>
      <c r="H149" s="63">
        <v>57600</v>
      </c>
      <c r="I149" s="60" t="s">
        <v>581</v>
      </c>
      <c r="J149" s="60" t="s">
        <v>185</v>
      </c>
      <c r="K149" s="60">
        <v>2000457283</v>
      </c>
      <c r="L149" s="60" t="s">
        <v>582</v>
      </c>
      <c r="M149" s="60" t="s">
        <v>583</v>
      </c>
      <c r="N149" s="63">
        <v>13</v>
      </c>
      <c r="O149" s="62">
        <v>44175</v>
      </c>
    </row>
    <row r="150" spans="1:15" x14ac:dyDescent="0.2">
      <c r="A150" s="60" t="s">
        <v>584</v>
      </c>
      <c r="B150" s="61"/>
      <c r="C150" s="60" t="s">
        <v>174</v>
      </c>
      <c r="D150" s="60" t="s">
        <v>585</v>
      </c>
      <c r="E150" s="60" t="s">
        <v>240</v>
      </c>
      <c r="F150" s="62">
        <v>44218</v>
      </c>
      <c r="G150" s="60" t="s">
        <v>584</v>
      </c>
      <c r="H150" s="63">
        <v>57600</v>
      </c>
      <c r="I150" s="60" t="s">
        <v>586</v>
      </c>
      <c r="J150" s="60" t="s">
        <v>179</v>
      </c>
      <c r="K150" s="60">
        <v>2000457283</v>
      </c>
      <c r="L150" s="60" t="s">
        <v>587</v>
      </c>
      <c r="M150" s="60" t="s">
        <v>583</v>
      </c>
      <c r="N150" s="63">
        <v>0</v>
      </c>
      <c r="O150" s="62">
        <v>44218</v>
      </c>
    </row>
    <row r="151" spans="1:15" x14ac:dyDescent="0.2">
      <c r="A151" s="60" t="s">
        <v>584</v>
      </c>
      <c r="B151" s="61"/>
      <c r="C151" s="60" t="s">
        <v>174</v>
      </c>
      <c r="D151" s="60" t="s">
        <v>585</v>
      </c>
      <c r="E151" s="60" t="s">
        <v>176</v>
      </c>
      <c r="F151" s="62">
        <v>44218</v>
      </c>
      <c r="G151" s="60" t="s">
        <v>584</v>
      </c>
      <c r="H151" s="63">
        <v>57600</v>
      </c>
      <c r="I151" s="60" t="s">
        <v>586</v>
      </c>
      <c r="J151" s="60" t="s">
        <v>179</v>
      </c>
      <c r="K151" s="60">
        <v>2000457283</v>
      </c>
      <c r="L151" s="60" t="s">
        <v>587</v>
      </c>
      <c r="M151" s="60" t="s">
        <v>588</v>
      </c>
      <c r="N151" s="63">
        <v>0</v>
      </c>
      <c r="O151" s="62">
        <v>44218</v>
      </c>
    </row>
    <row r="152" spans="1:15" x14ac:dyDescent="0.2">
      <c r="A152" s="64" t="s">
        <v>589</v>
      </c>
      <c r="B152" s="65"/>
      <c r="C152" s="64" t="s">
        <v>174</v>
      </c>
      <c r="D152" s="64" t="s">
        <v>590</v>
      </c>
      <c r="E152" s="64" t="s">
        <v>176</v>
      </c>
      <c r="F152" s="66">
        <v>44218</v>
      </c>
      <c r="G152" s="64" t="s">
        <v>589</v>
      </c>
      <c r="H152" s="67">
        <v>57600</v>
      </c>
      <c r="I152" s="64" t="s">
        <v>139</v>
      </c>
      <c r="J152" s="64" t="s">
        <v>213</v>
      </c>
      <c r="K152" s="64">
        <v>2000457283</v>
      </c>
      <c r="L152" s="64" t="s">
        <v>578</v>
      </c>
      <c r="M152" s="64" t="s">
        <v>588</v>
      </c>
      <c r="N152" s="67">
        <v>0</v>
      </c>
      <c r="O152" s="66">
        <v>44218</v>
      </c>
    </row>
    <row r="153" spans="1:15" s="72" customFormat="1" x14ac:dyDescent="0.2">
      <c r="B153" s="73"/>
      <c r="F153" s="74"/>
      <c r="H153" s="75"/>
      <c r="N153" s="75"/>
      <c r="O153" s="74"/>
    </row>
    <row r="154" spans="1:15" x14ac:dyDescent="0.2">
      <c r="A154" s="60" t="s">
        <v>591</v>
      </c>
      <c r="B154" s="61"/>
      <c r="C154" s="60" t="s">
        <v>174</v>
      </c>
      <c r="D154" s="60" t="s">
        <v>592</v>
      </c>
      <c r="E154" s="60" t="s">
        <v>176</v>
      </c>
      <c r="F154" s="62">
        <v>44111</v>
      </c>
      <c r="G154" s="60" t="s">
        <v>591</v>
      </c>
      <c r="H154" s="63">
        <v>90400</v>
      </c>
      <c r="I154" s="60" t="s">
        <v>593</v>
      </c>
      <c r="J154" s="60" t="s">
        <v>179</v>
      </c>
      <c r="K154" s="60">
        <v>2000459340</v>
      </c>
      <c r="L154" s="60" t="s">
        <v>594</v>
      </c>
      <c r="M154" s="60" t="s">
        <v>319</v>
      </c>
      <c r="N154" s="63">
        <v>132</v>
      </c>
      <c r="O154" s="62">
        <v>44111</v>
      </c>
    </row>
    <row r="155" spans="1:15" x14ac:dyDescent="0.2">
      <c r="A155" s="60" t="s">
        <v>591</v>
      </c>
      <c r="B155" s="61"/>
      <c r="C155" s="60" t="s">
        <v>174</v>
      </c>
      <c r="D155" s="60" t="s">
        <v>592</v>
      </c>
      <c r="E155" s="60" t="s">
        <v>176</v>
      </c>
      <c r="F155" s="62">
        <v>44111</v>
      </c>
      <c r="G155" s="60" t="s">
        <v>591</v>
      </c>
      <c r="H155" s="63">
        <v>90400</v>
      </c>
      <c r="I155" s="60" t="s">
        <v>593</v>
      </c>
      <c r="J155" s="60" t="s">
        <v>179</v>
      </c>
      <c r="K155" s="60">
        <v>2000459340</v>
      </c>
      <c r="L155" s="60" t="s">
        <v>594</v>
      </c>
      <c r="M155" s="60" t="s">
        <v>450</v>
      </c>
      <c r="N155" s="63">
        <v>132</v>
      </c>
      <c r="O155" s="62">
        <v>44111</v>
      </c>
    </row>
    <row r="156" spans="1:15" x14ac:dyDescent="0.2">
      <c r="A156" s="60">
        <v>849473</v>
      </c>
      <c r="B156" s="61"/>
      <c r="C156" s="60" t="s">
        <v>174</v>
      </c>
      <c r="D156" s="60" t="s">
        <v>595</v>
      </c>
      <c r="E156" s="60" t="s">
        <v>176</v>
      </c>
      <c r="F156" s="62">
        <v>44069</v>
      </c>
      <c r="G156" s="60" t="s">
        <v>596</v>
      </c>
      <c r="H156" s="63">
        <v>50600</v>
      </c>
      <c r="I156" s="60" t="s">
        <v>597</v>
      </c>
      <c r="J156" s="60" t="s">
        <v>185</v>
      </c>
      <c r="K156" s="60">
        <v>2000459340</v>
      </c>
      <c r="L156" s="60" t="s">
        <v>598</v>
      </c>
      <c r="M156" s="60" t="s">
        <v>450</v>
      </c>
      <c r="N156" s="63">
        <v>129</v>
      </c>
      <c r="O156" s="62">
        <v>44084</v>
      </c>
    </row>
    <row r="157" spans="1:15" x14ac:dyDescent="0.2">
      <c r="A157" s="60">
        <v>849484</v>
      </c>
      <c r="B157" s="61"/>
      <c r="C157" s="60" t="s">
        <v>174</v>
      </c>
      <c r="D157" s="60" t="s">
        <v>599</v>
      </c>
      <c r="E157" s="60" t="s">
        <v>176</v>
      </c>
      <c r="F157" s="62">
        <v>44069</v>
      </c>
      <c r="G157" s="60" t="s">
        <v>600</v>
      </c>
      <c r="H157" s="63">
        <v>2500</v>
      </c>
      <c r="I157" s="60" t="s">
        <v>597</v>
      </c>
      <c r="J157" s="60" t="s">
        <v>185</v>
      </c>
      <c r="K157" s="60">
        <v>2000459340</v>
      </c>
      <c r="L157" s="60" t="s">
        <v>601</v>
      </c>
      <c r="M157" s="60" t="s">
        <v>450</v>
      </c>
      <c r="N157" s="63">
        <v>99</v>
      </c>
      <c r="O157" s="62">
        <v>44084</v>
      </c>
    </row>
    <row r="158" spans="1:15" x14ac:dyDescent="0.2">
      <c r="A158" s="60">
        <v>849577</v>
      </c>
      <c r="B158" s="61"/>
      <c r="C158" s="60" t="s">
        <v>174</v>
      </c>
      <c r="D158" s="60" t="s">
        <v>602</v>
      </c>
      <c r="E158" s="60" t="s">
        <v>176</v>
      </c>
      <c r="F158" s="62">
        <v>44070</v>
      </c>
      <c r="G158" s="60" t="s">
        <v>603</v>
      </c>
      <c r="H158" s="63">
        <v>26500</v>
      </c>
      <c r="I158" s="60" t="s">
        <v>597</v>
      </c>
      <c r="J158" s="60" t="s">
        <v>185</v>
      </c>
      <c r="K158" s="60">
        <v>2000459340</v>
      </c>
      <c r="L158" s="60" t="s">
        <v>598</v>
      </c>
      <c r="M158" s="60" t="s">
        <v>450</v>
      </c>
      <c r="N158" s="63">
        <v>129</v>
      </c>
      <c r="O158" s="62">
        <v>44084</v>
      </c>
    </row>
    <row r="159" spans="1:15" x14ac:dyDescent="0.2">
      <c r="A159" s="60">
        <v>849579</v>
      </c>
      <c r="B159" s="61"/>
      <c r="C159" s="60" t="s">
        <v>174</v>
      </c>
      <c r="D159" s="60" t="s">
        <v>604</v>
      </c>
      <c r="E159" s="60" t="s">
        <v>176</v>
      </c>
      <c r="F159" s="62">
        <v>44070</v>
      </c>
      <c r="G159" s="60" t="s">
        <v>605</v>
      </c>
      <c r="H159" s="63">
        <v>10800</v>
      </c>
      <c r="I159" s="60" t="s">
        <v>597</v>
      </c>
      <c r="J159" s="60" t="s">
        <v>185</v>
      </c>
      <c r="K159" s="60">
        <v>2000459340</v>
      </c>
      <c r="L159" s="60" t="s">
        <v>598</v>
      </c>
      <c r="M159" s="60" t="s">
        <v>450</v>
      </c>
      <c r="N159" s="63">
        <v>129</v>
      </c>
      <c r="O159" s="62">
        <v>44084</v>
      </c>
    </row>
    <row r="160" spans="1:15" x14ac:dyDescent="0.2">
      <c r="A160" s="64" t="s">
        <v>591</v>
      </c>
      <c r="B160" s="65"/>
      <c r="C160" s="64" t="s">
        <v>174</v>
      </c>
      <c r="D160" s="64" t="s">
        <v>606</v>
      </c>
      <c r="E160" s="64" t="s">
        <v>176</v>
      </c>
      <c r="F160" s="66">
        <v>44111</v>
      </c>
      <c r="G160" s="64" t="s">
        <v>591</v>
      </c>
      <c r="H160" s="67">
        <v>90400</v>
      </c>
      <c r="I160" s="64" t="s">
        <v>321</v>
      </c>
      <c r="J160" s="64" t="s">
        <v>213</v>
      </c>
      <c r="K160" s="64">
        <v>2000459340</v>
      </c>
      <c r="L160" s="64" t="s">
        <v>514</v>
      </c>
      <c r="M160" s="64" t="s">
        <v>319</v>
      </c>
      <c r="N160" s="67">
        <v>132</v>
      </c>
      <c r="O160" s="66">
        <v>44111</v>
      </c>
    </row>
    <row r="161" spans="1:15" s="72" customFormat="1" x14ac:dyDescent="0.2">
      <c r="B161" s="73"/>
      <c r="F161" s="74"/>
      <c r="H161" s="75"/>
      <c r="N161" s="75"/>
      <c r="O161" s="74"/>
    </row>
    <row r="162" spans="1:15" x14ac:dyDescent="0.2">
      <c r="A162" s="60">
        <v>855163</v>
      </c>
      <c r="B162" s="61"/>
      <c r="C162" s="60" t="s">
        <v>174</v>
      </c>
      <c r="D162" s="60" t="s">
        <v>607</v>
      </c>
      <c r="E162" s="60" t="s">
        <v>404</v>
      </c>
      <c r="F162" s="62">
        <v>44125</v>
      </c>
      <c r="G162" s="60" t="s">
        <v>608</v>
      </c>
      <c r="H162" s="63">
        <v>60250</v>
      </c>
      <c r="I162" s="60" t="s">
        <v>609</v>
      </c>
      <c r="J162" s="60" t="s">
        <v>610</v>
      </c>
      <c r="K162" s="60">
        <v>2000462284</v>
      </c>
      <c r="L162" s="60" t="s">
        <v>611</v>
      </c>
      <c r="M162" s="60" t="s">
        <v>612</v>
      </c>
      <c r="N162" s="63">
        <v>68</v>
      </c>
      <c r="O162" s="62">
        <v>44125</v>
      </c>
    </row>
    <row r="163" spans="1:15" x14ac:dyDescent="0.2">
      <c r="A163" s="60" t="s">
        <v>613</v>
      </c>
      <c r="B163" s="61"/>
      <c r="C163" s="60" t="s">
        <v>174</v>
      </c>
      <c r="D163" s="60" t="s">
        <v>614</v>
      </c>
      <c r="E163" s="60" t="s">
        <v>404</v>
      </c>
      <c r="F163" s="62">
        <v>44111</v>
      </c>
      <c r="G163" s="60" t="s">
        <v>613</v>
      </c>
      <c r="H163" s="63">
        <v>60250</v>
      </c>
      <c r="I163" s="60" t="s">
        <v>615</v>
      </c>
      <c r="J163" s="60" t="s">
        <v>179</v>
      </c>
      <c r="K163" s="60">
        <v>2000462284</v>
      </c>
      <c r="L163" s="60" t="s">
        <v>228</v>
      </c>
      <c r="M163" s="60" t="s">
        <v>612</v>
      </c>
      <c r="N163" s="63">
        <v>142</v>
      </c>
      <c r="O163" s="62">
        <v>44111</v>
      </c>
    </row>
    <row r="164" spans="1:15" x14ac:dyDescent="0.2">
      <c r="A164" s="60" t="s">
        <v>613</v>
      </c>
      <c r="B164" s="61"/>
      <c r="C164" s="60" t="s">
        <v>174</v>
      </c>
      <c r="D164" s="60" t="s">
        <v>614</v>
      </c>
      <c r="E164" s="60" t="s">
        <v>176</v>
      </c>
      <c r="F164" s="62">
        <v>44111</v>
      </c>
      <c r="G164" s="60" t="s">
        <v>613</v>
      </c>
      <c r="H164" s="63">
        <v>60250</v>
      </c>
      <c r="I164" s="60" t="s">
        <v>615</v>
      </c>
      <c r="J164" s="60" t="s">
        <v>179</v>
      </c>
      <c r="K164" s="60">
        <v>2000462284</v>
      </c>
      <c r="L164" s="60" t="s">
        <v>228</v>
      </c>
      <c r="M164" s="60" t="s">
        <v>376</v>
      </c>
      <c r="N164" s="63">
        <v>142</v>
      </c>
      <c r="O164" s="62">
        <v>44111</v>
      </c>
    </row>
    <row r="165" spans="1:15" x14ac:dyDescent="0.2">
      <c r="A165" s="64" t="s">
        <v>613</v>
      </c>
      <c r="B165" s="65"/>
      <c r="C165" s="64" t="s">
        <v>174</v>
      </c>
      <c r="D165" s="64" t="s">
        <v>616</v>
      </c>
      <c r="E165" s="64" t="s">
        <v>176</v>
      </c>
      <c r="F165" s="66">
        <v>44111</v>
      </c>
      <c r="G165" s="64" t="s">
        <v>613</v>
      </c>
      <c r="H165" s="67">
        <v>60250</v>
      </c>
      <c r="I165" s="64" t="s">
        <v>374</v>
      </c>
      <c r="J165" s="64" t="s">
        <v>213</v>
      </c>
      <c r="K165" s="64">
        <v>2000462284</v>
      </c>
      <c r="L165" s="64" t="s">
        <v>514</v>
      </c>
      <c r="M165" s="64" t="s">
        <v>376</v>
      </c>
      <c r="N165" s="67">
        <v>142</v>
      </c>
      <c r="O165" s="66">
        <v>44111</v>
      </c>
    </row>
    <row r="166" spans="1:15" s="72" customFormat="1" x14ac:dyDescent="0.2">
      <c r="B166" s="73"/>
      <c r="F166" s="74"/>
      <c r="H166" s="75"/>
      <c r="N166" s="75"/>
      <c r="O166" s="74"/>
    </row>
    <row r="167" spans="1:15" x14ac:dyDescent="0.2">
      <c r="A167" s="60">
        <v>856665</v>
      </c>
      <c r="B167" s="61"/>
      <c r="C167" s="60" t="s">
        <v>174</v>
      </c>
      <c r="D167" s="60" t="s">
        <v>617</v>
      </c>
      <c r="E167" s="60" t="s">
        <v>404</v>
      </c>
      <c r="F167" s="62">
        <v>44053</v>
      </c>
      <c r="G167" s="60" t="s">
        <v>618</v>
      </c>
      <c r="H167" s="63">
        <v>57470</v>
      </c>
      <c r="I167" s="60" t="s">
        <v>619</v>
      </c>
      <c r="J167" s="60" t="s">
        <v>610</v>
      </c>
      <c r="K167" s="60">
        <v>2000462294</v>
      </c>
      <c r="L167" s="60" t="s">
        <v>620</v>
      </c>
      <c r="M167" s="60" t="s">
        <v>541</v>
      </c>
      <c r="N167" s="63">
        <v>48</v>
      </c>
      <c r="O167" s="62">
        <v>44145</v>
      </c>
    </row>
    <row r="168" spans="1:15" x14ac:dyDescent="0.2">
      <c r="A168" s="60" t="s">
        <v>523</v>
      </c>
      <c r="B168" s="61"/>
      <c r="C168" s="60" t="s">
        <v>174</v>
      </c>
      <c r="D168" s="60" t="s">
        <v>621</v>
      </c>
      <c r="E168" s="60" t="s">
        <v>404</v>
      </c>
      <c r="F168" s="62">
        <v>44053</v>
      </c>
      <c r="G168" s="60" t="s">
        <v>523</v>
      </c>
      <c r="H168" s="63">
        <v>57470</v>
      </c>
      <c r="I168" s="60" t="s">
        <v>615</v>
      </c>
      <c r="J168" s="60" t="s">
        <v>179</v>
      </c>
      <c r="K168" s="60">
        <v>2000462294</v>
      </c>
      <c r="L168" s="60" t="s">
        <v>228</v>
      </c>
      <c r="M168" s="60" t="s">
        <v>541</v>
      </c>
      <c r="N168" s="63">
        <v>200</v>
      </c>
      <c r="O168" s="62">
        <v>44053</v>
      </c>
    </row>
    <row r="169" spans="1:15" x14ac:dyDescent="0.2">
      <c r="A169" s="60" t="s">
        <v>523</v>
      </c>
      <c r="B169" s="61"/>
      <c r="C169" s="60" t="s">
        <v>174</v>
      </c>
      <c r="D169" s="60" t="s">
        <v>621</v>
      </c>
      <c r="E169" s="60" t="s">
        <v>176</v>
      </c>
      <c r="F169" s="62">
        <v>44053</v>
      </c>
      <c r="G169" s="60" t="s">
        <v>523</v>
      </c>
      <c r="H169" s="63">
        <v>57470</v>
      </c>
      <c r="I169" s="60" t="s">
        <v>615</v>
      </c>
      <c r="J169" s="60" t="s">
        <v>179</v>
      </c>
      <c r="K169" s="60">
        <v>2000462294</v>
      </c>
      <c r="L169" s="60" t="s">
        <v>228</v>
      </c>
      <c r="M169" s="60" t="s">
        <v>376</v>
      </c>
      <c r="N169" s="63">
        <v>200</v>
      </c>
      <c r="O169" s="62">
        <v>44053</v>
      </c>
    </row>
    <row r="170" spans="1:15" x14ac:dyDescent="0.2">
      <c r="A170" s="60" t="s">
        <v>523</v>
      </c>
      <c r="B170" s="61"/>
      <c r="C170" s="60" t="s">
        <v>174</v>
      </c>
      <c r="D170" s="60" t="s">
        <v>524</v>
      </c>
      <c r="E170" s="60" t="s">
        <v>176</v>
      </c>
      <c r="F170" s="62">
        <v>44053</v>
      </c>
      <c r="G170" s="60" t="s">
        <v>523</v>
      </c>
      <c r="H170" s="63">
        <v>57470</v>
      </c>
      <c r="I170" s="60" t="s">
        <v>374</v>
      </c>
      <c r="J170" s="60" t="s">
        <v>179</v>
      </c>
      <c r="K170" s="60">
        <v>2000462294</v>
      </c>
      <c r="L170" s="60" t="s">
        <v>622</v>
      </c>
      <c r="M170" s="60" t="s">
        <v>376</v>
      </c>
      <c r="N170" s="63">
        <v>200</v>
      </c>
      <c r="O170" s="62">
        <v>44053</v>
      </c>
    </row>
    <row r="171" spans="1:15" x14ac:dyDescent="0.2">
      <c r="A171" s="60">
        <v>855163</v>
      </c>
      <c r="B171" s="61"/>
      <c r="C171" s="60" t="s">
        <v>174</v>
      </c>
      <c r="D171" s="60" t="s">
        <v>607</v>
      </c>
      <c r="E171" s="60" t="s">
        <v>404</v>
      </c>
      <c r="F171" s="62">
        <v>44125</v>
      </c>
      <c r="G171" s="60" t="s">
        <v>608</v>
      </c>
      <c r="H171" s="63">
        <v>9200</v>
      </c>
      <c r="I171" s="60" t="s">
        <v>609</v>
      </c>
      <c r="J171" s="60" t="s">
        <v>610</v>
      </c>
      <c r="K171" s="60">
        <v>2000462366</v>
      </c>
      <c r="L171" s="60" t="s">
        <v>623</v>
      </c>
      <c r="M171" s="60" t="s">
        <v>624</v>
      </c>
      <c r="N171" s="63">
        <v>57</v>
      </c>
      <c r="O171" s="62">
        <v>44166</v>
      </c>
    </row>
    <row r="172" spans="1:15" x14ac:dyDescent="0.2">
      <c r="A172" s="60">
        <v>853733</v>
      </c>
      <c r="B172" s="61"/>
      <c r="C172" s="60" t="s">
        <v>174</v>
      </c>
      <c r="D172" s="60" t="s">
        <v>625</v>
      </c>
      <c r="E172" s="60" t="s">
        <v>342</v>
      </c>
      <c r="F172" s="62">
        <v>44110</v>
      </c>
      <c r="G172" s="60" t="s">
        <v>626</v>
      </c>
      <c r="H172" s="63">
        <v>36150</v>
      </c>
      <c r="I172" s="60" t="s">
        <v>609</v>
      </c>
      <c r="J172" s="60" t="s">
        <v>610</v>
      </c>
      <c r="K172" s="60">
        <v>2000462366</v>
      </c>
      <c r="L172" s="60" t="s">
        <v>627</v>
      </c>
      <c r="M172" s="60" t="s">
        <v>541</v>
      </c>
      <c r="N172" s="63">
        <v>83</v>
      </c>
      <c r="O172" s="62">
        <v>44110</v>
      </c>
    </row>
    <row r="173" spans="1:15" x14ac:dyDescent="0.2">
      <c r="A173" s="60">
        <v>854864</v>
      </c>
      <c r="B173" s="61"/>
      <c r="C173" s="60" t="s">
        <v>174</v>
      </c>
      <c r="D173" s="60" t="s">
        <v>628</v>
      </c>
      <c r="E173" s="60" t="s">
        <v>404</v>
      </c>
      <c r="F173" s="62">
        <v>44123</v>
      </c>
      <c r="G173" s="60" t="s">
        <v>629</v>
      </c>
      <c r="H173" s="63">
        <v>60120</v>
      </c>
      <c r="I173" s="60" t="s">
        <v>609</v>
      </c>
      <c r="J173" s="60" t="s">
        <v>185</v>
      </c>
      <c r="K173" s="60">
        <v>2000462366</v>
      </c>
      <c r="L173" s="60" t="s">
        <v>409</v>
      </c>
      <c r="M173" s="60" t="s">
        <v>405</v>
      </c>
      <c r="N173" s="63">
        <v>57</v>
      </c>
      <c r="O173" s="62">
        <v>44166</v>
      </c>
    </row>
    <row r="174" spans="1:15" x14ac:dyDescent="0.2">
      <c r="A174" s="60">
        <v>853452</v>
      </c>
      <c r="B174" s="61"/>
      <c r="C174" s="60" t="s">
        <v>174</v>
      </c>
      <c r="D174" s="60" t="s">
        <v>630</v>
      </c>
      <c r="E174" s="60" t="s">
        <v>404</v>
      </c>
      <c r="F174" s="62">
        <v>44105</v>
      </c>
      <c r="G174" s="60" t="s">
        <v>631</v>
      </c>
      <c r="H174" s="63">
        <v>57600</v>
      </c>
      <c r="I174" s="60" t="s">
        <v>609</v>
      </c>
      <c r="J174" s="60" t="s">
        <v>185</v>
      </c>
      <c r="K174" s="60">
        <v>2000462366</v>
      </c>
      <c r="L174" s="60" t="s">
        <v>409</v>
      </c>
      <c r="M174" s="60" t="s">
        <v>405</v>
      </c>
      <c r="N174" s="63">
        <v>57</v>
      </c>
      <c r="O174" s="62">
        <v>44166</v>
      </c>
    </row>
    <row r="175" spans="1:15" x14ac:dyDescent="0.2">
      <c r="A175" s="60">
        <v>856665</v>
      </c>
      <c r="B175" s="61"/>
      <c r="C175" s="60" t="s">
        <v>174</v>
      </c>
      <c r="D175" s="60" t="s">
        <v>617</v>
      </c>
      <c r="E175" s="60" t="s">
        <v>404</v>
      </c>
      <c r="F175" s="62">
        <v>44053</v>
      </c>
      <c r="G175" s="60" t="s">
        <v>618</v>
      </c>
      <c r="H175" s="63">
        <v>2650</v>
      </c>
      <c r="I175" s="60" t="s">
        <v>619</v>
      </c>
      <c r="J175" s="60" t="s">
        <v>610</v>
      </c>
      <c r="K175" s="60">
        <v>2000462366</v>
      </c>
      <c r="L175" s="60" t="s">
        <v>632</v>
      </c>
      <c r="M175" s="60" t="s">
        <v>541</v>
      </c>
      <c r="N175" s="63">
        <v>48</v>
      </c>
      <c r="O175" s="62">
        <v>44175</v>
      </c>
    </row>
    <row r="176" spans="1:15" x14ac:dyDescent="0.2">
      <c r="A176" s="60" t="s">
        <v>633</v>
      </c>
      <c r="B176" s="61"/>
      <c r="C176" s="60" t="s">
        <v>174</v>
      </c>
      <c r="D176" s="60" t="s">
        <v>634</v>
      </c>
      <c r="E176" s="60" t="s">
        <v>404</v>
      </c>
      <c r="F176" s="62">
        <v>44218</v>
      </c>
      <c r="G176" s="60" t="s">
        <v>633</v>
      </c>
      <c r="H176" s="63">
        <v>129570</v>
      </c>
      <c r="I176" s="60" t="s">
        <v>615</v>
      </c>
      <c r="J176" s="60" t="s">
        <v>179</v>
      </c>
      <c r="K176" s="60">
        <v>2000462366</v>
      </c>
      <c r="L176" s="60" t="s">
        <v>228</v>
      </c>
      <c r="M176" s="60" t="s">
        <v>405</v>
      </c>
      <c r="N176" s="63">
        <v>35</v>
      </c>
      <c r="O176" s="62">
        <v>44218</v>
      </c>
    </row>
    <row r="177" spans="1:15" x14ac:dyDescent="0.2">
      <c r="A177" s="60" t="s">
        <v>633</v>
      </c>
      <c r="B177" s="61"/>
      <c r="C177" s="60" t="s">
        <v>174</v>
      </c>
      <c r="D177" s="60" t="s">
        <v>634</v>
      </c>
      <c r="E177" s="60" t="s">
        <v>176</v>
      </c>
      <c r="F177" s="62">
        <v>44218</v>
      </c>
      <c r="G177" s="60" t="s">
        <v>633</v>
      </c>
      <c r="H177" s="63">
        <v>165720</v>
      </c>
      <c r="I177" s="60" t="s">
        <v>615</v>
      </c>
      <c r="J177" s="60" t="s">
        <v>179</v>
      </c>
      <c r="K177" s="60">
        <v>2000462366</v>
      </c>
      <c r="L177" s="60" t="s">
        <v>228</v>
      </c>
      <c r="M177" s="60" t="s">
        <v>376</v>
      </c>
      <c r="N177" s="63">
        <v>35</v>
      </c>
      <c r="O177" s="62">
        <v>44218</v>
      </c>
    </row>
    <row r="178" spans="1:15" x14ac:dyDescent="0.2">
      <c r="A178" s="60" t="s">
        <v>633</v>
      </c>
      <c r="B178" s="61"/>
      <c r="C178" s="60" t="s">
        <v>174</v>
      </c>
      <c r="D178" s="60" t="s">
        <v>634</v>
      </c>
      <c r="E178" s="60" t="s">
        <v>342</v>
      </c>
      <c r="F178" s="62">
        <v>44218</v>
      </c>
      <c r="G178" s="60" t="s">
        <v>633</v>
      </c>
      <c r="H178" s="63">
        <v>36150</v>
      </c>
      <c r="I178" s="60" t="s">
        <v>615</v>
      </c>
      <c r="J178" s="60" t="s">
        <v>179</v>
      </c>
      <c r="K178" s="60">
        <v>2000462366</v>
      </c>
      <c r="L178" s="60" t="s">
        <v>228</v>
      </c>
      <c r="M178" s="60" t="s">
        <v>541</v>
      </c>
      <c r="N178" s="63">
        <v>35</v>
      </c>
      <c r="O178" s="62">
        <v>44218</v>
      </c>
    </row>
    <row r="179" spans="1:15" x14ac:dyDescent="0.2">
      <c r="A179" s="64" t="s">
        <v>633</v>
      </c>
      <c r="B179" s="65"/>
      <c r="C179" s="64" t="s">
        <v>174</v>
      </c>
      <c r="D179" s="64" t="s">
        <v>635</v>
      </c>
      <c r="E179" s="64" t="s">
        <v>176</v>
      </c>
      <c r="F179" s="66">
        <v>44218</v>
      </c>
      <c r="G179" s="64" t="s">
        <v>633</v>
      </c>
      <c r="H179" s="67">
        <v>165720</v>
      </c>
      <c r="I179" s="64" t="s">
        <v>83</v>
      </c>
      <c r="J179" s="64" t="s">
        <v>213</v>
      </c>
      <c r="K179" s="64">
        <v>2000462366</v>
      </c>
      <c r="L179" s="64" t="s">
        <v>578</v>
      </c>
      <c r="M179" s="64" t="s">
        <v>376</v>
      </c>
      <c r="N179" s="67">
        <v>35</v>
      </c>
      <c r="O179" s="66">
        <v>44218</v>
      </c>
    </row>
    <row r="180" spans="1:15" s="72" customFormat="1" x14ac:dyDescent="0.2">
      <c r="B180" s="73"/>
      <c r="F180" s="74"/>
      <c r="H180" s="75"/>
      <c r="N180" s="75"/>
      <c r="O180" s="74"/>
    </row>
    <row r="181" spans="1:15" x14ac:dyDescent="0.2">
      <c r="A181" s="60">
        <v>858317</v>
      </c>
      <c r="B181" s="61"/>
      <c r="C181" s="60" t="s">
        <v>174</v>
      </c>
      <c r="D181" s="60" t="s">
        <v>636</v>
      </c>
      <c r="E181" s="60" t="s">
        <v>176</v>
      </c>
      <c r="F181" s="62">
        <v>44165</v>
      </c>
      <c r="G181" s="60" t="s">
        <v>637</v>
      </c>
      <c r="H181" s="63">
        <v>289630</v>
      </c>
      <c r="I181" s="60" t="s">
        <v>638</v>
      </c>
      <c r="J181" s="60" t="s">
        <v>185</v>
      </c>
      <c r="K181" s="60">
        <v>2000462387</v>
      </c>
      <c r="L181" s="60" t="s">
        <v>639</v>
      </c>
      <c r="M181" s="60" t="s">
        <v>385</v>
      </c>
      <c r="N181" s="63">
        <v>48</v>
      </c>
      <c r="O181" s="62">
        <v>44175</v>
      </c>
    </row>
    <row r="182" spans="1:15" x14ac:dyDescent="0.2">
      <c r="A182" s="60" t="s">
        <v>640</v>
      </c>
      <c r="B182" s="61"/>
      <c r="C182" s="60" t="s">
        <v>174</v>
      </c>
      <c r="D182" s="60" t="s">
        <v>641</v>
      </c>
      <c r="E182" s="60" t="s">
        <v>176</v>
      </c>
      <c r="F182" s="62">
        <v>44218</v>
      </c>
      <c r="G182" s="60" t="s">
        <v>640</v>
      </c>
      <c r="H182" s="63">
        <v>289630</v>
      </c>
      <c r="I182" s="60" t="s">
        <v>615</v>
      </c>
      <c r="J182" s="60" t="s">
        <v>179</v>
      </c>
      <c r="K182" s="60">
        <v>2000462387</v>
      </c>
      <c r="L182" s="60" t="s">
        <v>228</v>
      </c>
      <c r="M182" s="60" t="s">
        <v>385</v>
      </c>
      <c r="N182" s="63">
        <v>35</v>
      </c>
      <c r="O182" s="62">
        <v>44218</v>
      </c>
    </row>
    <row r="183" spans="1:15" x14ac:dyDescent="0.2">
      <c r="A183" s="60" t="s">
        <v>640</v>
      </c>
      <c r="B183" s="61"/>
      <c r="C183" s="60" t="s">
        <v>174</v>
      </c>
      <c r="D183" s="60" t="s">
        <v>641</v>
      </c>
      <c r="E183" s="60" t="s">
        <v>176</v>
      </c>
      <c r="F183" s="62">
        <v>44218</v>
      </c>
      <c r="G183" s="60" t="s">
        <v>640</v>
      </c>
      <c r="H183" s="63">
        <v>289630</v>
      </c>
      <c r="I183" s="60" t="s">
        <v>615</v>
      </c>
      <c r="J183" s="60" t="s">
        <v>179</v>
      </c>
      <c r="K183" s="60">
        <v>2000462387</v>
      </c>
      <c r="L183" s="60" t="s">
        <v>228</v>
      </c>
      <c r="M183" s="60" t="s">
        <v>386</v>
      </c>
      <c r="N183" s="63">
        <v>35</v>
      </c>
      <c r="O183" s="62">
        <v>44218</v>
      </c>
    </row>
    <row r="184" spans="1:15" x14ac:dyDescent="0.2">
      <c r="A184" s="64" t="s">
        <v>640</v>
      </c>
      <c r="B184" s="65"/>
      <c r="C184" s="64" t="s">
        <v>174</v>
      </c>
      <c r="D184" s="64" t="s">
        <v>642</v>
      </c>
      <c r="E184" s="64" t="s">
        <v>176</v>
      </c>
      <c r="F184" s="66">
        <v>44218</v>
      </c>
      <c r="G184" s="64" t="s">
        <v>640</v>
      </c>
      <c r="H184" s="67">
        <v>289630</v>
      </c>
      <c r="I184" s="64" t="s">
        <v>643</v>
      </c>
      <c r="J184" s="64" t="s">
        <v>213</v>
      </c>
      <c r="K184" s="64">
        <v>2000462387</v>
      </c>
      <c r="L184" s="64" t="s">
        <v>578</v>
      </c>
      <c r="M184" s="64" t="s">
        <v>386</v>
      </c>
      <c r="N184" s="67">
        <v>35</v>
      </c>
      <c r="O184" s="66">
        <v>44218</v>
      </c>
    </row>
    <row r="185" spans="1:15" s="72" customFormat="1" x14ac:dyDescent="0.2">
      <c r="B185" s="73"/>
      <c r="F185" s="74"/>
      <c r="H185" s="75"/>
      <c r="N185" s="75"/>
      <c r="O185" s="74"/>
    </row>
    <row r="186" spans="1:15" x14ac:dyDescent="0.2">
      <c r="A186" s="60">
        <v>855929</v>
      </c>
      <c r="B186" s="61"/>
      <c r="C186" s="60" t="s">
        <v>174</v>
      </c>
      <c r="D186" s="60" t="s">
        <v>644</v>
      </c>
      <c r="E186" s="60" t="s">
        <v>240</v>
      </c>
      <c r="F186" s="62">
        <v>44133</v>
      </c>
      <c r="G186" s="60" t="s">
        <v>645</v>
      </c>
      <c r="H186" s="63">
        <v>57600</v>
      </c>
      <c r="I186" s="60" t="s">
        <v>646</v>
      </c>
      <c r="J186" s="60" t="s">
        <v>185</v>
      </c>
      <c r="K186" s="60">
        <v>2000469273</v>
      </c>
      <c r="L186" s="60" t="s">
        <v>647</v>
      </c>
      <c r="M186" s="60" t="s">
        <v>395</v>
      </c>
      <c r="N186" s="63">
        <v>32</v>
      </c>
      <c r="O186" s="62">
        <v>44166</v>
      </c>
    </row>
    <row r="187" spans="1:15" x14ac:dyDescent="0.2">
      <c r="A187" s="60" t="s">
        <v>648</v>
      </c>
      <c r="B187" s="61"/>
      <c r="C187" s="60" t="s">
        <v>174</v>
      </c>
      <c r="D187" s="60" t="s">
        <v>649</v>
      </c>
      <c r="E187" s="60" t="s">
        <v>176</v>
      </c>
      <c r="F187" s="62">
        <v>44228</v>
      </c>
      <c r="G187" s="60" t="s">
        <v>648</v>
      </c>
      <c r="H187" s="63">
        <v>57600</v>
      </c>
      <c r="I187" s="60" t="s">
        <v>650</v>
      </c>
      <c r="J187" s="60" t="s">
        <v>179</v>
      </c>
      <c r="K187" s="60">
        <v>2000469273</v>
      </c>
      <c r="L187" s="60" t="s">
        <v>648</v>
      </c>
      <c r="M187" s="60" t="s">
        <v>216</v>
      </c>
      <c r="N187" s="63">
        <v>0</v>
      </c>
      <c r="O187" s="62">
        <v>44228</v>
      </c>
    </row>
    <row r="188" spans="1:15" x14ac:dyDescent="0.2">
      <c r="A188" s="60" t="s">
        <v>648</v>
      </c>
      <c r="B188" s="61"/>
      <c r="C188" s="60" t="s">
        <v>174</v>
      </c>
      <c r="D188" s="60" t="s">
        <v>649</v>
      </c>
      <c r="E188" s="60" t="s">
        <v>240</v>
      </c>
      <c r="F188" s="62">
        <v>44228</v>
      </c>
      <c r="G188" s="60" t="s">
        <v>648</v>
      </c>
      <c r="H188" s="63">
        <v>57600</v>
      </c>
      <c r="I188" s="60" t="s">
        <v>650</v>
      </c>
      <c r="J188" s="60" t="s">
        <v>179</v>
      </c>
      <c r="K188" s="60">
        <v>2000469273</v>
      </c>
      <c r="L188" s="60" t="s">
        <v>648</v>
      </c>
      <c r="M188" s="60" t="s">
        <v>395</v>
      </c>
      <c r="N188" s="63">
        <v>0</v>
      </c>
      <c r="O188" s="62">
        <v>44228</v>
      </c>
    </row>
    <row r="189" spans="1:15" x14ac:dyDescent="0.2">
      <c r="A189" s="64" t="s">
        <v>651</v>
      </c>
      <c r="B189" s="65"/>
      <c r="C189" s="64" t="s">
        <v>174</v>
      </c>
      <c r="D189" s="64" t="s">
        <v>652</v>
      </c>
      <c r="E189" s="64" t="s">
        <v>176</v>
      </c>
      <c r="F189" s="66">
        <v>44218</v>
      </c>
      <c r="G189" s="64" t="s">
        <v>651</v>
      </c>
      <c r="H189" s="67">
        <v>57600</v>
      </c>
      <c r="I189" s="64" t="s">
        <v>128</v>
      </c>
      <c r="J189" s="64" t="s">
        <v>213</v>
      </c>
      <c r="K189" s="64">
        <v>2000469273</v>
      </c>
      <c r="L189" s="64" t="s">
        <v>578</v>
      </c>
      <c r="M189" s="64" t="s">
        <v>216</v>
      </c>
      <c r="N189" s="67">
        <v>10</v>
      </c>
      <c r="O189" s="66">
        <v>44218</v>
      </c>
    </row>
    <row r="190" spans="1:15" x14ac:dyDescent="0.2">
      <c r="A190" s="60">
        <v>853733</v>
      </c>
      <c r="B190" s="61"/>
      <c r="C190" s="60" t="s">
        <v>174</v>
      </c>
      <c r="D190" s="60" t="s">
        <v>653</v>
      </c>
      <c r="E190" s="60" t="s">
        <v>176</v>
      </c>
      <c r="F190" s="62">
        <v>44110</v>
      </c>
      <c r="G190" s="60" t="s">
        <v>626</v>
      </c>
      <c r="H190" s="63">
        <v>62385</v>
      </c>
      <c r="I190" s="60" t="s">
        <v>615</v>
      </c>
      <c r="J190" s="60" t="s">
        <v>179</v>
      </c>
      <c r="K190" s="60">
        <v>2000479540</v>
      </c>
      <c r="M190" s="60" t="s">
        <v>281</v>
      </c>
      <c r="N190" s="63">
        <v>143</v>
      </c>
      <c r="O190" s="62">
        <v>44110</v>
      </c>
    </row>
    <row r="191" spans="1:15" x14ac:dyDescent="0.2">
      <c r="A191" s="60" t="s">
        <v>564</v>
      </c>
      <c r="B191" s="61"/>
      <c r="C191" s="60" t="s">
        <v>174</v>
      </c>
      <c r="D191" s="60" t="s">
        <v>565</v>
      </c>
      <c r="E191" s="60" t="s">
        <v>176</v>
      </c>
      <c r="F191" s="62">
        <v>44111</v>
      </c>
      <c r="G191" s="60" t="s">
        <v>564</v>
      </c>
      <c r="H191" s="63">
        <v>62385</v>
      </c>
      <c r="I191" s="60" t="s">
        <v>280</v>
      </c>
      <c r="J191" s="60" t="s">
        <v>179</v>
      </c>
      <c r="K191" s="60">
        <v>2000479540</v>
      </c>
      <c r="L191" s="60" t="s">
        <v>654</v>
      </c>
      <c r="M191" s="60" t="s">
        <v>281</v>
      </c>
      <c r="N191" s="63">
        <v>142</v>
      </c>
      <c r="O191" s="62">
        <v>44111</v>
      </c>
    </row>
    <row r="192" spans="1:15" x14ac:dyDescent="0.2">
      <c r="B192" s="61"/>
      <c r="F192" s="62"/>
      <c r="H192" s="63"/>
      <c r="N192" s="63"/>
      <c r="O192" s="62"/>
    </row>
    <row r="193" spans="1:15" x14ac:dyDescent="0.2">
      <c r="A193" s="60">
        <v>853733</v>
      </c>
      <c r="B193" s="61"/>
      <c r="C193" s="60" t="s">
        <v>174</v>
      </c>
      <c r="D193" s="60" t="s">
        <v>653</v>
      </c>
      <c r="E193" s="60" t="s">
        <v>342</v>
      </c>
      <c r="F193" s="62">
        <v>44110</v>
      </c>
      <c r="G193" s="60" t="s">
        <v>626</v>
      </c>
      <c r="H193" s="63">
        <v>7065</v>
      </c>
      <c r="I193" s="60" t="s">
        <v>609</v>
      </c>
      <c r="J193" s="60" t="s">
        <v>179</v>
      </c>
      <c r="K193" s="60">
        <v>2000479549</v>
      </c>
      <c r="L193" s="60" t="s">
        <v>655</v>
      </c>
      <c r="M193" s="60" t="s">
        <v>281</v>
      </c>
      <c r="N193" s="63">
        <v>57</v>
      </c>
      <c r="O193" s="62">
        <v>44166</v>
      </c>
    </row>
    <row r="194" spans="1:15" x14ac:dyDescent="0.2">
      <c r="A194" s="60">
        <v>856381</v>
      </c>
      <c r="B194" s="61"/>
      <c r="C194" s="60" t="s">
        <v>174</v>
      </c>
      <c r="D194" s="60" t="s">
        <v>656</v>
      </c>
      <c r="E194" s="60" t="s">
        <v>240</v>
      </c>
      <c r="F194" s="62">
        <v>44140</v>
      </c>
      <c r="G194" s="60" t="s">
        <v>657</v>
      </c>
      <c r="H194" s="63">
        <v>17057</v>
      </c>
      <c r="I194" s="60" t="s">
        <v>658</v>
      </c>
      <c r="J194" s="60" t="s">
        <v>185</v>
      </c>
      <c r="K194" s="60">
        <v>2000479549</v>
      </c>
      <c r="L194" s="60" t="s">
        <v>659</v>
      </c>
      <c r="M194" s="60" t="s">
        <v>660</v>
      </c>
      <c r="N194" s="63">
        <v>48</v>
      </c>
      <c r="O194" s="62">
        <v>44175</v>
      </c>
    </row>
    <row r="195" spans="1:15" x14ac:dyDescent="0.2">
      <c r="A195" s="60">
        <v>857712</v>
      </c>
      <c r="B195" s="61"/>
      <c r="C195" s="60" t="s">
        <v>174</v>
      </c>
      <c r="D195" s="60" t="s">
        <v>661</v>
      </c>
      <c r="E195" s="60" t="s">
        <v>240</v>
      </c>
      <c r="F195" s="62">
        <v>44158</v>
      </c>
      <c r="G195" s="60" t="s">
        <v>662</v>
      </c>
      <c r="H195" s="63">
        <v>59718</v>
      </c>
      <c r="I195" s="60" t="s">
        <v>658</v>
      </c>
      <c r="J195" s="60" t="s">
        <v>185</v>
      </c>
      <c r="K195" s="60">
        <v>2000479549</v>
      </c>
      <c r="L195" s="60" t="s">
        <v>663</v>
      </c>
      <c r="M195" s="60" t="s">
        <v>664</v>
      </c>
      <c r="N195" s="63">
        <v>48</v>
      </c>
      <c r="O195" s="62">
        <v>44175</v>
      </c>
    </row>
    <row r="196" spans="1:15" x14ac:dyDescent="0.2">
      <c r="A196" s="64" t="s">
        <v>665</v>
      </c>
      <c r="B196" s="65"/>
      <c r="C196" s="64" t="s">
        <v>174</v>
      </c>
      <c r="D196" s="64" t="s">
        <v>667</v>
      </c>
      <c r="E196" s="64" t="s">
        <v>176</v>
      </c>
      <c r="F196" s="66">
        <v>44218</v>
      </c>
      <c r="G196" s="64" t="s">
        <v>665</v>
      </c>
      <c r="H196" s="67">
        <v>193070</v>
      </c>
      <c r="I196" s="64" t="s">
        <v>74</v>
      </c>
      <c r="J196" s="64" t="s">
        <v>213</v>
      </c>
      <c r="K196" s="64">
        <v>2000479549</v>
      </c>
      <c r="L196" s="64" t="s">
        <v>578</v>
      </c>
      <c r="M196" s="64" t="s">
        <v>281</v>
      </c>
      <c r="N196" s="67">
        <v>35</v>
      </c>
      <c r="O196" s="66">
        <v>44218</v>
      </c>
    </row>
    <row r="197" spans="1:15" s="72" customFormat="1" x14ac:dyDescent="0.2">
      <c r="B197" s="73"/>
      <c r="F197" s="74"/>
      <c r="H197" s="75"/>
      <c r="N197" s="75"/>
      <c r="O197" s="74"/>
    </row>
    <row r="198" spans="1:15" x14ac:dyDescent="0.2">
      <c r="A198" s="60">
        <v>863105</v>
      </c>
      <c r="B198" s="61"/>
      <c r="C198" s="60" t="s">
        <v>174</v>
      </c>
      <c r="D198" s="60" t="s">
        <v>668</v>
      </c>
      <c r="E198" s="60" t="s">
        <v>240</v>
      </c>
      <c r="F198" s="62">
        <v>44235</v>
      </c>
      <c r="G198" s="60" t="s">
        <v>669</v>
      </c>
      <c r="H198" s="63">
        <v>119400</v>
      </c>
      <c r="I198" s="60" t="s">
        <v>670</v>
      </c>
      <c r="J198" s="60" t="s">
        <v>179</v>
      </c>
      <c r="K198" s="60">
        <v>2000500387</v>
      </c>
      <c r="M198" s="60" t="s">
        <v>480</v>
      </c>
      <c r="N198" s="63">
        <v>51</v>
      </c>
      <c r="O198" s="62">
        <v>44235</v>
      </c>
    </row>
    <row r="199" spans="1:15" x14ac:dyDescent="0.2">
      <c r="A199" s="60">
        <v>863105</v>
      </c>
      <c r="B199" s="61"/>
      <c r="C199" s="60" t="s">
        <v>174</v>
      </c>
      <c r="D199" s="60" t="s">
        <v>668</v>
      </c>
      <c r="E199" s="60" t="s">
        <v>176</v>
      </c>
      <c r="F199" s="62">
        <v>44235</v>
      </c>
      <c r="G199" s="60" t="s">
        <v>669</v>
      </c>
      <c r="H199" s="63">
        <v>109230</v>
      </c>
      <c r="I199" s="60" t="s">
        <v>670</v>
      </c>
      <c r="J199" s="60" t="s">
        <v>179</v>
      </c>
      <c r="K199" s="60">
        <v>2000500387</v>
      </c>
      <c r="M199" s="60" t="s">
        <v>281</v>
      </c>
      <c r="N199" s="63">
        <v>51</v>
      </c>
      <c r="O199" s="62">
        <v>44235</v>
      </c>
    </row>
    <row r="200" spans="1:15" x14ac:dyDescent="0.2">
      <c r="A200" s="60">
        <v>863105</v>
      </c>
      <c r="B200" s="61"/>
      <c r="C200" s="60" t="s">
        <v>174</v>
      </c>
      <c r="D200" s="60" t="s">
        <v>671</v>
      </c>
      <c r="E200" s="60" t="s">
        <v>240</v>
      </c>
      <c r="F200" s="62">
        <v>44235</v>
      </c>
      <c r="G200" s="60" t="s">
        <v>669</v>
      </c>
      <c r="H200" s="63">
        <v>59700</v>
      </c>
      <c r="I200" s="60" t="s">
        <v>672</v>
      </c>
      <c r="J200" s="60" t="s">
        <v>185</v>
      </c>
      <c r="K200" s="60">
        <v>2000500387</v>
      </c>
      <c r="L200" s="60" t="s">
        <v>673</v>
      </c>
      <c r="M200" s="60" t="s">
        <v>480</v>
      </c>
      <c r="N200" s="63">
        <v>-7</v>
      </c>
      <c r="O200" s="62">
        <v>44263</v>
      </c>
    </row>
    <row r="201" spans="1:15" x14ac:dyDescent="0.2">
      <c r="A201" s="60">
        <v>863388</v>
      </c>
      <c r="B201" s="61"/>
      <c r="C201" s="60" t="s">
        <v>174</v>
      </c>
      <c r="D201" s="60" t="s">
        <v>674</v>
      </c>
      <c r="E201" s="60" t="s">
        <v>240</v>
      </c>
      <c r="F201" s="62">
        <v>44238</v>
      </c>
      <c r="G201" s="60" t="s">
        <v>675</v>
      </c>
      <c r="H201" s="63">
        <v>59700</v>
      </c>
      <c r="I201" s="60" t="s">
        <v>672</v>
      </c>
      <c r="J201" s="60" t="s">
        <v>185</v>
      </c>
      <c r="K201" s="60">
        <v>2000500387</v>
      </c>
      <c r="L201" s="60" t="s">
        <v>676</v>
      </c>
      <c r="M201" s="60" t="s">
        <v>480</v>
      </c>
      <c r="N201" s="63">
        <v>-7</v>
      </c>
      <c r="O201" s="62">
        <v>44263</v>
      </c>
    </row>
    <row r="202" spans="1:15" x14ac:dyDescent="0.2">
      <c r="B202" s="61"/>
      <c r="F202" s="62"/>
      <c r="H202" s="63"/>
      <c r="N202" s="63"/>
      <c r="O202" s="62"/>
    </row>
    <row r="203" spans="1:15" x14ac:dyDescent="0.2">
      <c r="A203" s="64" t="s">
        <v>665</v>
      </c>
      <c r="B203" s="65"/>
      <c r="C203" s="64" t="s">
        <v>174</v>
      </c>
      <c r="D203" s="64" t="s">
        <v>666</v>
      </c>
      <c r="E203" s="64" t="s">
        <v>176</v>
      </c>
      <c r="F203" s="66">
        <v>44218</v>
      </c>
      <c r="G203" s="64" t="s">
        <v>665</v>
      </c>
      <c r="H203" s="67">
        <v>109230</v>
      </c>
      <c r="I203" s="64" t="s">
        <v>74</v>
      </c>
      <c r="J203" s="64" t="s">
        <v>179</v>
      </c>
      <c r="K203" s="64">
        <v>2000500387</v>
      </c>
      <c r="L203" s="64" t="s">
        <v>677</v>
      </c>
      <c r="M203" s="64" t="s">
        <v>281</v>
      </c>
      <c r="N203" s="67">
        <v>68</v>
      </c>
      <c r="O203" s="66">
        <v>44218</v>
      </c>
    </row>
    <row r="204" spans="1:15" x14ac:dyDescent="0.2">
      <c r="A204" s="60">
        <v>860863</v>
      </c>
      <c r="B204" s="61"/>
      <c r="C204" s="60" t="s">
        <v>174</v>
      </c>
      <c r="D204" s="60" t="s">
        <v>678</v>
      </c>
      <c r="E204" s="60" t="s">
        <v>240</v>
      </c>
      <c r="F204" s="62">
        <v>44201</v>
      </c>
      <c r="G204" s="60" t="s">
        <v>679</v>
      </c>
      <c r="H204" s="63">
        <v>109400</v>
      </c>
      <c r="I204" s="60" t="s">
        <v>680</v>
      </c>
      <c r="J204" s="60" t="s">
        <v>179</v>
      </c>
      <c r="K204" s="60">
        <v>2000516658</v>
      </c>
      <c r="M204" s="60" t="s">
        <v>480</v>
      </c>
      <c r="N204" s="63">
        <v>115</v>
      </c>
      <c r="O204" s="62">
        <v>44201</v>
      </c>
    </row>
    <row r="205" spans="1:15" x14ac:dyDescent="0.2">
      <c r="A205" s="60">
        <v>860863</v>
      </c>
      <c r="B205" s="61"/>
      <c r="C205" s="60" t="s">
        <v>174</v>
      </c>
      <c r="D205" s="60" t="s">
        <v>678</v>
      </c>
      <c r="E205" s="60" t="s">
        <v>176</v>
      </c>
      <c r="F205" s="62">
        <v>44201</v>
      </c>
      <c r="G205" s="60" t="s">
        <v>679</v>
      </c>
      <c r="H205" s="63">
        <v>89240</v>
      </c>
      <c r="I205" s="60" t="s">
        <v>680</v>
      </c>
      <c r="J205" s="60" t="s">
        <v>179</v>
      </c>
      <c r="K205" s="60">
        <v>2000516658</v>
      </c>
      <c r="M205" s="60" t="s">
        <v>229</v>
      </c>
      <c r="N205" s="63">
        <v>115</v>
      </c>
      <c r="O205" s="62">
        <v>44201</v>
      </c>
    </row>
    <row r="206" spans="1:15" x14ac:dyDescent="0.2">
      <c r="A206" s="60">
        <v>860863</v>
      </c>
      <c r="B206" s="61"/>
      <c r="C206" s="60" t="s">
        <v>174</v>
      </c>
      <c r="D206" s="60" t="s">
        <v>681</v>
      </c>
      <c r="E206" s="60" t="s">
        <v>240</v>
      </c>
      <c r="F206" s="62">
        <v>44201</v>
      </c>
      <c r="G206" s="60" t="s">
        <v>679</v>
      </c>
      <c r="H206" s="63">
        <v>109400</v>
      </c>
      <c r="I206" s="60" t="s">
        <v>682</v>
      </c>
      <c r="J206" s="60" t="s">
        <v>185</v>
      </c>
      <c r="K206" s="60">
        <v>2000516658</v>
      </c>
      <c r="L206" s="60" t="s">
        <v>676</v>
      </c>
      <c r="M206" s="60" t="s">
        <v>480</v>
      </c>
      <c r="N206" s="63">
        <v>29</v>
      </c>
      <c r="O206" s="62">
        <v>44257</v>
      </c>
    </row>
    <row r="207" spans="1:15" x14ac:dyDescent="0.2">
      <c r="A207" s="60">
        <v>862180</v>
      </c>
      <c r="B207" s="61"/>
      <c r="C207" s="60" t="s">
        <v>174</v>
      </c>
      <c r="D207" s="60" t="s">
        <v>683</v>
      </c>
      <c r="E207" s="60" t="s">
        <v>176</v>
      </c>
      <c r="F207" s="62">
        <v>44220</v>
      </c>
      <c r="G207" s="60" t="s">
        <v>684</v>
      </c>
      <c r="H207" s="63">
        <v>62220</v>
      </c>
      <c r="I207" s="60" t="s">
        <v>682</v>
      </c>
      <c r="J207" s="60" t="s">
        <v>185</v>
      </c>
      <c r="K207" s="60">
        <v>2000516658</v>
      </c>
      <c r="L207" s="60" t="s">
        <v>685</v>
      </c>
      <c r="M207" s="60" t="s">
        <v>480</v>
      </c>
      <c r="N207" s="63">
        <v>29</v>
      </c>
      <c r="O207" s="62">
        <v>44257</v>
      </c>
    </row>
    <row r="208" spans="1:15" x14ac:dyDescent="0.2">
      <c r="A208" s="64" t="s">
        <v>478</v>
      </c>
      <c r="B208" s="65"/>
      <c r="C208" s="64" t="s">
        <v>174</v>
      </c>
      <c r="D208" s="64" t="s">
        <v>479</v>
      </c>
      <c r="E208" s="64" t="s">
        <v>176</v>
      </c>
      <c r="F208" s="66">
        <v>44132</v>
      </c>
      <c r="G208" s="64" t="s">
        <v>478</v>
      </c>
      <c r="H208" s="67">
        <v>151460</v>
      </c>
      <c r="I208" s="64" t="s">
        <v>239</v>
      </c>
      <c r="J208" s="64" t="s">
        <v>179</v>
      </c>
      <c r="K208" s="64">
        <v>2000516658</v>
      </c>
      <c r="L208" s="64" t="s">
        <v>686</v>
      </c>
      <c r="M208" s="64" t="s">
        <v>229</v>
      </c>
      <c r="N208" s="67">
        <v>263</v>
      </c>
      <c r="O208" s="66">
        <v>44053</v>
      </c>
    </row>
    <row r="209" spans="1:15" x14ac:dyDescent="0.2">
      <c r="B209" s="61"/>
      <c r="F209" s="62"/>
      <c r="H209" s="63"/>
      <c r="N209" s="63"/>
      <c r="O209" s="62"/>
    </row>
    <row r="210" spans="1:15" x14ac:dyDescent="0.2">
      <c r="A210" s="60">
        <v>863071</v>
      </c>
      <c r="B210" s="61"/>
      <c r="C210" s="60" t="s">
        <v>174</v>
      </c>
      <c r="D210" s="60" t="s">
        <v>687</v>
      </c>
      <c r="E210" s="60" t="s">
        <v>240</v>
      </c>
      <c r="F210" s="62">
        <v>44234</v>
      </c>
      <c r="G210" s="60" t="s">
        <v>688</v>
      </c>
      <c r="H210" s="63">
        <v>61180</v>
      </c>
      <c r="I210" s="60" t="s">
        <v>689</v>
      </c>
      <c r="J210" s="60" t="s">
        <v>185</v>
      </c>
      <c r="K210" s="60">
        <v>2000519800</v>
      </c>
      <c r="L210" s="60" t="s">
        <v>690</v>
      </c>
      <c r="M210" s="60" t="s">
        <v>691</v>
      </c>
      <c r="N210" s="63">
        <v>23</v>
      </c>
      <c r="O210" s="62">
        <v>44263</v>
      </c>
    </row>
    <row r="211" spans="1:15" x14ac:dyDescent="0.2">
      <c r="A211" s="64" t="s">
        <v>692</v>
      </c>
      <c r="B211" s="65"/>
      <c r="C211" s="64" t="s">
        <v>174</v>
      </c>
      <c r="D211" s="64" t="s">
        <v>693</v>
      </c>
      <c r="E211" s="64" t="s">
        <v>176</v>
      </c>
      <c r="F211" s="66">
        <v>44295</v>
      </c>
      <c r="G211" s="64" t="s">
        <v>692</v>
      </c>
      <c r="H211" s="67">
        <v>61180</v>
      </c>
      <c r="I211" s="64" t="s">
        <v>111</v>
      </c>
      <c r="J211" s="64" t="s">
        <v>213</v>
      </c>
      <c r="K211" s="64">
        <v>2000519800</v>
      </c>
      <c r="L211" s="64" t="s">
        <v>694</v>
      </c>
      <c r="M211" s="64" t="s">
        <v>242</v>
      </c>
      <c r="N211" s="67">
        <v>21</v>
      </c>
      <c r="O211" s="66">
        <v>44295</v>
      </c>
    </row>
    <row r="212" spans="1:15" x14ac:dyDescent="0.2">
      <c r="B212" s="61"/>
      <c r="F212" s="62"/>
      <c r="H212" s="63"/>
      <c r="N212" s="63"/>
      <c r="O212" s="62"/>
    </row>
    <row r="213" spans="1:15" x14ac:dyDescent="0.2">
      <c r="A213" s="60">
        <v>859546</v>
      </c>
      <c r="B213" s="61"/>
      <c r="C213" s="60" t="s">
        <v>174</v>
      </c>
      <c r="D213" s="60" t="s">
        <v>697</v>
      </c>
      <c r="E213" s="60" t="s">
        <v>342</v>
      </c>
      <c r="F213" s="62">
        <v>44180</v>
      </c>
      <c r="G213" s="60" t="s">
        <v>698</v>
      </c>
      <c r="H213" s="63">
        <v>1513440</v>
      </c>
      <c r="I213" s="60" t="s">
        <v>699</v>
      </c>
      <c r="J213" s="60" t="s">
        <v>185</v>
      </c>
      <c r="K213" s="60">
        <v>2000530388</v>
      </c>
      <c r="L213" s="60" t="s">
        <v>700</v>
      </c>
      <c r="M213" s="60" t="s">
        <v>696</v>
      </c>
      <c r="N213" s="63">
        <v>57</v>
      </c>
      <c r="O213" s="62">
        <v>44257</v>
      </c>
    </row>
    <row r="214" spans="1:15" x14ac:dyDescent="0.2">
      <c r="A214" s="60">
        <v>860844</v>
      </c>
      <c r="B214" s="61"/>
      <c r="C214" s="60" t="s">
        <v>174</v>
      </c>
      <c r="D214" s="60" t="s">
        <v>701</v>
      </c>
      <c r="E214" s="60" t="s">
        <v>176</v>
      </c>
      <c r="F214" s="62">
        <v>44201</v>
      </c>
      <c r="G214" s="60" t="s">
        <v>702</v>
      </c>
      <c r="H214" s="63">
        <v>27200</v>
      </c>
      <c r="I214" s="60" t="s">
        <v>703</v>
      </c>
      <c r="J214" s="60" t="s">
        <v>185</v>
      </c>
      <c r="K214" s="60">
        <v>2000530388</v>
      </c>
      <c r="L214" s="60" t="s">
        <v>639</v>
      </c>
      <c r="M214" s="60" t="s">
        <v>385</v>
      </c>
      <c r="N214" s="63">
        <v>57</v>
      </c>
      <c r="O214" s="62">
        <v>44257</v>
      </c>
    </row>
    <row r="215" spans="1:15" x14ac:dyDescent="0.2">
      <c r="A215" s="60">
        <v>864368</v>
      </c>
      <c r="B215" s="61"/>
      <c r="C215" s="60" t="s">
        <v>174</v>
      </c>
      <c r="D215" s="60" t="s">
        <v>704</v>
      </c>
      <c r="E215" s="60" t="s">
        <v>176</v>
      </c>
      <c r="F215" s="62">
        <v>44251</v>
      </c>
      <c r="G215" s="60" t="s">
        <v>705</v>
      </c>
      <c r="H215" s="63">
        <v>269335</v>
      </c>
      <c r="I215" s="60" t="s">
        <v>706</v>
      </c>
      <c r="J215" s="60" t="s">
        <v>185</v>
      </c>
      <c r="K215" s="60">
        <v>2000530388</v>
      </c>
      <c r="L215" s="60" t="s">
        <v>707</v>
      </c>
      <c r="M215" s="60" t="s">
        <v>385</v>
      </c>
      <c r="N215" s="63">
        <v>51</v>
      </c>
      <c r="O215" s="62">
        <v>44263</v>
      </c>
    </row>
    <row r="216" spans="1:15" x14ac:dyDescent="0.2">
      <c r="A216" s="64" t="s">
        <v>695</v>
      </c>
      <c r="B216" s="65"/>
      <c r="C216" s="64" t="s">
        <v>174</v>
      </c>
      <c r="D216" s="64" t="s">
        <v>708</v>
      </c>
      <c r="E216" s="64" t="s">
        <v>176</v>
      </c>
      <c r="F216" s="66">
        <v>44295</v>
      </c>
      <c r="G216" s="64" t="s">
        <v>695</v>
      </c>
      <c r="H216" s="67">
        <v>1828150</v>
      </c>
      <c r="I216" s="64" t="s">
        <v>643</v>
      </c>
      <c r="J216" s="64" t="s">
        <v>213</v>
      </c>
      <c r="K216" s="64">
        <v>2000530388</v>
      </c>
      <c r="L216" s="64" t="s">
        <v>694</v>
      </c>
      <c r="M216" s="64" t="s">
        <v>386</v>
      </c>
      <c r="N216" s="67">
        <v>49</v>
      </c>
      <c r="O216" s="66">
        <v>44295</v>
      </c>
    </row>
    <row r="217" spans="1:15" s="72" customFormat="1" x14ac:dyDescent="0.2">
      <c r="B217" s="73"/>
      <c r="F217" s="74"/>
      <c r="H217" s="75"/>
      <c r="N217" s="75"/>
      <c r="O217" s="74"/>
    </row>
    <row r="218" spans="1:15" x14ac:dyDescent="0.2">
      <c r="A218" s="60">
        <v>860565</v>
      </c>
      <c r="B218" s="61"/>
      <c r="C218" s="60" t="s">
        <v>174</v>
      </c>
      <c r="D218" s="60" t="s">
        <v>710</v>
      </c>
      <c r="E218" s="60" t="s">
        <v>240</v>
      </c>
      <c r="F218" s="62">
        <v>44195</v>
      </c>
      <c r="G218" s="60" t="s">
        <v>711</v>
      </c>
      <c r="H218" s="63">
        <v>57600</v>
      </c>
      <c r="I218" s="60" t="s">
        <v>712</v>
      </c>
      <c r="J218" s="60" t="s">
        <v>185</v>
      </c>
      <c r="K218" s="60">
        <v>2000530994</v>
      </c>
      <c r="L218" s="60" t="s">
        <v>713</v>
      </c>
      <c r="M218" s="60" t="s">
        <v>714</v>
      </c>
      <c r="N218" s="63">
        <v>29</v>
      </c>
      <c r="O218" s="62">
        <v>44257</v>
      </c>
    </row>
    <row r="219" spans="1:15" x14ac:dyDescent="0.2">
      <c r="A219" s="60">
        <v>860863</v>
      </c>
      <c r="B219" s="61"/>
      <c r="C219" s="60" t="s">
        <v>174</v>
      </c>
      <c r="D219" s="60" t="s">
        <v>678</v>
      </c>
      <c r="E219" s="60" t="s">
        <v>240</v>
      </c>
      <c r="F219" s="62">
        <v>44201</v>
      </c>
      <c r="G219" s="60" t="s">
        <v>679</v>
      </c>
      <c r="H219" s="63">
        <v>20160</v>
      </c>
      <c r="I219" s="60" t="s">
        <v>682</v>
      </c>
      <c r="J219" s="60" t="s">
        <v>179</v>
      </c>
      <c r="K219" s="60">
        <v>2000530994</v>
      </c>
      <c r="L219" s="60" t="s">
        <v>715</v>
      </c>
      <c r="M219" s="60" t="s">
        <v>229</v>
      </c>
      <c r="N219" s="63">
        <v>29</v>
      </c>
      <c r="O219" s="62">
        <v>44257</v>
      </c>
    </row>
    <row r="220" spans="1:15" x14ac:dyDescent="0.2">
      <c r="A220" s="60">
        <v>862426</v>
      </c>
      <c r="B220" s="61"/>
      <c r="C220" s="60" t="s">
        <v>174</v>
      </c>
      <c r="D220" s="60" t="s">
        <v>716</v>
      </c>
      <c r="E220" s="60" t="s">
        <v>342</v>
      </c>
      <c r="F220" s="62">
        <v>44223</v>
      </c>
      <c r="G220" s="60" t="s">
        <v>709</v>
      </c>
      <c r="H220" s="63">
        <f>H221-H219-H218</f>
        <v>39540</v>
      </c>
      <c r="I220" s="60" t="s">
        <v>717</v>
      </c>
      <c r="J220" s="60" t="s">
        <v>185</v>
      </c>
      <c r="K220" s="60">
        <v>2000530994</v>
      </c>
      <c r="L220" s="60" t="s">
        <v>718</v>
      </c>
      <c r="M220" s="60" t="s">
        <v>541</v>
      </c>
      <c r="N220" s="63">
        <v>29</v>
      </c>
      <c r="O220" s="62">
        <v>44257</v>
      </c>
    </row>
    <row r="221" spans="1:15" x14ac:dyDescent="0.2">
      <c r="A221" s="64" t="s">
        <v>719</v>
      </c>
      <c r="B221" s="65"/>
      <c r="C221" s="64" t="s">
        <v>174</v>
      </c>
      <c r="D221" s="64" t="s">
        <v>720</v>
      </c>
      <c r="E221" s="64" t="s">
        <v>176</v>
      </c>
      <c r="F221" s="66">
        <v>44295</v>
      </c>
      <c r="G221" s="64" t="s">
        <v>719</v>
      </c>
      <c r="H221" s="67">
        <v>117300</v>
      </c>
      <c r="I221" s="64" t="s">
        <v>128</v>
      </c>
      <c r="J221" s="64" t="s">
        <v>213</v>
      </c>
      <c r="K221" s="64">
        <v>2000530994</v>
      </c>
      <c r="L221" s="64" t="s">
        <v>694</v>
      </c>
      <c r="M221" s="64" t="s">
        <v>216</v>
      </c>
      <c r="N221" s="67">
        <v>21</v>
      </c>
      <c r="O221" s="66">
        <v>44295</v>
      </c>
    </row>
    <row r="222" spans="1:15" s="72" customFormat="1" x14ac:dyDescent="0.2">
      <c r="B222" s="73"/>
      <c r="F222" s="74"/>
      <c r="H222" s="75"/>
      <c r="N222" s="75"/>
      <c r="O222" s="74"/>
    </row>
    <row r="223" spans="1:15" x14ac:dyDescent="0.2">
      <c r="A223" s="60">
        <v>865824</v>
      </c>
      <c r="B223" s="61"/>
      <c r="C223" s="60" t="s">
        <v>174</v>
      </c>
      <c r="D223" s="60" t="s">
        <v>724</v>
      </c>
      <c r="E223" s="60" t="s">
        <v>240</v>
      </c>
      <c r="F223" s="62">
        <v>44269</v>
      </c>
      <c r="G223" s="60" t="s">
        <v>722</v>
      </c>
      <c r="H223" s="63">
        <v>404695</v>
      </c>
      <c r="I223" s="60" t="s">
        <v>725</v>
      </c>
      <c r="J223" s="60" t="s">
        <v>185</v>
      </c>
      <c r="K223" s="60">
        <v>2000558890</v>
      </c>
      <c r="L223" s="60" t="s">
        <v>726</v>
      </c>
      <c r="M223" s="60" t="s">
        <v>723</v>
      </c>
      <c r="N223" s="63">
        <v>-2</v>
      </c>
      <c r="O223" s="62">
        <v>44319</v>
      </c>
    </row>
    <row r="224" spans="1:15" x14ac:dyDescent="0.2">
      <c r="A224" s="64" t="s">
        <v>727</v>
      </c>
      <c r="B224" s="65"/>
      <c r="C224" s="64" t="s">
        <v>174</v>
      </c>
      <c r="D224" s="64" t="s">
        <v>728</v>
      </c>
      <c r="E224" s="64" t="s">
        <v>176</v>
      </c>
      <c r="F224" s="66">
        <v>44111</v>
      </c>
      <c r="G224" s="64" t="s">
        <v>727</v>
      </c>
      <c r="H224" s="67">
        <v>404695</v>
      </c>
      <c r="I224" s="64" t="s">
        <v>239</v>
      </c>
      <c r="J224" s="64" t="s">
        <v>213</v>
      </c>
      <c r="K224" s="64">
        <v>2000558890</v>
      </c>
      <c r="L224" s="64" t="s">
        <v>514</v>
      </c>
      <c r="M224" s="64" t="s">
        <v>229</v>
      </c>
      <c r="N224" s="67">
        <v>236</v>
      </c>
      <c r="O224" s="66">
        <v>44111</v>
      </c>
    </row>
    <row r="225" spans="1:15" s="72" customFormat="1" x14ac:dyDescent="0.2">
      <c r="B225" s="73"/>
      <c r="F225" s="74"/>
      <c r="H225" s="75"/>
      <c r="N225" s="75"/>
      <c r="O225" s="74"/>
    </row>
    <row r="226" spans="1:15" x14ac:dyDescent="0.2">
      <c r="A226" s="60">
        <v>862877</v>
      </c>
      <c r="B226" s="61"/>
      <c r="C226" s="60" t="s">
        <v>174</v>
      </c>
      <c r="D226" s="60" t="s">
        <v>730</v>
      </c>
      <c r="E226" s="60" t="s">
        <v>176</v>
      </c>
      <c r="F226" s="62">
        <v>44230</v>
      </c>
      <c r="G226" s="60" t="s">
        <v>731</v>
      </c>
      <c r="H226" s="63">
        <v>62220</v>
      </c>
      <c r="I226" s="60" t="s">
        <v>672</v>
      </c>
      <c r="J226" s="60" t="s">
        <v>185</v>
      </c>
      <c r="K226" s="60">
        <v>2000558900</v>
      </c>
      <c r="L226" s="60" t="s">
        <v>732</v>
      </c>
      <c r="M226" s="60" t="s">
        <v>480</v>
      </c>
      <c r="N226" s="63">
        <v>54</v>
      </c>
      <c r="O226" s="62">
        <v>44263</v>
      </c>
    </row>
    <row r="227" spans="1:15" x14ac:dyDescent="0.2">
      <c r="A227" s="60">
        <v>866092</v>
      </c>
      <c r="B227" s="61"/>
      <c r="C227" s="60" t="s">
        <v>174</v>
      </c>
      <c r="D227" s="60" t="s">
        <v>733</v>
      </c>
      <c r="E227" s="60" t="s">
        <v>240</v>
      </c>
      <c r="F227" s="62">
        <v>44272</v>
      </c>
      <c r="G227" s="60" t="s">
        <v>729</v>
      </c>
      <c r="H227" s="63">
        <f>H229-H226-H228</f>
        <v>112865</v>
      </c>
      <c r="I227" s="60" t="s">
        <v>725</v>
      </c>
      <c r="J227" s="60" t="s">
        <v>185</v>
      </c>
      <c r="K227" s="60">
        <v>2000558900</v>
      </c>
      <c r="L227" s="60" t="s">
        <v>726</v>
      </c>
      <c r="M227" s="60" t="s">
        <v>723</v>
      </c>
      <c r="N227" s="63">
        <v>-2</v>
      </c>
      <c r="O227" s="62">
        <v>44319</v>
      </c>
    </row>
    <row r="228" spans="1:15" x14ac:dyDescent="0.2">
      <c r="A228" s="60">
        <v>865824</v>
      </c>
      <c r="B228" s="61"/>
      <c r="C228" s="60" t="s">
        <v>174</v>
      </c>
      <c r="D228" s="60" t="s">
        <v>721</v>
      </c>
      <c r="E228" s="60" t="s">
        <v>240</v>
      </c>
      <c r="F228" s="62">
        <v>44269</v>
      </c>
      <c r="G228" s="60" t="s">
        <v>722</v>
      </c>
      <c r="H228" s="63">
        <v>178155</v>
      </c>
      <c r="I228" s="60" t="s">
        <v>725</v>
      </c>
      <c r="J228" s="60" t="s">
        <v>179</v>
      </c>
      <c r="K228" s="60">
        <v>2000558900</v>
      </c>
      <c r="L228" s="60" t="s">
        <v>734</v>
      </c>
      <c r="M228" s="60" t="s">
        <v>229</v>
      </c>
      <c r="N228" s="63">
        <v>-2</v>
      </c>
      <c r="O228" s="62">
        <v>44319</v>
      </c>
    </row>
    <row r="229" spans="1:15" x14ac:dyDescent="0.2">
      <c r="A229" s="64" t="s">
        <v>735</v>
      </c>
      <c r="B229" s="65"/>
      <c r="C229" s="64" t="s">
        <v>174</v>
      </c>
      <c r="D229" s="64" t="s">
        <v>736</v>
      </c>
      <c r="E229" s="64" t="s">
        <v>176</v>
      </c>
      <c r="F229" s="66">
        <v>44295</v>
      </c>
      <c r="G229" s="64" t="s">
        <v>735</v>
      </c>
      <c r="H229" s="67">
        <v>353240</v>
      </c>
      <c r="I229" s="64" t="s">
        <v>577</v>
      </c>
      <c r="J229" s="64" t="s">
        <v>213</v>
      </c>
      <c r="K229" s="64">
        <v>2000558900</v>
      </c>
      <c r="L229" s="64" t="s">
        <v>694</v>
      </c>
      <c r="M229" s="64" t="s">
        <v>229</v>
      </c>
      <c r="N229" s="67">
        <v>52</v>
      </c>
      <c r="O229" s="66">
        <v>44295</v>
      </c>
    </row>
    <row r="230" spans="1:15" s="72" customFormat="1" x14ac:dyDescent="0.2">
      <c r="B230" s="73"/>
      <c r="F230" s="74"/>
      <c r="H230" s="75"/>
      <c r="N230" s="75"/>
      <c r="O230" s="74"/>
    </row>
    <row r="231" spans="1:15" x14ac:dyDescent="0.2">
      <c r="A231" s="60">
        <v>864519</v>
      </c>
      <c r="B231" s="61"/>
      <c r="C231" s="60" t="s">
        <v>174</v>
      </c>
      <c r="D231" s="60" t="s">
        <v>739</v>
      </c>
      <c r="E231" s="60" t="s">
        <v>176</v>
      </c>
      <c r="F231" s="62">
        <v>44252</v>
      </c>
      <c r="G231" s="60" t="s">
        <v>738</v>
      </c>
      <c r="H231" s="63">
        <f>H232</f>
        <v>548243</v>
      </c>
      <c r="I231" s="60" t="s">
        <v>740</v>
      </c>
      <c r="J231" s="60" t="s">
        <v>185</v>
      </c>
      <c r="K231" s="60">
        <v>2000558904</v>
      </c>
      <c r="L231" s="60" t="s">
        <v>741</v>
      </c>
      <c r="M231" s="60" t="s">
        <v>450</v>
      </c>
      <c r="N231" s="63">
        <v>84</v>
      </c>
      <c r="O231" s="62">
        <v>44263</v>
      </c>
    </row>
    <row r="232" spans="1:15" x14ac:dyDescent="0.2">
      <c r="A232" s="64" t="s">
        <v>742</v>
      </c>
      <c r="B232" s="65"/>
      <c r="C232" s="64" t="s">
        <v>174</v>
      </c>
      <c r="D232" s="64" t="s">
        <v>743</v>
      </c>
      <c r="E232" s="64" t="s">
        <v>176</v>
      </c>
      <c r="F232" s="66">
        <v>44362</v>
      </c>
      <c r="G232" s="64" t="s">
        <v>742</v>
      </c>
      <c r="H232" s="67">
        <v>548243</v>
      </c>
      <c r="I232" s="64" t="s">
        <v>577</v>
      </c>
      <c r="J232" s="64" t="s">
        <v>213</v>
      </c>
      <c r="K232" s="64">
        <v>2000558904</v>
      </c>
      <c r="L232" s="64" t="s">
        <v>744</v>
      </c>
      <c r="M232" s="64" t="s">
        <v>229</v>
      </c>
      <c r="N232" s="67">
        <v>15</v>
      </c>
      <c r="O232" s="66">
        <v>44362</v>
      </c>
    </row>
    <row r="233" spans="1:15" s="72" customFormat="1" x14ac:dyDescent="0.2">
      <c r="B233" s="73"/>
      <c r="F233" s="74"/>
      <c r="H233" s="75"/>
      <c r="N233" s="75"/>
      <c r="O233" s="74"/>
    </row>
    <row r="234" spans="1:15" x14ac:dyDescent="0.2">
      <c r="A234" s="60">
        <v>862161</v>
      </c>
      <c r="B234" s="61"/>
      <c r="C234" s="60" t="s">
        <v>174</v>
      </c>
      <c r="D234" s="60" t="s">
        <v>745</v>
      </c>
      <c r="E234" s="60" t="s">
        <v>240</v>
      </c>
      <c r="F234" s="62">
        <v>44219</v>
      </c>
      <c r="G234" s="60" t="s">
        <v>746</v>
      </c>
      <c r="H234" s="63">
        <v>253470</v>
      </c>
      <c r="I234" s="60" t="s">
        <v>747</v>
      </c>
      <c r="J234" s="60" t="s">
        <v>185</v>
      </c>
      <c r="K234" s="60">
        <v>2000564838</v>
      </c>
      <c r="L234" s="60" t="s">
        <v>748</v>
      </c>
      <c r="M234" s="60" t="s">
        <v>749</v>
      </c>
      <c r="N234" s="63">
        <v>90</v>
      </c>
      <c r="O234" s="62">
        <v>44257</v>
      </c>
    </row>
    <row r="235" spans="1:15" x14ac:dyDescent="0.2">
      <c r="A235" s="64" t="s">
        <v>750</v>
      </c>
      <c r="B235" s="65"/>
      <c r="C235" s="64" t="s">
        <v>174</v>
      </c>
      <c r="D235" s="64" t="s">
        <v>751</v>
      </c>
      <c r="E235" s="64" t="s">
        <v>176</v>
      </c>
      <c r="F235" s="66">
        <v>44295</v>
      </c>
      <c r="G235" s="64" t="s">
        <v>750</v>
      </c>
      <c r="H235" s="67">
        <v>253470</v>
      </c>
      <c r="I235" s="64" t="s">
        <v>752</v>
      </c>
      <c r="J235" s="64" t="s">
        <v>213</v>
      </c>
      <c r="K235" s="64">
        <v>2000564838</v>
      </c>
      <c r="L235" s="64" t="s">
        <v>694</v>
      </c>
      <c r="M235" s="64" t="s">
        <v>287</v>
      </c>
      <c r="N235" s="67">
        <v>82</v>
      </c>
      <c r="O235" s="66">
        <v>44295</v>
      </c>
    </row>
    <row r="236" spans="1:15" s="72" customFormat="1" x14ac:dyDescent="0.2">
      <c r="B236" s="73"/>
      <c r="F236" s="74"/>
      <c r="H236" s="75"/>
      <c r="N236" s="75"/>
      <c r="O236" s="74"/>
    </row>
    <row r="237" spans="1:15" x14ac:dyDescent="0.2">
      <c r="A237" s="60">
        <v>866854</v>
      </c>
      <c r="B237" s="61"/>
      <c r="C237" s="60" t="s">
        <v>174</v>
      </c>
      <c r="D237" s="60" t="s">
        <v>755</v>
      </c>
      <c r="E237" s="60" t="s">
        <v>240</v>
      </c>
      <c r="F237" s="62">
        <v>44281</v>
      </c>
      <c r="G237" s="60" t="s">
        <v>756</v>
      </c>
      <c r="H237" s="63">
        <v>159050</v>
      </c>
      <c r="I237" s="60" t="s">
        <v>757</v>
      </c>
      <c r="J237" s="60" t="s">
        <v>185</v>
      </c>
      <c r="K237" s="60">
        <v>2000615339</v>
      </c>
      <c r="L237" s="60" t="s">
        <v>758</v>
      </c>
      <c r="M237" s="60" t="s">
        <v>754</v>
      </c>
      <c r="N237" s="63">
        <v>90</v>
      </c>
      <c r="O237" s="62">
        <v>44319</v>
      </c>
    </row>
    <row r="238" spans="1:15" x14ac:dyDescent="0.2">
      <c r="A238" s="60">
        <v>869128</v>
      </c>
      <c r="B238" s="61"/>
      <c r="C238" s="60" t="s">
        <v>174</v>
      </c>
      <c r="D238" s="60" t="s">
        <v>759</v>
      </c>
      <c r="E238" s="60" t="s">
        <v>240</v>
      </c>
      <c r="F238" s="62">
        <v>44311</v>
      </c>
      <c r="G238" s="60" t="s">
        <v>760</v>
      </c>
      <c r="H238" s="63">
        <v>70930</v>
      </c>
      <c r="I238" s="60" t="s">
        <v>761</v>
      </c>
      <c r="J238" s="60" t="s">
        <v>185</v>
      </c>
      <c r="K238" s="60">
        <v>2000615339</v>
      </c>
      <c r="L238" s="60" t="s">
        <v>758</v>
      </c>
      <c r="M238" s="60" t="s">
        <v>754</v>
      </c>
      <c r="N238" s="63">
        <v>60</v>
      </c>
      <c r="O238" s="62">
        <v>44349</v>
      </c>
    </row>
    <row r="239" spans="1:15" x14ac:dyDescent="0.2">
      <c r="A239" s="60">
        <v>871801</v>
      </c>
      <c r="B239" s="61"/>
      <c r="C239" s="60" t="s">
        <v>174</v>
      </c>
      <c r="D239" s="60" t="s">
        <v>762</v>
      </c>
      <c r="E239" s="60" t="s">
        <v>240</v>
      </c>
      <c r="F239" s="62">
        <v>44342</v>
      </c>
      <c r="G239" s="60" t="s">
        <v>763</v>
      </c>
      <c r="H239" s="63">
        <v>381750</v>
      </c>
      <c r="I239" s="60" t="s">
        <v>764</v>
      </c>
      <c r="J239" s="60" t="s">
        <v>185</v>
      </c>
      <c r="K239" s="60">
        <v>2000615339</v>
      </c>
      <c r="L239" s="60" t="s">
        <v>758</v>
      </c>
      <c r="M239" s="60" t="s">
        <v>754</v>
      </c>
      <c r="N239" s="63">
        <v>31</v>
      </c>
      <c r="O239" s="62">
        <v>44378</v>
      </c>
    </row>
    <row r="240" spans="1:15" x14ac:dyDescent="0.2">
      <c r="A240" s="64" t="s">
        <v>753</v>
      </c>
      <c r="B240" s="65"/>
      <c r="C240" s="64" t="s">
        <v>174</v>
      </c>
      <c r="D240" s="64" t="s">
        <v>765</v>
      </c>
      <c r="E240" s="64" t="s">
        <v>176</v>
      </c>
      <c r="F240" s="66">
        <v>44414</v>
      </c>
      <c r="G240" s="64" t="s">
        <v>753</v>
      </c>
      <c r="H240" s="67">
        <v>688200</v>
      </c>
      <c r="I240" s="64" t="s">
        <v>139</v>
      </c>
      <c r="J240" s="64" t="s">
        <v>213</v>
      </c>
      <c r="K240" s="64">
        <v>2000615339</v>
      </c>
      <c r="L240" s="64" t="s">
        <v>766</v>
      </c>
      <c r="M240" s="64" t="s">
        <v>588</v>
      </c>
      <c r="N240" s="67">
        <v>25</v>
      </c>
      <c r="O240" s="66">
        <v>44414</v>
      </c>
    </row>
    <row r="241" spans="1:15" s="72" customFormat="1" x14ac:dyDescent="0.2">
      <c r="B241" s="73"/>
      <c r="F241" s="74"/>
      <c r="H241" s="75"/>
      <c r="N241" s="75"/>
      <c r="O241" s="74"/>
    </row>
    <row r="242" spans="1:15" x14ac:dyDescent="0.2">
      <c r="A242" s="60">
        <v>864519</v>
      </c>
      <c r="B242" s="61"/>
      <c r="C242" s="60" t="s">
        <v>174</v>
      </c>
      <c r="D242" s="60" t="s">
        <v>737</v>
      </c>
      <c r="E242" s="60" t="s">
        <v>176</v>
      </c>
      <c r="F242" s="62">
        <v>44252</v>
      </c>
      <c r="G242" s="60" t="s">
        <v>738</v>
      </c>
      <c r="H242" s="63">
        <v>19637</v>
      </c>
      <c r="I242" s="60" t="s">
        <v>740</v>
      </c>
      <c r="J242" s="60" t="s">
        <v>179</v>
      </c>
      <c r="K242" s="60">
        <v>2000615916</v>
      </c>
      <c r="L242" s="60" t="s">
        <v>769</v>
      </c>
      <c r="M242" s="60" t="s">
        <v>450</v>
      </c>
      <c r="N242" s="63">
        <v>146</v>
      </c>
      <c r="O242" s="62">
        <v>44263</v>
      </c>
    </row>
    <row r="243" spans="1:15" x14ac:dyDescent="0.2">
      <c r="A243" s="60">
        <v>868188</v>
      </c>
      <c r="B243" s="61"/>
      <c r="C243" s="60" t="s">
        <v>174</v>
      </c>
      <c r="D243" s="60" t="s">
        <v>770</v>
      </c>
      <c r="E243" s="60" t="s">
        <v>176</v>
      </c>
      <c r="F243" s="62">
        <v>44299</v>
      </c>
      <c r="G243" s="60" t="s">
        <v>771</v>
      </c>
      <c r="H243" s="63">
        <v>52530</v>
      </c>
      <c r="I243" s="60" t="s">
        <v>772</v>
      </c>
      <c r="J243" s="60" t="s">
        <v>185</v>
      </c>
      <c r="K243" s="60">
        <v>2000615916</v>
      </c>
      <c r="L243" s="60" t="s">
        <v>773</v>
      </c>
      <c r="M243" s="60" t="s">
        <v>774</v>
      </c>
      <c r="N243" s="63">
        <v>60</v>
      </c>
      <c r="O243" s="62">
        <v>44349</v>
      </c>
    </row>
    <row r="244" spans="1:15" x14ac:dyDescent="0.2">
      <c r="A244" s="60">
        <v>869688</v>
      </c>
      <c r="B244" s="61"/>
      <c r="C244" s="60" t="s">
        <v>174</v>
      </c>
      <c r="D244" s="60" t="s">
        <v>775</v>
      </c>
      <c r="E244" s="60" t="s">
        <v>240</v>
      </c>
      <c r="F244" s="62">
        <v>44317</v>
      </c>
      <c r="G244" s="60" t="s">
        <v>767</v>
      </c>
      <c r="H244" s="63">
        <f>H245-H243-H242</f>
        <v>54609</v>
      </c>
      <c r="I244" s="60" t="s">
        <v>776</v>
      </c>
      <c r="J244" s="60" t="s">
        <v>185</v>
      </c>
      <c r="K244" s="60">
        <v>2000615916</v>
      </c>
      <c r="L244" s="60" t="s">
        <v>777</v>
      </c>
      <c r="M244" s="60" t="s">
        <v>768</v>
      </c>
      <c r="N244" s="63">
        <v>31</v>
      </c>
      <c r="O244" s="62">
        <v>44378</v>
      </c>
    </row>
    <row r="245" spans="1:15" x14ac:dyDescent="0.2">
      <c r="A245" s="64" t="s">
        <v>778</v>
      </c>
      <c r="B245" s="65"/>
      <c r="C245" s="64" t="s">
        <v>174</v>
      </c>
      <c r="D245" s="64" t="s">
        <v>779</v>
      </c>
      <c r="E245" s="64" t="s">
        <v>176</v>
      </c>
      <c r="F245" s="66">
        <v>44414</v>
      </c>
      <c r="G245" s="64" t="s">
        <v>778</v>
      </c>
      <c r="H245" s="67">
        <v>126776</v>
      </c>
      <c r="I245" s="64" t="s">
        <v>74</v>
      </c>
      <c r="J245" s="64" t="s">
        <v>213</v>
      </c>
      <c r="K245" s="64">
        <v>2000615916</v>
      </c>
      <c r="L245" s="64" t="s">
        <v>766</v>
      </c>
      <c r="M245" s="64" t="s">
        <v>281</v>
      </c>
      <c r="N245" s="67">
        <v>25</v>
      </c>
      <c r="O245" s="66">
        <v>44414</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015BE-9C0D-4FFE-AC3E-9AA3B7E5BEBF}">
  <dimension ref="A1:O24"/>
  <sheetViews>
    <sheetView topLeftCell="A13" workbookViewId="0">
      <selection activeCell="H2" sqref="H2:H24"/>
    </sheetView>
  </sheetViews>
  <sheetFormatPr baseColWidth="10" defaultRowHeight="12.75" x14ac:dyDescent="0.2"/>
  <cols>
    <col min="1" max="16384" width="11.42578125" style="89"/>
  </cols>
  <sheetData>
    <row r="1" spans="1:15" x14ac:dyDescent="0.2">
      <c r="A1" s="88" t="s">
        <v>160</v>
      </c>
      <c r="B1" s="88" t="s">
        <v>161</v>
      </c>
      <c r="C1" s="88" t="s">
        <v>162</v>
      </c>
      <c r="D1" s="88" t="s">
        <v>163</v>
      </c>
      <c r="E1" s="88" t="s">
        <v>164</v>
      </c>
      <c r="F1" s="88" t="s">
        <v>165</v>
      </c>
      <c r="G1" s="88" t="s">
        <v>160</v>
      </c>
      <c r="H1" s="88" t="s">
        <v>166</v>
      </c>
      <c r="I1" s="88" t="s">
        <v>167</v>
      </c>
      <c r="J1" s="88" t="s">
        <v>168</v>
      </c>
      <c r="K1" s="88" t="s">
        <v>169</v>
      </c>
      <c r="L1" s="88" t="s">
        <v>170</v>
      </c>
      <c r="M1" s="88" t="s">
        <v>171</v>
      </c>
      <c r="N1" s="88" t="s">
        <v>172</v>
      </c>
      <c r="O1" s="88" t="s">
        <v>173</v>
      </c>
    </row>
    <row r="2" spans="1:15" x14ac:dyDescent="0.2">
      <c r="A2" s="89" t="s">
        <v>785</v>
      </c>
      <c r="B2" s="90"/>
      <c r="C2" s="89" t="s">
        <v>174</v>
      </c>
      <c r="D2" s="89" t="s">
        <v>786</v>
      </c>
      <c r="E2" s="89" t="s">
        <v>176</v>
      </c>
      <c r="F2" s="91">
        <v>44483</v>
      </c>
      <c r="G2" s="89" t="s">
        <v>785</v>
      </c>
      <c r="H2" s="92">
        <v>44775</v>
      </c>
      <c r="I2" s="89" t="s">
        <v>74</v>
      </c>
      <c r="J2" s="89" t="s">
        <v>213</v>
      </c>
      <c r="L2" s="89" t="s">
        <v>433</v>
      </c>
      <c r="M2" s="89" t="s">
        <v>281</v>
      </c>
      <c r="N2" s="92">
        <v>12</v>
      </c>
      <c r="O2" s="91">
        <v>44483</v>
      </c>
    </row>
    <row r="3" spans="1:15" x14ac:dyDescent="0.2">
      <c r="A3" s="89" t="s">
        <v>787</v>
      </c>
      <c r="B3" s="90"/>
      <c r="C3" s="89" t="s">
        <v>174</v>
      </c>
      <c r="D3" s="89" t="s">
        <v>788</v>
      </c>
      <c r="E3" s="89" t="s">
        <v>240</v>
      </c>
      <c r="F3" s="91">
        <v>44483</v>
      </c>
      <c r="G3" s="89" t="s">
        <v>787</v>
      </c>
      <c r="H3" s="92">
        <v>237099</v>
      </c>
      <c r="I3" s="89" t="s">
        <v>74</v>
      </c>
      <c r="J3" s="89" t="s">
        <v>213</v>
      </c>
      <c r="L3" s="89" t="s">
        <v>433</v>
      </c>
      <c r="M3" s="89" t="s">
        <v>281</v>
      </c>
      <c r="N3" s="92">
        <v>12</v>
      </c>
      <c r="O3" s="91">
        <v>44483</v>
      </c>
    </row>
    <row r="4" spans="1:15" x14ac:dyDescent="0.2">
      <c r="A4" s="89" t="s">
        <v>789</v>
      </c>
      <c r="B4" s="90"/>
      <c r="C4" s="89" t="s">
        <v>174</v>
      </c>
      <c r="D4" s="89" t="s">
        <v>790</v>
      </c>
      <c r="E4" s="89" t="s">
        <v>176</v>
      </c>
      <c r="F4" s="91">
        <v>44483</v>
      </c>
      <c r="G4" s="89" t="s">
        <v>789</v>
      </c>
      <c r="H4" s="92">
        <v>27225</v>
      </c>
      <c r="I4" s="89" t="s">
        <v>791</v>
      </c>
      <c r="J4" s="89" t="s">
        <v>213</v>
      </c>
      <c r="L4" s="89" t="s">
        <v>433</v>
      </c>
      <c r="M4" s="89" t="s">
        <v>376</v>
      </c>
      <c r="N4" s="92">
        <v>12</v>
      </c>
      <c r="O4" s="91">
        <v>44483</v>
      </c>
    </row>
    <row r="5" spans="1:15" x14ac:dyDescent="0.2">
      <c r="A5" s="89" t="s">
        <v>792</v>
      </c>
      <c r="B5" s="90"/>
      <c r="C5" s="89" t="s">
        <v>174</v>
      </c>
      <c r="D5" s="89" t="s">
        <v>793</v>
      </c>
      <c r="E5" s="89" t="s">
        <v>176</v>
      </c>
      <c r="F5" s="91">
        <v>44218</v>
      </c>
      <c r="G5" s="89" t="s">
        <v>792</v>
      </c>
      <c r="H5" s="92">
        <v>464200</v>
      </c>
      <c r="I5" s="89" t="s">
        <v>91</v>
      </c>
      <c r="J5" s="89" t="s">
        <v>213</v>
      </c>
      <c r="L5" s="89" t="s">
        <v>578</v>
      </c>
      <c r="M5" s="89" t="s">
        <v>319</v>
      </c>
      <c r="N5" s="92">
        <v>277</v>
      </c>
      <c r="O5" s="91">
        <v>44218</v>
      </c>
    </row>
    <row r="6" spans="1:15" x14ac:dyDescent="0.2">
      <c r="A6" s="89" t="s">
        <v>794</v>
      </c>
      <c r="B6" s="90"/>
      <c r="C6" s="89" t="s">
        <v>174</v>
      </c>
      <c r="D6" s="89" t="s">
        <v>795</v>
      </c>
      <c r="E6" s="89" t="s">
        <v>176</v>
      </c>
      <c r="F6" s="91">
        <v>44295</v>
      </c>
      <c r="G6" s="89" t="s">
        <v>794</v>
      </c>
      <c r="H6" s="92">
        <v>881510</v>
      </c>
      <c r="I6" s="89" t="s">
        <v>91</v>
      </c>
      <c r="J6" s="89" t="s">
        <v>213</v>
      </c>
      <c r="L6" s="89" t="s">
        <v>694</v>
      </c>
      <c r="M6" s="89" t="s">
        <v>319</v>
      </c>
      <c r="N6" s="92">
        <v>200</v>
      </c>
      <c r="O6" s="91">
        <v>44295</v>
      </c>
    </row>
    <row r="7" spans="1:15" x14ac:dyDescent="0.2">
      <c r="A7" s="89" t="s">
        <v>796</v>
      </c>
      <c r="B7" s="90"/>
      <c r="C7" s="89" t="s">
        <v>174</v>
      </c>
      <c r="D7" s="89" t="s">
        <v>797</v>
      </c>
      <c r="E7" s="89" t="s">
        <v>176</v>
      </c>
      <c r="F7" s="91">
        <v>44452</v>
      </c>
      <c r="G7" s="89" t="s">
        <v>796</v>
      </c>
      <c r="H7" s="92">
        <v>31240</v>
      </c>
      <c r="I7" s="89" t="s">
        <v>91</v>
      </c>
      <c r="J7" s="89" t="s">
        <v>213</v>
      </c>
      <c r="L7" s="89" t="s">
        <v>433</v>
      </c>
      <c r="M7" s="89" t="s">
        <v>319</v>
      </c>
      <c r="N7" s="92">
        <v>43</v>
      </c>
      <c r="O7" s="91">
        <v>44452</v>
      </c>
    </row>
    <row r="8" spans="1:15" x14ac:dyDescent="0.2">
      <c r="A8" s="89" t="s">
        <v>798</v>
      </c>
      <c r="B8" s="90"/>
      <c r="C8" s="89" t="s">
        <v>174</v>
      </c>
      <c r="D8" s="89" t="s">
        <v>799</v>
      </c>
      <c r="E8" s="89" t="s">
        <v>176</v>
      </c>
      <c r="F8" s="91">
        <v>44483</v>
      </c>
      <c r="G8" s="89" t="s">
        <v>798</v>
      </c>
      <c r="H8" s="92">
        <v>45585</v>
      </c>
      <c r="I8" s="89" t="s">
        <v>800</v>
      </c>
      <c r="J8" s="89" t="s">
        <v>213</v>
      </c>
      <c r="L8" s="89" t="s">
        <v>433</v>
      </c>
      <c r="M8" s="89" t="s">
        <v>262</v>
      </c>
      <c r="N8" s="92">
        <v>12</v>
      </c>
      <c r="O8" s="91">
        <v>44483</v>
      </c>
    </row>
    <row r="9" spans="1:15" x14ac:dyDescent="0.2">
      <c r="A9" s="89" t="s">
        <v>801</v>
      </c>
      <c r="B9" s="90"/>
      <c r="C9" s="89" t="s">
        <v>174</v>
      </c>
      <c r="D9" s="89" t="s">
        <v>802</v>
      </c>
      <c r="E9" s="89" t="s">
        <v>176</v>
      </c>
      <c r="F9" s="91">
        <v>44483</v>
      </c>
      <c r="G9" s="89" t="s">
        <v>801</v>
      </c>
      <c r="H9" s="92">
        <v>44775</v>
      </c>
      <c r="I9" s="89" t="s">
        <v>64</v>
      </c>
      <c r="J9" s="89" t="s">
        <v>213</v>
      </c>
      <c r="L9" s="89" t="s">
        <v>433</v>
      </c>
      <c r="M9" s="89" t="s">
        <v>181</v>
      </c>
      <c r="N9" s="92">
        <v>12</v>
      </c>
      <c r="O9" s="91">
        <v>44483</v>
      </c>
    </row>
    <row r="10" spans="1:15" x14ac:dyDescent="0.2">
      <c r="A10" s="89" t="s">
        <v>803</v>
      </c>
      <c r="B10" s="90"/>
      <c r="C10" s="89" t="s">
        <v>174</v>
      </c>
      <c r="D10" s="89" t="s">
        <v>804</v>
      </c>
      <c r="E10" s="89" t="s">
        <v>176</v>
      </c>
      <c r="F10" s="91">
        <v>44218</v>
      </c>
      <c r="G10" s="89" t="s">
        <v>803</v>
      </c>
      <c r="H10" s="92">
        <v>387170</v>
      </c>
      <c r="I10" s="89" t="s">
        <v>83</v>
      </c>
      <c r="J10" s="89" t="s">
        <v>213</v>
      </c>
      <c r="L10" s="89" t="s">
        <v>578</v>
      </c>
      <c r="M10" s="89" t="s">
        <v>376</v>
      </c>
      <c r="N10" s="92">
        <v>277</v>
      </c>
      <c r="O10" s="91">
        <v>44218</v>
      </c>
    </row>
    <row r="11" spans="1:15" x14ac:dyDescent="0.2">
      <c r="A11" s="89" t="s">
        <v>805</v>
      </c>
      <c r="B11" s="90"/>
      <c r="C11" s="89" t="s">
        <v>174</v>
      </c>
      <c r="D11" s="89" t="s">
        <v>806</v>
      </c>
      <c r="E11" s="89" t="s">
        <v>176</v>
      </c>
      <c r="F11" s="91">
        <v>44295</v>
      </c>
      <c r="G11" s="89" t="s">
        <v>805</v>
      </c>
      <c r="H11" s="92">
        <v>400320</v>
      </c>
      <c r="I11" s="89" t="s">
        <v>83</v>
      </c>
      <c r="J11" s="89" t="s">
        <v>213</v>
      </c>
      <c r="L11" s="89" t="s">
        <v>694</v>
      </c>
      <c r="M11" s="89" t="s">
        <v>376</v>
      </c>
      <c r="N11" s="92">
        <v>200</v>
      </c>
      <c r="O11" s="91">
        <v>44295</v>
      </c>
    </row>
    <row r="12" spans="1:15" x14ac:dyDescent="0.2">
      <c r="A12" s="89" t="s">
        <v>807</v>
      </c>
      <c r="B12" s="90"/>
      <c r="C12" s="89" t="s">
        <v>174</v>
      </c>
      <c r="D12" s="89" t="s">
        <v>808</v>
      </c>
      <c r="E12" s="89" t="s">
        <v>176</v>
      </c>
      <c r="F12" s="91">
        <v>44295</v>
      </c>
      <c r="G12" s="89" t="s">
        <v>807</v>
      </c>
      <c r="H12" s="92">
        <v>62860</v>
      </c>
      <c r="I12" s="89" t="s">
        <v>83</v>
      </c>
      <c r="J12" s="89" t="s">
        <v>213</v>
      </c>
      <c r="L12" s="89" t="s">
        <v>694</v>
      </c>
      <c r="M12" s="89" t="s">
        <v>376</v>
      </c>
      <c r="N12" s="92">
        <v>200</v>
      </c>
      <c r="O12" s="91">
        <v>44295</v>
      </c>
    </row>
    <row r="13" spans="1:15" x14ac:dyDescent="0.2">
      <c r="A13" s="89" t="s">
        <v>809</v>
      </c>
      <c r="B13" s="90"/>
      <c r="C13" s="89" t="s">
        <v>174</v>
      </c>
      <c r="D13" s="89" t="s">
        <v>810</v>
      </c>
      <c r="E13" s="89" t="s">
        <v>176</v>
      </c>
      <c r="F13" s="91">
        <v>44414</v>
      </c>
      <c r="G13" s="89" t="s">
        <v>809</v>
      </c>
      <c r="H13" s="92">
        <v>50880</v>
      </c>
      <c r="I13" s="89" t="s">
        <v>83</v>
      </c>
      <c r="J13" s="89" t="s">
        <v>213</v>
      </c>
      <c r="L13" s="89" t="s">
        <v>766</v>
      </c>
      <c r="M13" s="89" t="s">
        <v>376</v>
      </c>
      <c r="N13" s="92">
        <v>81</v>
      </c>
      <c r="O13" s="91">
        <v>44414</v>
      </c>
    </row>
    <row r="14" spans="1:15" x14ac:dyDescent="0.2">
      <c r="A14" s="89" t="s">
        <v>811</v>
      </c>
      <c r="B14" s="90"/>
      <c r="C14" s="89" t="s">
        <v>174</v>
      </c>
      <c r="D14" s="89" t="s">
        <v>812</v>
      </c>
      <c r="E14" s="89" t="s">
        <v>176</v>
      </c>
      <c r="F14" s="91">
        <v>44414</v>
      </c>
      <c r="G14" s="89" t="s">
        <v>811</v>
      </c>
      <c r="H14" s="92">
        <v>50432</v>
      </c>
      <c r="I14" s="89" t="s">
        <v>83</v>
      </c>
      <c r="J14" s="89" t="s">
        <v>213</v>
      </c>
      <c r="L14" s="89" t="s">
        <v>766</v>
      </c>
      <c r="M14" s="89" t="s">
        <v>376</v>
      </c>
      <c r="N14" s="92">
        <v>81</v>
      </c>
      <c r="O14" s="91">
        <v>44414</v>
      </c>
    </row>
    <row r="15" spans="1:15" x14ac:dyDescent="0.2">
      <c r="A15" s="89" t="s">
        <v>813</v>
      </c>
      <c r="B15" s="90"/>
      <c r="C15" s="89" t="s">
        <v>174</v>
      </c>
      <c r="D15" s="89" t="s">
        <v>814</v>
      </c>
      <c r="E15" s="89" t="s">
        <v>176</v>
      </c>
      <c r="F15" s="91">
        <v>44452</v>
      </c>
      <c r="G15" s="89" t="s">
        <v>813</v>
      </c>
      <c r="H15" s="92">
        <v>120170</v>
      </c>
      <c r="I15" s="89" t="s">
        <v>83</v>
      </c>
      <c r="J15" s="89" t="s">
        <v>213</v>
      </c>
      <c r="L15" s="89" t="s">
        <v>433</v>
      </c>
      <c r="M15" s="89" t="s">
        <v>376</v>
      </c>
      <c r="N15" s="92">
        <v>43</v>
      </c>
      <c r="O15" s="91">
        <v>44452</v>
      </c>
    </row>
    <row r="16" spans="1:15" x14ac:dyDescent="0.2">
      <c r="A16" s="89" t="s">
        <v>815</v>
      </c>
      <c r="B16" s="90"/>
      <c r="C16" s="89" t="s">
        <v>174</v>
      </c>
      <c r="D16" s="89" t="s">
        <v>816</v>
      </c>
      <c r="E16" s="89" t="s">
        <v>176</v>
      </c>
      <c r="F16" s="91">
        <v>44483</v>
      </c>
      <c r="G16" s="89" t="s">
        <v>815</v>
      </c>
      <c r="H16" s="92">
        <v>45585</v>
      </c>
      <c r="I16" s="89" t="s">
        <v>111</v>
      </c>
      <c r="J16" s="89" t="s">
        <v>213</v>
      </c>
      <c r="L16" s="89" t="s">
        <v>433</v>
      </c>
      <c r="M16" s="89" t="s">
        <v>242</v>
      </c>
      <c r="N16" s="92">
        <v>12</v>
      </c>
      <c r="O16" s="91">
        <v>44483</v>
      </c>
    </row>
    <row r="17" spans="1:15" x14ac:dyDescent="0.2">
      <c r="A17" s="89" t="s">
        <v>817</v>
      </c>
      <c r="B17" s="90"/>
      <c r="C17" s="89" t="s">
        <v>174</v>
      </c>
      <c r="D17" s="89" t="s">
        <v>818</v>
      </c>
      <c r="E17" s="89" t="s">
        <v>176</v>
      </c>
      <c r="F17" s="91">
        <v>44414</v>
      </c>
      <c r="G17" s="89" t="s">
        <v>817</v>
      </c>
      <c r="H17" s="92">
        <v>97344</v>
      </c>
      <c r="I17" s="89" t="s">
        <v>577</v>
      </c>
      <c r="J17" s="89" t="s">
        <v>213</v>
      </c>
      <c r="L17" s="89" t="s">
        <v>766</v>
      </c>
      <c r="M17" s="89" t="s">
        <v>229</v>
      </c>
      <c r="N17" s="92">
        <v>81</v>
      </c>
      <c r="O17" s="91">
        <v>44414</v>
      </c>
    </row>
    <row r="18" spans="1:15" x14ac:dyDescent="0.2">
      <c r="A18" s="89" t="s">
        <v>819</v>
      </c>
      <c r="B18" s="90"/>
      <c r="C18" s="89" t="s">
        <v>174</v>
      </c>
      <c r="D18" s="89" t="s">
        <v>820</v>
      </c>
      <c r="E18" s="89" t="s">
        <v>176</v>
      </c>
      <c r="F18" s="91">
        <v>44483</v>
      </c>
      <c r="G18" s="89" t="s">
        <v>819</v>
      </c>
      <c r="H18" s="92">
        <v>361800</v>
      </c>
      <c r="I18" s="89" t="s">
        <v>577</v>
      </c>
      <c r="J18" s="89" t="s">
        <v>213</v>
      </c>
      <c r="L18" s="89" t="s">
        <v>433</v>
      </c>
      <c r="M18" s="89" t="s">
        <v>229</v>
      </c>
      <c r="N18" s="92">
        <v>12</v>
      </c>
      <c r="O18" s="91">
        <v>44483</v>
      </c>
    </row>
    <row r="19" spans="1:15" x14ac:dyDescent="0.2">
      <c r="A19" s="89" t="s">
        <v>821</v>
      </c>
      <c r="B19" s="90"/>
      <c r="C19" s="89" t="s">
        <v>174</v>
      </c>
      <c r="D19" s="89" t="s">
        <v>822</v>
      </c>
      <c r="E19" s="89" t="s">
        <v>176</v>
      </c>
      <c r="F19" s="91">
        <v>44053</v>
      </c>
      <c r="G19" s="89" t="s">
        <v>821</v>
      </c>
      <c r="H19" s="92">
        <v>752940</v>
      </c>
      <c r="I19" s="89" t="s">
        <v>823</v>
      </c>
      <c r="J19" s="89" t="s">
        <v>213</v>
      </c>
      <c r="L19" s="89" t="s">
        <v>433</v>
      </c>
      <c r="M19" s="89" t="s">
        <v>588</v>
      </c>
      <c r="N19" s="92">
        <v>442</v>
      </c>
      <c r="O19" s="91">
        <v>44053</v>
      </c>
    </row>
    <row r="20" spans="1:15" x14ac:dyDescent="0.2">
      <c r="A20" s="89" t="s">
        <v>824</v>
      </c>
      <c r="B20" s="90"/>
      <c r="C20" s="89" t="s">
        <v>174</v>
      </c>
      <c r="D20" s="89" t="s">
        <v>825</v>
      </c>
      <c r="E20" s="89" t="s">
        <v>176</v>
      </c>
      <c r="F20" s="91">
        <v>44362</v>
      </c>
      <c r="G20" s="89" t="s">
        <v>824</v>
      </c>
      <c r="H20" s="92">
        <v>119288</v>
      </c>
      <c r="I20" s="89" t="s">
        <v>139</v>
      </c>
      <c r="J20" s="89" t="s">
        <v>213</v>
      </c>
      <c r="L20" s="89" t="s">
        <v>744</v>
      </c>
      <c r="M20" s="89" t="s">
        <v>588</v>
      </c>
      <c r="N20" s="92">
        <v>133</v>
      </c>
      <c r="O20" s="91">
        <v>44362</v>
      </c>
    </row>
    <row r="21" spans="1:15" x14ac:dyDescent="0.2">
      <c r="A21" s="89" t="s">
        <v>826</v>
      </c>
      <c r="B21" s="90"/>
      <c r="C21" s="89" t="s">
        <v>174</v>
      </c>
      <c r="D21" s="89" t="s">
        <v>827</v>
      </c>
      <c r="E21" s="89" t="s">
        <v>176</v>
      </c>
      <c r="F21" s="91">
        <v>44483</v>
      </c>
      <c r="G21" s="89" t="s">
        <v>826</v>
      </c>
      <c r="H21" s="92">
        <v>88530</v>
      </c>
      <c r="I21" s="89" t="s">
        <v>139</v>
      </c>
      <c r="J21" s="89" t="s">
        <v>213</v>
      </c>
      <c r="L21" s="89" t="s">
        <v>433</v>
      </c>
      <c r="M21" s="89" t="s">
        <v>588</v>
      </c>
      <c r="N21" s="92">
        <v>12</v>
      </c>
      <c r="O21" s="91">
        <v>44483</v>
      </c>
    </row>
    <row r="22" spans="1:15" x14ac:dyDescent="0.2">
      <c r="A22" s="89" t="s">
        <v>695</v>
      </c>
      <c r="B22" s="90"/>
      <c r="C22" s="89" t="s">
        <v>174</v>
      </c>
      <c r="D22" s="89" t="s">
        <v>828</v>
      </c>
      <c r="E22" s="89" t="s">
        <v>176</v>
      </c>
      <c r="F22" s="91">
        <v>44295</v>
      </c>
      <c r="G22" s="89" t="s">
        <v>695</v>
      </c>
      <c r="H22" s="92">
        <v>18175</v>
      </c>
      <c r="I22" s="89" t="s">
        <v>643</v>
      </c>
      <c r="J22" s="89" t="s">
        <v>179</v>
      </c>
      <c r="L22" s="89" t="s">
        <v>829</v>
      </c>
      <c r="M22" s="89" t="s">
        <v>386</v>
      </c>
      <c r="N22" s="92">
        <v>200</v>
      </c>
      <c r="O22" s="91">
        <v>44295</v>
      </c>
    </row>
    <row r="23" spans="1:15" x14ac:dyDescent="0.2">
      <c r="A23" s="89" t="s">
        <v>753</v>
      </c>
      <c r="B23" s="90"/>
      <c r="C23" s="89" t="s">
        <v>174</v>
      </c>
      <c r="D23" s="89" t="s">
        <v>830</v>
      </c>
      <c r="E23" s="89" t="s">
        <v>176</v>
      </c>
      <c r="F23" s="91">
        <v>44414</v>
      </c>
      <c r="G23" s="89" t="s">
        <v>753</v>
      </c>
      <c r="H23" s="92">
        <v>76470</v>
      </c>
      <c r="I23" s="89" t="s">
        <v>139</v>
      </c>
      <c r="J23" s="89" t="s">
        <v>179</v>
      </c>
      <c r="L23" s="89" t="s">
        <v>831</v>
      </c>
      <c r="M23" s="89" t="s">
        <v>588</v>
      </c>
      <c r="N23" s="92">
        <v>81</v>
      </c>
      <c r="O23" s="91">
        <v>44414</v>
      </c>
    </row>
    <row r="24" spans="1:15" x14ac:dyDescent="0.2">
      <c r="H24" s="93">
        <f>SUM(H2:H23)</f>
        <v>4408373</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VERIFICACIÓN DE CARTERA </vt:lpstr>
      <vt:lpstr>DEVOLUCIONES</vt:lpstr>
      <vt:lpstr>RESUMEN </vt:lpstr>
      <vt:lpstr>PAGOS</vt:lpstr>
      <vt:lpstr>GIROS POR LEGALIZAR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Wilmar Gerardo Lopez Sanchez</dc:creator>
  <cp:lastModifiedBy>Carlos Alberto Cuervo Sierra</cp:lastModifiedBy>
  <dcterms:created xsi:type="dcterms:W3CDTF">2018-09-25T23:41:55Z</dcterms:created>
  <dcterms:modified xsi:type="dcterms:W3CDTF">2021-11-10T21:04:35Z</dcterms:modified>
</cp:coreProperties>
</file>