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ccuervo_coosalud_com/Documents/CRUCES DE CARTERA/HOSPITAL JORGE CAVELIER/01.02.2021/"/>
    </mc:Choice>
  </mc:AlternateContent>
  <xr:revisionPtr revIDLastSave="63" documentId="8_{AB5FAB26-9436-4532-A455-8888208FAE4E}" xr6:coauthVersionLast="47" xr6:coauthVersionMax="47" xr10:uidLastSave="{520B77EA-338F-48A3-AB83-0C965DDF79AE}"/>
  <bookViews>
    <workbookView xWindow="-120" yWindow="-120" windowWidth="20730" windowHeight="11160" tabRatio="963" activeTab="1" xr2:uid="{992045FB-D363-4912-A37D-7F9CA60E6F28}"/>
  </bookViews>
  <sheets>
    <sheet name="VERIFICACIÓN DE CARTERA " sheetId="3" r:id="rId1"/>
    <sheet name="RESUMEN " sheetId="4" r:id="rId2"/>
  </sheets>
  <externalReferences>
    <externalReference r:id="rId3"/>
  </externalReferences>
  <definedNames>
    <definedName name="_xlnm._FilterDatabase" localSheetId="0" hidden="1">'VERIFICACIÓN DE CARTERA '!$B$1:$P$67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2" i="3"/>
  <c r="H67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2" i="3"/>
  <c r="C71" i="3"/>
  <c r="L71" i="3" l="1"/>
  <c r="E17" i="4" s="1"/>
  <c r="K71" i="3"/>
  <c r="E16" i="4" s="1"/>
  <c r="J71" i="3"/>
  <c r="E15" i="4" s="1"/>
  <c r="I71" i="3"/>
  <c r="E14" i="4" s="1"/>
  <c r="H71" i="3"/>
  <c r="E13" i="4" s="1"/>
  <c r="G71" i="3"/>
  <c r="F71" i="3"/>
  <c r="E12" i="4" s="1"/>
  <c r="E71" i="3"/>
  <c r="D71" i="3" l="1"/>
  <c r="E10" i="4" s="1"/>
  <c r="O71" i="3" l="1"/>
  <c r="E18" i="4" s="1"/>
  <c r="E20" i="4" s="1"/>
  <c r="E23" i="4" s="1"/>
  <c r="E27" i="4" s="1"/>
</calcChain>
</file>

<file path=xl/sharedStrings.xml><?xml version="1.0" encoding="utf-8"?>
<sst xmlns="http://schemas.openxmlformats.org/spreadsheetml/2006/main" count="59" uniqueCount="40">
  <si>
    <t>SALDO</t>
  </si>
  <si>
    <t>POR PAGAR</t>
  </si>
  <si>
    <t>DEVUELTA IPS</t>
  </si>
  <si>
    <t>EN PROCESO DE AUDITORIA</t>
  </si>
  <si>
    <t>NO RADICADA</t>
  </si>
  <si>
    <t>GLOSA POR CONCILIAR</t>
  </si>
  <si>
    <t xml:space="preserve">GLOSA ACEPTA IPS </t>
  </si>
  <si>
    <t xml:space="preserve">CANCELADA </t>
  </si>
  <si>
    <t>DOC No</t>
  </si>
  <si>
    <t>DIFERENCIA</t>
  </si>
  <si>
    <t>SUCURSAL</t>
  </si>
  <si>
    <t>#</t>
  </si>
  <si>
    <t>No DE FACTURA</t>
  </si>
  <si>
    <t>VALOR FACTURA</t>
  </si>
  <si>
    <t>OBSERVACIÓN</t>
  </si>
  <si>
    <t>COPAGO/CUOTA MODERADORA</t>
  </si>
  <si>
    <t>COOSALUD EPS SA</t>
  </si>
  <si>
    <t>DETALLE DE CARTERA IPS</t>
  </si>
  <si>
    <t>=</t>
  </si>
  <si>
    <t>Cartera presentada  IPS</t>
  </si>
  <si>
    <t>-</t>
  </si>
  <si>
    <t>Devoluciones</t>
  </si>
  <si>
    <t>Facturas sin evidencia de radicación</t>
  </si>
  <si>
    <t>Glosas por  Conciliar</t>
  </si>
  <si>
    <t>Glosas Aceptadas por la IPS</t>
  </si>
  <si>
    <t>Copagos</t>
  </si>
  <si>
    <t>Facturas Pagadas</t>
  </si>
  <si>
    <t>Diferencias en factura de proveedor</t>
  </si>
  <si>
    <t>Saldo</t>
  </si>
  <si>
    <t>Saldo Final</t>
  </si>
  <si>
    <t xml:space="preserve">Anticipos por legalizar </t>
  </si>
  <si>
    <t>Fecha de Corte Cartera Presentada IPS</t>
  </si>
  <si>
    <t>Fecha de Cruce de Cartera</t>
  </si>
  <si>
    <t>Facturas en proceso de auditoria Aplistaff_ NOV_2021</t>
  </si>
  <si>
    <t xml:space="preserve">SIN EVIDENCIA DE RADICACIÓN </t>
  </si>
  <si>
    <t>Estado de cartera IPS: ESE HOSPITAL PROFESOR JORGE CAVELIER -I- NIVEL DE ATENCION CAJICA</t>
  </si>
  <si>
    <t>NIT: 832002436</t>
  </si>
  <si>
    <t>Saldo Disponible a Favor de: ESE HOSPITAL PROFESOR JORGE CAVELIER -I- NIVEL DE ATENCION CAJICA</t>
  </si>
  <si>
    <t>Facturas en proceso de auditoria Aplistaff_ DIC_2021</t>
  </si>
  <si>
    <t>COOSALUD  NIT 800249241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</si>
</sst>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7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</cellStyleXfs>
  <cellXfs count="62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/>
    </xf>
    <xf numFmtId="0" fontId="2" fillId="0" borderId="0" xfId="0" applyFont="1" applyFill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3" xfId="0" applyFont="1" applyBorder="1"/>
    <xf numFmtId="164" fontId="2" fillId="0" borderId="3" xfId="0" applyNumberFormat="1" applyFont="1" applyBorder="1"/>
    <xf numFmtId="164" fontId="1" fillId="3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9" xfId="0" applyFill="1" applyBorder="1" applyAlignment="1">
      <alignment horizontal="center"/>
    </xf>
    <xf numFmtId="0" fontId="3" fillId="4" borderId="0" xfId="0" applyFont="1" applyFill="1"/>
    <xf numFmtId="3" fontId="0" fillId="4" borderId="0" xfId="0" applyNumberForma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0" fillId="4" borderId="9" xfId="0" applyFill="1" applyBorder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4" fillId="5" borderId="0" xfId="0" applyFont="1" applyFill="1"/>
    <xf numFmtId="0" fontId="0" fillId="0" borderId="9" xfId="0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0" fillId="4" borderId="12" xfId="0" applyFill="1" applyBorder="1"/>
    <xf numFmtId="0" fontId="0" fillId="4" borderId="4" xfId="0" applyFill="1" applyBorder="1"/>
    <xf numFmtId="0" fontId="0" fillId="4" borderId="13" xfId="0" applyFill="1" applyBorder="1"/>
    <xf numFmtId="14" fontId="4" fillId="5" borderId="0" xfId="0" applyNumberFormat="1" applyFont="1" applyFill="1" applyAlignment="1">
      <alignment horizontal="righ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167" fontId="4" fillId="5" borderId="0" xfId="4" applyNumberFormat="1" applyFont="1" applyFill="1"/>
    <xf numFmtId="167" fontId="0" fillId="4" borderId="0" xfId="4" applyNumberFormat="1" applyFont="1" applyFill="1"/>
    <xf numFmtId="167" fontId="7" fillId="4" borderId="0" xfId="4" applyNumberFormat="1" applyFont="1" applyFill="1"/>
    <xf numFmtId="167" fontId="8" fillId="6" borderId="0" xfId="4" applyNumberFormat="1" applyFont="1" applyFill="1" applyAlignment="1">
      <alignment horizontal="right"/>
    </xf>
    <xf numFmtId="167" fontId="4" fillId="3" borderId="11" xfId="4" applyNumberFormat="1" applyFont="1" applyFill="1" applyBorder="1"/>
  </cellXfs>
  <cellStyles count="5">
    <cellStyle name="Excel Built-in Normal" xfId="2" xr:uid="{FEAD7595-BA08-478F-B751-377DB77EF33F}"/>
    <cellStyle name="Excel Built-in Normal 1" xfId="1" xr:uid="{415A6882-2E43-4BC3-9D04-44747B12C90A}"/>
    <cellStyle name="Moneda" xfId="4" builtinId="4"/>
    <cellStyle name="Normal" xfId="0" builtinId="0"/>
    <cellStyle name="Normal 2 2" xfId="3" xr:uid="{93DAE960-8E3E-41B7-B037-DB5BBB356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47626</xdr:rowOff>
    </xdr:from>
    <xdr:ext cx="2190750" cy="323850"/>
    <xdr:pic>
      <xdr:nvPicPr>
        <xdr:cNvPr id="2" name="Imagen 1">
          <a:extLst>
            <a:ext uri="{FF2B5EF4-FFF2-40B4-BE49-F238E27FC236}">
              <a16:creationId xmlns:a16="http://schemas.microsoft.com/office/drawing/2014/main" id="{9E066E3F-9F30-4FEA-8200-35BBFC13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09576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cuervo_coosalud_com/Documents/CRUCES%20DE%20CARTERA/HOSPITAL%20JORGE%20CAVELIER/16.11.2021/832002436%20E.S.E.%20HOSPITAL%20PROFESOR%20JORGE%20CAVELIER%20NIT%20800%2016.1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CIÓN DE CARTERA "/>
      <sheetName val="RESUMEN "/>
      <sheetName val="rptEdadesDetalladoPacientes"/>
    </sheetNames>
    <sheetDataSet>
      <sheetData sheetId="0">
        <row r="1">
          <cell r="B1" t="str">
            <v>No DE FACTURA</v>
          </cell>
          <cell r="C1" t="str">
            <v>VALOR FACTURA</v>
          </cell>
          <cell r="D1" t="str">
            <v>SALDO</v>
          </cell>
          <cell r="E1" t="str">
            <v>POR PAGAR</v>
          </cell>
          <cell r="F1" t="str">
            <v>DEVUELTA IPS</v>
          </cell>
          <cell r="G1" t="str">
            <v>EN PROCESO DE AUDITORIA</v>
          </cell>
          <cell r="H1" t="str">
            <v>NO RADICADA</v>
          </cell>
          <cell r="I1" t="str">
            <v>GLOSA POR CONCILIAR</v>
          </cell>
        </row>
        <row r="2">
          <cell r="B2">
            <v>32902</v>
          </cell>
          <cell r="C2">
            <v>55900</v>
          </cell>
          <cell r="D2">
            <v>55900</v>
          </cell>
          <cell r="E2"/>
          <cell r="F2"/>
          <cell r="G2"/>
          <cell r="H2">
            <v>55900</v>
          </cell>
          <cell r="I2"/>
        </row>
        <row r="3">
          <cell r="B3">
            <v>32973</v>
          </cell>
          <cell r="C3">
            <v>31553</v>
          </cell>
          <cell r="D3">
            <v>31553</v>
          </cell>
          <cell r="E3"/>
          <cell r="F3"/>
          <cell r="G3"/>
          <cell r="H3">
            <v>31553</v>
          </cell>
          <cell r="I3"/>
        </row>
        <row r="4">
          <cell r="B4">
            <v>33528</v>
          </cell>
          <cell r="C4">
            <v>94799</v>
          </cell>
          <cell r="D4">
            <v>94799</v>
          </cell>
          <cell r="E4"/>
          <cell r="F4"/>
          <cell r="G4"/>
          <cell r="H4">
            <v>94799</v>
          </cell>
          <cell r="I4"/>
        </row>
        <row r="5">
          <cell r="B5">
            <v>33680</v>
          </cell>
          <cell r="C5">
            <v>368500</v>
          </cell>
          <cell r="D5">
            <v>368500</v>
          </cell>
          <cell r="E5"/>
          <cell r="F5"/>
          <cell r="G5"/>
          <cell r="H5">
            <v>368500</v>
          </cell>
          <cell r="I5"/>
        </row>
        <row r="6">
          <cell r="B6">
            <v>48812</v>
          </cell>
          <cell r="C6">
            <v>49800</v>
          </cell>
          <cell r="D6">
            <v>49800</v>
          </cell>
          <cell r="E6">
            <v>49800</v>
          </cell>
          <cell r="F6"/>
          <cell r="G6"/>
          <cell r="H6"/>
          <cell r="I6"/>
        </row>
        <row r="7">
          <cell r="B7">
            <v>49392</v>
          </cell>
          <cell r="C7">
            <v>286900</v>
          </cell>
          <cell r="D7">
            <v>286900</v>
          </cell>
          <cell r="E7"/>
          <cell r="F7"/>
          <cell r="G7"/>
          <cell r="H7">
            <v>286900</v>
          </cell>
          <cell r="I7"/>
        </row>
        <row r="8">
          <cell r="B8">
            <v>50014</v>
          </cell>
          <cell r="C8">
            <v>251345</v>
          </cell>
          <cell r="D8">
            <v>251345</v>
          </cell>
          <cell r="E8">
            <v>251345</v>
          </cell>
          <cell r="F8"/>
          <cell r="G8"/>
          <cell r="H8"/>
          <cell r="I8"/>
        </row>
        <row r="9">
          <cell r="B9">
            <v>50234</v>
          </cell>
          <cell r="C9">
            <v>27600</v>
          </cell>
          <cell r="D9">
            <v>27600</v>
          </cell>
          <cell r="E9">
            <v>27600</v>
          </cell>
          <cell r="F9"/>
          <cell r="G9"/>
          <cell r="H9"/>
          <cell r="I9"/>
        </row>
        <row r="10">
          <cell r="B10">
            <v>51668</v>
          </cell>
          <cell r="C10">
            <v>19300</v>
          </cell>
          <cell r="D10">
            <v>19300</v>
          </cell>
          <cell r="E10">
            <v>19300</v>
          </cell>
          <cell r="F10"/>
          <cell r="G10"/>
          <cell r="H10"/>
          <cell r="I10"/>
        </row>
        <row r="11">
          <cell r="B11">
            <v>53002</v>
          </cell>
          <cell r="C11">
            <v>28700</v>
          </cell>
          <cell r="D11">
            <v>28700</v>
          </cell>
          <cell r="E11">
            <v>28700</v>
          </cell>
          <cell r="F11"/>
          <cell r="G11"/>
          <cell r="H11"/>
          <cell r="I11"/>
        </row>
        <row r="12">
          <cell r="B12">
            <v>34629</v>
          </cell>
          <cell r="C12">
            <v>84066</v>
          </cell>
          <cell r="D12">
            <v>84066</v>
          </cell>
          <cell r="E12">
            <v>84066</v>
          </cell>
          <cell r="F12"/>
          <cell r="G12"/>
          <cell r="H12"/>
          <cell r="I12"/>
        </row>
        <row r="13">
          <cell r="B13">
            <v>39795</v>
          </cell>
          <cell r="C13">
            <v>42300</v>
          </cell>
          <cell r="D13">
            <v>42300</v>
          </cell>
          <cell r="E13">
            <v>42300</v>
          </cell>
          <cell r="F13"/>
          <cell r="G13"/>
          <cell r="H13"/>
          <cell r="I13"/>
        </row>
        <row r="14">
          <cell r="B14">
            <v>42169</v>
          </cell>
          <cell r="C14">
            <v>27600</v>
          </cell>
          <cell r="D14">
            <v>27600</v>
          </cell>
          <cell r="E14">
            <v>27600</v>
          </cell>
          <cell r="F14"/>
          <cell r="G14"/>
          <cell r="H14"/>
          <cell r="I14"/>
        </row>
        <row r="15">
          <cell r="B15">
            <v>42950</v>
          </cell>
          <cell r="C15">
            <v>46075</v>
          </cell>
          <cell r="D15">
            <v>46075</v>
          </cell>
          <cell r="E15">
            <v>46075</v>
          </cell>
          <cell r="F15"/>
          <cell r="G15"/>
          <cell r="H15"/>
          <cell r="I15"/>
        </row>
        <row r="16">
          <cell r="B16">
            <v>43019</v>
          </cell>
          <cell r="C16">
            <v>27600</v>
          </cell>
          <cell r="D16">
            <v>27600</v>
          </cell>
          <cell r="E16">
            <v>27600</v>
          </cell>
          <cell r="F16"/>
          <cell r="G16"/>
          <cell r="H16"/>
          <cell r="I16"/>
        </row>
        <row r="17">
          <cell r="B17">
            <v>46298</v>
          </cell>
          <cell r="C17">
            <v>108200</v>
          </cell>
          <cell r="D17">
            <v>108200</v>
          </cell>
          <cell r="E17">
            <v>108200</v>
          </cell>
          <cell r="F17"/>
          <cell r="G17"/>
          <cell r="H17"/>
          <cell r="I17"/>
        </row>
        <row r="18">
          <cell r="B18">
            <v>46527</v>
          </cell>
          <cell r="C18">
            <v>46380</v>
          </cell>
          <cell r="D18">
            <v>46380</v>
          </cell>
          <cell r="E18">
            <v>46380</v>
          </cell>
          <cell r="F18"/>
          <cell r="G18"/>
          <cell r="H18"/>
          <cell r="I18"/>
        </row>
        <row r="19">
          <cell r="B19">
            <v>46916</v>
          </cell>
          <cell r="C19">
            <v>174333</v>
          </cell>
          <cell r="D19">
            <v>174333</v>
          </cell>
          <cell r="E19">
            <v>174333</v>
          </cell>
          <cell r="F19"/>
          <cell r="G19"/>
          <cell r="H19"/>
          <cell r="I19"/>
        </row>
        <row r="20">
          <cell r="B20">
            <v>48093</v>
          </cell>
          <cell r="C20">
            <v>20500</v>
          </cell>
          <cell r="D20">
            <v>20500</v>
          </cell>
          <cell r="E20">
            <v>20500</v>
          </cell>
          <cell r="F20"/>
          <cell r="G20"/>
          <cell r="H20"/>
          <cell r="I20"/>
        </row>
        <row r="21">
          <cell r="B21">
            <v>48199</v>
          </cell>
          <cell r="C21">
            <v>19100</v>
          </cell>
          <cell r="D21">
            <v>19100</v>
          </cell>
          <cell r="E21">
            <v>19100</v>
          </cell>
          <cell r="F21"/>
          <cell r="G21"/>
          <cell r="H21"/>
          <cell r="I21"/>
        </row>
        <row r="22">
          <cell r="B22">
            <v>46834</v>
          </cell>
          <cell r="C22">
            <v>105068</v>
          </cell>
          <cell r="D22">
            <v>105068</v>
          </cell>
          <cell r="E22"/>
          <cell r="F22"/>
          <cell r="G22"/>
          <cell r="H22">
            <v>105068</v>
          </cell>
          <cell r="I22"/>
        </row>
        <row r="23">
          <cell r="B23">
            <v>56604</v>
          </cell>
          <cell r="C23">
            <v>173999</v>
          </cell>
          <cell r="D23">
            <v>173999</v>
          </cell>
          <cell r="E23"/>
          <cell r="F23"/>
          <cell r="G23"/>
          <cell r="H23">
            <v>173999</v>
          </cell>
          <cell r="I23"/>
        </row>
        <row r="24">
          <cell r="B24">
            <v>49212</v>
          </cell>
          <cell r="C24">
            <v>144947</v>
          </cell>
          <cell r="D24">
            <v>144947</v>
          </cell>
          <cell r="E24">
            <v>144947</v>
          </cell>
          <cell r="F24"/>
          <cell r="G24"/>
          <cell r="H24"/>
          <cell r="I24"/>
        </row>
        <row r="25">
          <cell r="B25">
            <v>52805</v>
          </cell>
          <cell r="C25">
            <v>76600</v>
          </cell>
          <cell r="D25">
            <v>76600</v>
          </cell>
          <cell r="E25">
            <v>76600</v>
          </cell>
          <cell r="F25"/>
          <cell r="G25"/>
          <cell r="H25"/>
          <cell r="I25"/>
        </row>
        <row r="26">
          <cell r="B26">
            <v>54154</v>
          </cell>
          <cell r="C26">
            <v>45300</v>
          </cell>
          <cell r="D26">
            <v>45300</v>
          </cell>
          <cell r="E26">
            <v>45300</v>
          </cell>
          <cell r="F26"/>
          <cell r="G26"/>
          <cell r="H26"/>
          <cell r="I26"/>
        </row>
        <row r="27">
          <cell r="B27">
            <v>55001</v>
          </cell>
          <cell r="C27">
            <v>27600</v>
          </cell>
          <cell r="D27">
            <v>27600</v>
          </cell>
          <cell r="E27">
            <v>27600</v>
          </cell>
          <cell r="F27"/>
          <cell r="G27"/>
          <cell r="H27"/>
          <cell r="I27"/>
        </row>
        <row r="28">
          <cell r="B28">
            <v>43669</v>
          </cell>
          <cell r="C28">
            <v>45300</v>
          </cell>
          <cell r="D28">
            <v>45300</v>
          </cell>
          <cell r="E28">
            <v>45300</v>
          </cell>
          <cell r="F28"/>
          <cell r="G28"/>
          <cell r="H28"/>
          <cell r="I28"/>
        </row>
        <row r="29">
          <cell r="B29">
            <v>58898</v>
          </cell>
          <cell r="C29">
            <v>179776</v>
          </cell>
          <cell r="D29">
            <v>179776</v>
          </cell>
          <cell r="E29">
            <v>179776</v>
          </cell>
          <cell r="F29"/>
          <cell r="G29"/>
          <cell r="H29"/>
          <cell r="I29"/>
        </row>
        <row r="30">
          <cell r="B30">
            <v>60072</v>
          </cell>
          <cell r="C30">
            <v>48149</v>
          </cell>
          <cell r="D30">
            <v>48149</v>
          </cell>
          <cell r="E30">
            <v>47385</v>
          </cell>
          <cell r="F30"/>
          <cell r="G30"/>
          <cell r="H30"/>
          <cell r="I30">
            <v>764</v>
          </cell>
        </row>
        <row r="31">
          <cell r="B31">
            <v>60172</v>
          </cell>
          <cell r="C31">
            <v>455026</v>
          </cell>
          <cell r="D31">
            <v>455026</v>
          </cell>
          <cell r="E31">
            <v>455026</v>
          </cell>
          <cell r="F31"/>
          <cell r="G31"/>
          <cell r="H31"/>
          <cell r="I31"/>
        </row>
        <row r="32">
          <cell r="B32">
            <v>60225</v>
          </cell>
          <cell r="C32">
            <v>46719</v>
          </cell>
          <cell r="D32">
            <v>46719</v>
          </cell>
          <cell r="E32">
            <v>46719</v>
          </cell>
          <cell r="F32"/>
          <cell r="G32"/>
          <cell r="H32"/>
          <cell r="I32"/>
        </row>
        <row r="33">
          <cell r="B33">
            <v>63605</v>
          </cell>
          <cell r="C33">
            <v>104208</v>
          </cell>
          <cell r="D33">
            <v>104208</v>
          </cell>
          <cell r="E33">
            <v>104208</v>
          </cell>
          <cell r="F33"/>
          <cell r="G33"/>
          <cell r="H33"/>
          <cell r="I33"/>
        </row>
        <row r="34">
          <cell r="B34">
            <v>64589</v>
          </cell>
          <cell r="C34">
            <v>124929</v>
          </cell>
          <cell r="D34">
            <v>124929</v>
          </cell>
          <cell r="E34">
            <v>124929</v>
          </cell>
          <cell r="F34"/>
          <cell r="G34"/>
          <cell r="H34"/>
          <cell r="I34"/>
        </row>
        <row r="35">
          <cell r="B35">
            <v>64860</v>
          </cell>
          <cell r="C35">
            <v>45742</v>
          </cell>
          <cell r="D35">
            <v>45742</v>
          </cell>
          <cell r="E35">
            <v>45742</v>
          </cell>
          <cell r="F35"/>
          <cell r="G35"/>
          <cell r="H35"/>
          <cell r="I35"/>
        </row>
        <row r="36">
          <cell r="B36">
            <v>65064</v>
          </cell>
          <cell r="C36">
            <v>573647</v>
          </cell>
          <cell r="D36">
            <v>573647</v>
          </cell>
          <cell r="E36">
            <v>573647</v>
          </cell>
          <cell r="F36"/>
          <cell r="G36"/>
          <cell r="H36"/>
          <cell r="I36"/>
        </row>
        <row r="37">
          <cell r="B37">
            <v>65595</v>
          </cell>
          <cell r="C37">
            <v>96626</v>
          </cell>
          <cell r="D37">
            <v>96626</v>
          </cell>
          <cell r="E37">
            <v>96626</v>
          </cell>
          <cell r="F37"/>
          <cell r="G37"/>
          <cell r="H37"/>
          <cell r="I37"/>
        </row>
        <row r="38">
          <cell r="B38">
            <v>66585</v>
          </cell>
          <cell r="C38">
            <v>93100</v>
          </cell>
          <cell r="D38">
            <v>93100</v>
          </cell>
          <cell r="E38">
            <v>93100</v>
          </cell>
          <cell r="F38"/>
          <cell r="G38"/>
          <cell r="H38"/>
          <cell r="I38"/>
        </row>
        <row r="39">
          <cell r="B39">
            <v>67863</v>
          </cell>
          <cell r="C39">
            <v>1095505</v>
          </cell>
          <cell r="D39">
            <v>1095505</v>
          </cell>
          <cell r="E39">
            <v>1095505</v>
          </cell>
          <cell r="F39"/>
          <cell r="G39"/>
          <cell r="H39"/>
          <cell r="I39"/>
        </row>
        <row r="40">
          <cell r="B40">
            <v>68403</v>
          </cell>
          <cell r="C40">
            <v>130100</v>
          </cell>
          <cell r="D40">
            <v>130100</v>
          </cell>
          <cell r="E40">
            <v>130100</v>
          </cell>
          <cell r="F40"/>
          <cell r="G40"/>
          <cell r="H40"/>
          <cell r="I40"/>
        </row>
        <row r="41">
          <cell r="B41">
            <v>68880</v>
          </cell>
          <cell r="C41">
            <v>207094</v>
          </cell>
          <cell r="D41">
            <v>207094</v>
          </cell>
          <cell r="E41">
            <v>207094</v>
          </cell>
          <cell r="F41"/>
          <cell r="G41"/>
          <cell r="H41"/>
          <cell r="I41"/>
        </row>
        <row r="42">
          <cell r="B42">
            <v>68639</v>
          </cell>
          <cell r="C42">
            <v>413780</v>
          </cell>
          <cell r="D42">
            <v>413780</v>
          </cell>
          <cell r="E42">
            <v>413780</v>
          </cell>
          <cell r="F42"/>
          <cell r="G42"/>
          <cell r="H42"/>
          <cell r="I42"/>
        </row>
        <row r="43">
          <cell r="B43">
            <v>71936</v>
          </cell>
          <cell r="C43">
            <v>84184</v>
          </cell>
          <cell r="D43">
            <v>84184</v>
          </cell>
          <cell r="E43">
            <v>84184</v>
          </cell>
          <cell r="F43"/>
          <cell r="G43"/>
          <cell r="H43"/>
          <cell r="I43"/>
        </row>
        <row r="44">
          <cell r="B44">
            <v>73716</v>
          </cell>
          <cell r="C44">
            <v>45300</v>
          </cell>
          <cell r="D44">
            <v>45300</v>
          </cell>
          <cell r="E44">
            <v>45300</v>
          </cell>
          <cell r="F44"/>
          <cell r="G44"/>
          <cell r="H44"/>
          <cell r="I44"/>
        </row>
        <row r="45">
          <cell r="B45">
            <v>76416</v>
          </cell>
          <cell r="C45">
            <v>46500</v>
          </cell>
          <cell r="D45">
            <v>46500</v>
          </cell>
          <cell r="E45">
            <v>46500</v>
          </cell>
          <cell r="F45"/>
          <cell r="G45"/>
          <cell r="H45"/>
          <cell r="I45"/>
        </row>
        <row r="46">
          <cell r="B46">
            <v>77050</v>
          </cell>
          <cell r="C46">
            <v>385555</v>
          </cell>
          <cell r="D46">
            <v>385555</v>
          </cell>
          <cell r="E46">
            <v>385555</v>
          </cell>
          <cell r="F46"/>
          <cell r="G46"/>
          <cell r="H46"/>
          <cell r="I46"/>
        </row>
        <row r="47">
          <cell r="B47">
            <v>78889</v>
          </cell>
          <cell r="C47">
            <v>45300</v>
          </cell>
          <cell r="D47">
            <v>45300</v>
          </cell>
          <cell r="E47">
            <v>45300</v>
          </cell>
          <cell r="F47"/>
          <cell r="G47"/>
          <cell r="H47"/>
          <cell r="I47"/>
        </row>
        <row r="48">
          <cell r="B48">
            <v>84725</v>
          </cell>
          <cell r="C48">
            <v>174232</v>
          </cell>
          <cell r="D48">
            <v>174232</v>
          </cell>
          <cell r="E48">
            <v>174232</v>
          </cell>
          <cell r="F48"/>
          <cell r="G48"/>
          <cell r="H48"/>
          <cell r="I48"/>
        </row>
        <row r="49">
          <cell r="B49">
            <v>82178</v>
          </cell>
          <cell r="C49">
            <v>191317</v>
          </cell>
          <cell r="D49">
            <v>191317</v>
          </cell>
          <cell r="E49">
            <v>191317</v>
          </cell>
          <cell r="F49"/>
          <cell r="G49"/>
          <cell r="H49"/>
          <cell r="I49"/>
        </row>
        <row r="50">
          <cell r="B50">
            <v>82674</v>
          </cell>
          <cell r="C50">
            <v>42800</v>
          </cell>
          <cell r="D50">
            <v>42800</v>
          </cell>
          <cell r="E50">
            <v>42800</v>
          </cell>
          <cell r="F50"/>
          <cell r="G50"/>
          <cell r="H50"/>
          <cell r="I50"/>
        </row>
        <row r="51">
          <cell r="B51">
            <v>83860</v>
          </cell>
          <cell r="C51">
            <v>203900</v>
          </cell>
          <cell r="D51">
            <v>203900</v>
          </cell>
          <cell r="E51">
            <v>203900</v>
          </cell>
          <cell r="F51"/>
          <cell r="G51"/>
          <cell r="H51"/>
          <cell r="I51"/>
        </row>
        <row r="52">
          <cell r="B52">
            <v>86434</v>
          </cell>
          <cell r="C52">
            <v>48400</v>
          </cell>
          <cell r="D52">
            <v>48400</v>
          </cell>
          <cell r="E52">
            <v>48400</v>
          </cell>
          <cell r="F52"/>
          <cell r="G52"/>
          <cell r="H52"/>
          <cell r="I52"/>
        </row>
        <row r="53">
          <cell r="B53">
            <v>86871</v>
          </cell>
          <cell r="C53">
            <v>1568373</v>
          </cell>
          <cell r="D53">
            <v>1568373</v>
          </cell>
          <cell r="E53">
            <v>1007873</v>
          </cell>
          <cell r="F53"/>
          <cell r="G53"/>
          <cell r="H53"/>
          <cell r="I53">
            <v>560500</v>
          </cell>
        </row>
        <row r="54">
          <cell r="B54">
            <v>89832</v>
          </cell>
          <cell r="C54">
            <v>148553</v>
          </cell>
          <cell r="D54">
            <v>148553</v>
          </cell>
          <cell r="E54">
            <v>148553</v>
          </cell>
          <cell r="F54"/>
          <cell r="G54"/>
          <cell r="H54"/>
          <cell r="I54"/>
        </row>
        <row r="55">
          <cell r="B55">
            <v>90504</v>
          </cell>
          <cell r="C55">
            <v>281491</v>
          </cell>
          <cell r="D55">
            <v>281491</v>
          </cell>
          <cell r="E55">
            <v>281491</v>
          </cell>
          <cell r="F55"/>
          <cell r="G55"/>
          <cell r="H55"/>
          <cell r="I55"/>
        </row>
        <row r="56">
          <cell r="B56">
            <v>90659</v>
          </cell>
          <cell r="C56">
            <v>59000</v>
          </cell>
          <cell r="D56">
            <v>59000</v>
          </cell>
          <cell r="E56">
            <v>59000</v>
          </cell>
          <cell r="F56"/>
          <cell r="G56"/>
          <cell r="H56"/>
          <cell r="I56"/>
        </row>
        <row r="57">
          <cell r="B57">
            <v>90740</v>
          </cell>
          <cell r="C57">
            <v>47800</v>
          </cell>
          <cell r="D57">
            <v>47800</v>
          </cell>
          <cell r="E57">
            <v>47800</v>
          </cell>
          <cell r="F57"/>
          <cell r="G57"/>
          <cell r="H57"/>
          <cell r="I57"/>
        </row>
        <row r="58">
          <cell r="B58">
            <v>90773</v>
          </cell>
          <cell r="C58">
            <v>32700</v>
          </cell>
          <cell r="D58">
            <v>32700</v>
          </cell>
          <cell r="E58">
            <v>32700</v>
          </cell>
          <cell r="F58"/>
          <cell r="G58"/>
          <cell r="H58"/>
          <cell r="I58"/>
        </row>
        <row r="59">
          <cell r="B59">
            <v>90787</v>
          </cell>
          <cell r="C59">
            <v>21400</v>
          </cell>
          <cell r="D59">
            <v>21400</v>
          </cell>
          <cell r="E59">
            <v>21400</v>
          </cell>
          <cell r="F59"/>
          <cell r="G59"/>
          <cell r="H59"/>
          <cell r="I59"/>
        </row>
        <row r="60">
          <cell r="B60">
            <v>90944</v>
          </cell>
          <cell r="C60">
            <v>42500</v>
          </cell>
          <cell r="D60">
            <v>42500</v>
          </cell>
          <cell r="E60">
            <v>42500</v>
          </cell>
          <cell r="F60"/>
          <cell r="G60"/>
          <cell r="H60"/>
          <cell r="I60"/>
        </row>
        <row r="61">
          <cell r="B61">
            <v>90092</v>
          </cell>
          <cell r="C61">
            <v>104000</v>
          </cell>
          <cell r="D61">
            <v>104000</v>
          </cell>
          <cell r="E61">
            <v>104000</v>
          </cell>
          <cell r="F61"/>
          <cell r="G61"/>
          <cell r="H61"/>
          <cell r="I61"/>
        </row>
        <row r="62">
          <cell r="B62">
            <v>91652</v>
          </cell>
          <cell r="C62">
            <v>86500</v>
          </cell>
          <cell r="D62">
            <v>86500</v>
          </cell>
          <cell r="E62">
            <v>86500</v>
          </cell>
          <cell r="F62"/>
          <cell r="G62"/>
          <cell r="H62"/>
          <cell r="I62"/>
        </row>
        <row r="63">
          <cell r="B63">
            <v>91653</v>
          </cell>
          <cell r="C63">
            <v>48400</v>
          </cell>
          <cell r="D63">
            <v>48400</v>
          </cell>
          <cell r="E63">
            <v>48400</v>
          </cell>
          <cell r="F63"/>
          <cell r="G63"/>
          <cell r="H63"/>
          <cell r="I63"/>
        </row>
        <row r="64">
          <cell r="B64">
            <v>95729</v>
          </cell>
          <cell r="C64">
            <v>49700</v>
          </cell>
          <cell r="D64">
            <v>49700</v>
          </cell>
          <cell r="E64">
            <v>49700</v>
          </cell>
          <cell r="F64"/>
          <cell r="G64"/>
          <cell r="H64"/>
          <cell r="I64"/>
        </row>
        <row r="65">
          <cell r="B65">
            <v>96761</v>
          </cell>
          <cell r="C65">
            <v>94600</v>
          </cell>
          <cell r="D65">
            <v>94600</v>
          </cell>
          <cell r="E65">
            <v>94600</v>
          </cell>
          <cell r="F65"/>
          <cell r="G65"/>
          <cell r="H65"/>
          <cell r="I65"/>
        </row>
        <row r="66">
          <cell r="B66">
            <v>98195</v>
          </cell>
          <cell r="C66">
            <v>111384</v>
          </cell>
          <cell r="D66">
            <v>111384</v>
          </cell>
          <cell r="E66">
            <v>111384</v>
          </cell>
          <cell r="F66"/>
          <cell r="G66"/>
          <cell r="H66"/>
          <cell r="I66"/>
        </row>
        <row r="67">
          <cell r="B67"/>
          <cell r="C67"/>
          <cell r="D67"/>
          <cell r="E67"/>
          <cell r="F67"/>
          <cell r="G67"/>
          <cell r="H67"/>
          <cell r="I67"/>
        </row>
        <row r="68">
          <cell r="B68" t="str">
            <v>#</v>
          </cell>
          <cell r="C68">
            <v>10007655</v>
          </cell>
          <cell r="D68">
            <v>10007655</v>
          </cell>
          <cell r="E68">
            <v>8329672</v>
          </cell>
          <cell r="F68">
            <v>0</v>
          </cell>
          <cell r="G68">
            <v>0</v>
          </cell>
          <cell r="H68">
            <v>1116719</v>
          </cell>
          <cell r="I68">
            <v>561264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FA2-0333-4C9F-A0D7-636868AFB720}">
  <sheetPr>
    <tabColor rgb="FF92D050"/>
  </sheetPr>
  <dimension ref="A1:P71"/>
  <sheetViews>
    <sheetView topLeftCell="D1" zoomScaleNormal="100" workbookViewId="0">
      <pane ySplit="1" topLeftCell="A2" activePane="bottomLeft" state="frozen"/>
      <selection pane="bottomLeft" activeCell="O67" sqref="O67"/>
    </sheetView>
  </sheetViews>
  <sheetFormatPr baseColWidth="10" defaultRowHeight="12.75" x14ac:dyDescent="0.2"/>
  <cols>
    <col min="1" max="1" width="11.7109375" style="2" customWidth="1"/>
    <col min="2" max="2" width="17.140625" style="2" bestFit="1" customWidth="1"/>
    <col min="3" max="3" width="12.42578125" style="3" customWidth="1"/>
    <col min="4" max="4" width="12.5703125" style="3" customWidth="1"/>
    <col min="5" max="5" width="12.140625" style="3" customWidth="1"/>
    <col min="6" max="7" width="13" style="3" customWidth="1"/>
    <col min="8" max="11" width="11.42578125" style="3"/>
    <col min="12" max="12" width="17.42578125" style="3" bestFit="1" customWidth="1"/>
    <col min="13" max="13" width="22.7109375" style="13" customWidth="1"/>
    <col min="14" max="14" width="31.140625" style="2" customWidth="1"/>
    <col min="15" max="15" width="12.42578125" style="3" customWidth="1"/>
    <col min="16" max="16384" width="11.42578125" style="2"/>
  </cols>
  <sheetData>
    <row r="1" spans="1:16" s="15" customFormat="1" ht="36" customHeight="1" x14ac:dyDescent="0.25">
      <c r="B1" s="12" t="s">
        <v>12</v>
      </c>
      <c r="C1" s="9" t="s">
        <v>13</v>
      </c>
      <c r="D1" s="9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28" t="s">
        <v>15</v>
      </c>
      <c r="L1" s="1" t="s">
        <v>7</v>
      </c>
      <c r="M1" s="19" t="s">
        <v>8</v>
      </c>
      <c r="N1" s="16" t="s">
        <v>14</v>
      </c>
      <c r="O1" s="17" t="s">
        <v>9</v>
      </c>
      <c r="P1" s="14" t="s">
        <v>10</v>
      </c>
    </row>
    <row r="2" spans="1:16" x14ac:dyDescent="0.2">
      <c r="A2" s="4"/>
      <c r="B2" s="4">
        <v>32902</v>
      </c>
      <c r="C2" s="5">
        <v>55900</v>
      </c>
      <c r="D2" s="5">
        <v>55900</v>
      </c>
      <c r="E2" s="5">
        <f>VLOOKUP(B2,'[1]VERIFICACIÓN DE CARTERA '!$B:$E,4,0)</f>
        <v>0</v>
      </c>
      <c r="F2" s="5"/>
      <c r="G2" s="5"/>
      <c r="H2" s="5">
        <f>VLOOKUP(B2,'[1]VERIFICACIÓN DE CARTERA '!$B:$H,7,0)</f>
        <v>55900</v>
      </c>
      <c r="I2" s="5">
        <f>VLOOKUP(B2,'[1]VERIFICACIÓN DE CARTERA '!$B:$I,8,0)</f>
        <v>0</v>
      </c>
      <c r="J2" s="5"/>
      <c r="K2" s="29"/>
      <c r="L2" s="5"/>
      <c r="M2" s="20"/>
      <c r="N2" s="4" t="s">
        <v>34</v>
      </c>
      <c r="O2" s="5"/>
      <c r="P2" s="4"/>
    </row>
    <row r="3" spans="1:16" x14ac:dyDescent="0.2">
      <c r="A3" s="4"/>
      <c r="B3" s="4">
        <v>32973</v>
      </c>
      <c r="C3" s="5">
        <v>31553</v>
      </c>
      <c r="D3" s="5">
        <v>31553</v>
      </c>
      <c r="E3" s="5">
        <f>VLOOKUP(B3,'[1]VERIFICACIÓN DE CARTERA '!$B:$E,4,0)</f>
        <v>0</v>
      </c>
      <c r="F3" s="5"/>
      <c r="G3" s="5"/>
      <c r="H3" s="5">
        <f>VLOOKUP(B3,'[1]VERIFICACIÓN DE CARTERA '!$B:$H,7,0)</f>
        <v>31553</v>
      </c>
      <c r="I3" s="5">
        <f>VLOOKUP(B3,'[1]VERIFICACIÓN DE CARTERA '!$B:$I,8,0)</f>
        <v>0</v>
      </c>
      <c r="J3" s="5"/>
      <c r="K3" s="29"/>
      <c r="L3" s="5"/>
      <c r="M3" s="20"/>
      <c r="N3" s="4" t="s">
        <v>34</v>
      </c>
      <c r="O3" s="5"/>
      <c r="P3" s="4"/>
    </row>
    <row r="4" spans="1:16" x14ac:dyDescent="0.2">
      <c r="A4" s="4"/>
      <c r="B4" s="4">
        <v>33528</v>
      </c>
      <c r="C4" s="5">
        <v>94799</v>
      </c>
      <c r="D4" s="5">
        <v>94799</v>
      </c>
      <c r="E4" s="5">
        <f>VLOOKUP(B4,'[1]VERIFICACIÓN DE CARTERA '!$B:$E,4,0)</f>
        <v>0</v>
      </c>
      <c r="F4" s="5"/>
      <c r="G4" s="5"/>
      <c r="H4" s="5">
        <f>VLOOKUP(B4,'[1]VERIFICACIÓN DE CARTERA '!$B:$H,7,0)</f>
        <v>94799</v>
      </c>
      <c r="I4" s="5">
        <f>VLOOKUP(B4,'[1]VERIFICACIÓN DE CARTERA '!$B:$I,8,0)</f>
        <v>0</v>
      </c>
      <c r="J4" s="5"/>
      <c r="K4" s="29"/>
      <c r="L4" s="5"/>
      <c r="M4" s="20"/>
      <c r="N4" s="4" t="s">
        <v>34</v>
      </c>
      <c r="O4" s="5"/>
      <c r="P4" s="4"/>
    </row>
    <row r="5" spans="1:16" x14ac:dyDescent="0.2">
      <c r="A5" s="4"/>
      <c r="B5" s="4">
        <v>33680</v>
      </c>
      <c r="C5" s="5">
        <v>368500</v>
      </c>
      <c r="D5" s="5">
        <v>368500</v>
      </c>
      <c r="E5" s="5">
        <f>VLOOKUP(B5,'[1]VERIFICACIÓN DE CARTERA '!$B:$E,4,0)</f>
        <v>0</v>
      </c>
      <c r="F5" s="5"/>
      <c r="G5" s="5"/>
      <c r="H5" s="5">
        <f>VLOOKUP(B5,'[1]VERIFICACIÓN DE CARTERA '!$B:$H,7,0)</f>
        <v>368500</v>
      </c>
      <c r="I5" s="5">
        <f>VLOOKUP(B5,'[1]VERIFICACIÓN DE CARTERA '!$B:$I,8,0)</f>
        <v>0</v>
      </c>
      <c r="J5" s="5"/>
      <c r="K5" s="29"/>
      <c r="L5" s="5"/>
      <c r="M5" s="20"/>
      <c r="N5" s="4" t="s">
        <v>34</v>
      </c>
      <c r="O5" s="5"/>
      <c r="P5" s="4"/>
    </row>
    <row r="6" spans="1:16" x14ac:dyDescent="0.2">
      <c r="A6" s="4"/>
      <c r="B6" s="4">
        <v>48812</v>
      </c>
      <c r="C6" s="5">
        <v>49800</v>
      </c>
      <c r="D6" s="5">
        <v>49800</v>
      </c>
      <c r="E6" s="5">
        <f>VLOOKUP(B6,'[1]VERIFICACIÓN DE CARTERA '!$B:$E,4,0)</f>
        <v>49800</v>
      </c>
      <c r="F6" s="5"/>
      <c r="G6" s="5"/>
      <c r="H6" s="5">
        <f>VLOOKUP(B6,'[1]VERIFICACIÓN DE CARTERA '!$B:$H,7,0)</f>
        <v>0</v>
      </c>
      <c r="I6" s="5">
        <f>VLOOKUP(B6,'[1]VERIFICACIÓN DE CARTERA '!$B:$I,8,0)</f>
        <v>0</v>
      </c>
      <c r="J6" s="5"/>
      <c r="K6" s="29"/>
      <c r="L6" s="5"/>
      <c r="M6" s="20"/>
      <c r="N6" s="4"/>
      <c r="O6" s="5"/>
      <c r="P6" s="4"/>
    </row>
    <row r="7" spans="1:16" x14ac:dyDescent="0.2">
      <c r="A7" s="10"/>
      <c r="B7" s="10">
        <v>49392</v>
      </c>
      <c r="C7" s="11">
        <v>286900</v>
      </c>
      <c r="D7" s="11">
        <v>286900</v>
      </c>
      <c r="E7" s="5">
        <f>VLOOKUP(B7,'[1]VERIFICACIÓN DE CARTERA '!$B:$E,4,0)</f>
        <v>0</v>
      </c>
      <c r="F7" s="5"/>
      <c r="G7" s="5"/>
      <c r="H7" s="5">
        <f>VLOOKUP(B7,'[1]VERIFICACIÓN DE CARTERA '!$B:$H,7,0)</f>
        <v>286900</v>
      </c>
      <c r="I7" s="5">
        <f>VLOOKUP(B7,'[1]VERIFICACIÓN DE CARTERA '!$B:$I,8,0)</f>
        <v>0</v>
      </c>
      <c r="J7" s="5"/>
      <c r="K7" s="29"/>
      <c r="L7" s="5"/>
      <c r="M7" s="20"/>
      <c r="N7" s="4" t="s">
        <v>34</v>
      </c>
      <c r="O7" s="5"/>
      <c r="P7" s="10"/>
    </row>
    <row r="8" spans="1:16" x14ac:dyDescent="0.2">
      <c r="A8" s="10"/>
      <c r="B8" s="10">
        <v>50014</v>
      </c>
      <c r="C8" s="11">
        <v>251345</v>
      </c>
      <c r="D8" s="11">
        <v>251345</v>
      </c>
      <c r="E8" s="5">
        <f>VLOOKUP(B8,'[1]VERIFICACIÓN DE CARTERA '!$B:$E,4,0)</f>
        <v>251345</v>
      </c>
      <c r="F8" s="5"/>
      <c r="G8" s="5"/>
      <c r="H8" s="5">
        <f>VLOOKUP(B8,'[1]VERIFICACIÓN DE CARTERA '!$B:$H,7,0)</f>
        <v>0</v>
      </c>
      <c r="I8" s="5">
        <f>VLOOKUP(B8,'[1]VERIFICACIÓN DE CARTERA '!$B:$I,8,0)</f>
        <v>0</v>
      </c>
      <c r="J8" s="5"/>
      <c r="K8" s="29"/>
      <c r="L8" s="5"/>
      <c r="M8" s="20"/>
      <c r="N8" s="4"/>
      <c r="O8" s="5"/>
      <c r="P8" s="10"/>
    </row>
    <row r="9" spans="1:16" x14ac:dyDescent="0.2">
      <c r="A9" s="10"/>
      <c r="B9" s="10">
        <v>50234</v>
      </c>
      <c r="C9" s="11">
        <v>27600</v>
      </c>
      <c r="D9" s="11">
        <v>27600</v>
      </c>
      <c r="E9" s="5">
        <f>VLOOKUP(B9,'[1]VERIFICACIÓN DE CARTERA '!$B:$E,4,0)</f>
        <v>27600</v>
      </c>
      <c r="F9" s="5"/>
      <c r="G9" s="5"/>
      <c r="H9" s="5">
        <f>VLOOKUP(B9,'[1]VERIFICACIÓN DE CARTERA '!$B:$H,7,0)</f>
        <v>0</v>
      </c>
      <c r="I9" s="5">
        <f>VLOOKUP(B9,'[1]VERIFICACIÓN DE CARTERA '!$B:$I,8,0)</f>
        <v>0</v>
      </c>
      <c r="J9" s="5"/>
      <c r="K9" s="29"/>
      <c r="L9" s="5"/>
      <c r="M9" s="20"/>
      <c r="N9" s="4"/>
      <c r="O9" s="5"/>
      <c r="P9" s="10"/>
    </row>
    <row r="10" spans="1:16" x14ac:dyDescent="0.2">
      <c r="A10" s="10"/>
      <c r="B10" s="10">
        <v>51668</v>
      </c>
      <c r="C10" s="11">
        <v>19300</v>
      </c>
      <c r="D10" s="11">
        <v>19300</v>
      </c>
      <c r="E10" s="5">
        <f>VLOOKUP(B10,'[1]VERIFICACIÓN DE CARTERA '!$B:$E,4,0)</f>
        <v>19300</v>
      </c>
      <c r="F10" s="5"/>
      <c r="G10" s="5"/>
      <c r="H10" s="5">
        <f>VLOOKUP(B10,'[1]VERIFICACIÓN DE CARTERA '!$B:$H,7,0)</f>
        <v>0</v>
      </c>
      <c r="I10" s="5">
        <f>VLOOKUP(B10,'[1]VERIFICACIÓN DE CARTERA '!$B:$I,8,0)</f>
        <v>0</v>
      </c>
      <c r="J10" s="5"/>
      <c r="K10" s="29"/>
      <c r="L10" s="5"/>
      <c r="M10" s="20"/>
      <c r="N10" s="4"/>
      <c r="O10" s="5"/>
      <c r="P10" s="10"/>
    </row>
    <row r="11" spans="1:16" x14ac:dyDescent="0.2">
      <c r="A11" s="10"/>
      <c r="B11" s="10">
        <v>53002</v>
      </c>
      <c r="C11" s="11">
        <v>28700</v>
      </c>
      <c r="D11" s="11">
        <v>28700</v>
      </c>
      <c r="E11" s="5">
        <f>VLOOKUP(B11,'[1]VERIFICACIÓN DE CARTERA '!$B:$E,4,0)</f>
        <v>28700</v>
      </c>
      <c r="F11" s="5"/>
      <c r="G11" s="5"/>
      <c r="H11" s="5">
        <f>VLOOKUP(B11,'[1]VERIFICACIÓN DE CARTERA '!$B:$H,7,0)</f>
        <v>0</v>
      </c>
      <c r="I11" s="5">
        <f>VLOOKUP(B11,'[1]VERIFICACIÓN DE CARTERA '!$B:$I,8,0)</f>
        <v>0</v>
      </c>
      <c r="J11" s="5"/>
      <c r="K11" s="29"/>
      <c r="L11" s="11"/>
      <c r="M11" s="20"/>
      <c r="N11" s="4"/>
      <c r="O11" s="5"/>
      <c r="P11" s="10"/>
    </row>
    <row r="12" spans="1:16" x14ac:dyDescent="0.2">
      <c r="A12" s="10"/>
      <c r="B12" s="10">
        <v>34629</v>
      </c>
      <c r="C12" s="11">
        <v>84066</v>
      </c>
      <c r="D12" s="11">
        <v>84066</v>
      </c>
      <c r="E12" s="5">
        <f>VLOOKUP(B12,'[1]VERIFICACIÓN DE CARTERA '!$B:$E,4,0)</f>
        <v>84066</v>
      </c>
      <c r="F12" s="5"/>
      <c r="G12" s="5"/>
      <c r="H12" s="5">
        <f>VLOOKUP(B12,'[1]VERIFICACIÓN DE CARTERA '!$B:$H,7,0)</f>
        <v>0</v>
      </c>
      <c r="I12" s="5">
        <f>VLOOKUP(B12,'[1]VERIFICACIÓN DE CARTERA '!$B:$I,8,0)</f>
        <v>0</v>
      </c>
      <c r="J12" s="5"/>
      <c r="K12" s="29"/>
      <c r="L12" s="11"/>
      <c r="M12" s="20"/>
      <c r="N12" s="4"/>
      <c r="O12" s="5"/>
      <c r="P12" s="10"/>
    </row>
    <row r="13" spans="1:16" x14ac:dyDescent="0.2">
      <c r="A13" s="10"/>
      <c r="B13" s="10">
        <v>39795</v>
      </c>
      <c r="C13" s="11">
        <v>42300</v>
      </c>
      <c r="D13" s="11">
        <v>42300</v>
      </c>
      <c r="E13" s="5">
        <f>VLOOKUP(B13,'[1]VERIFICACIÓN DE CARTERA '!$B:$E,4,0)</f>
        <v>42300</v>
      </c>
      <c r="F13" s="5"/>
      <c r="G13" s="5"/>
      <c r="H13" s="5">
        <f>VLOOKUP(B13,'[1]VERIFICACIÓN DE CARTERA '!$B:$H,7,0)</f>
        <v>0</v>
      </c>
      <c r="I13" s="5">
        <f>VLOOKUP(B13,'[1]VERIFICACIÓN DE CARTERA '!$B:$I,8,0)</f>
        <v>0</v>
      </c>
      <c r="J13" s="5"/>
      <c r="K13" s="29"/>
      <c r="L13" s="5"/>
      <c r="M13" s="20"/>
      <c r="N13" s="4"/>
      <c r="O13" s="5"/>
      <c r="P13" s="10"/>
    </row>
    <row r="14" spans="1:16" x14ac:dyDescent="0.2">
      <c r="A14" s="10"/>
      <c r="B14" s="10">
        <v>42169</v>
      </c>
      <c r="C14" s="11">
        <v>27600</v>
      </c>
      <c r="D14" s="11">
        <v>27600</v>
      </c>
      <c r="E14" s="5">
        <f>VLOOKUP(B14,'[1]VERIFICACIÓN DE CARTERA '!$B:$E,4,0)</f>
        <v>27600</v>
      </c>
      <c r="F14" s="5"/>
      <c r="G14" s="5"/>
      <c r="H14" s="5">
        <f>VLOOKUP(B14,'[1]VERIFICACIÓN DE CARTERA '!$B:$H,7,0)</f>
        <v>0</v>
      </c>
      <c r="I14" s="5">
        <f>VLOOKUP(B14,'[1]VERIFICACIÓN DE CARTERA '!$B:$I,8,0)</f>
        <v>0</v>
      </c>
      <c r="J14" s="5"/>
      <c r="K14" s="29"/>
      <c r="L14" s="5"/>
      <c r="M14" s="20"/>
      <c r="N14" s="4"/>
      <c r="O14" s="5"/>
      <c r="P14" s="10"/>
    </row>
    <row r="15" spans="1:16" x14ac:dyDescent="0.2">
      <c r="A15" s="10"/>
      <c r="B15" s="10">
        <v>42950</v>
      </c>
      <c r="C15" s="11">
        <v>46075</v>
      </c>
      <c r="D15" s="11">
        <v>46075</v>
      </c>
      <c r="E15" s="5">
        <f>VLOOKUP(B15,'[1]VERIFICACIÓN DE CARTERA '!$B:$E,4,0)</f>
        <v>46075</v>
      </c>
      <c r="F15" s="5"/>
      <c r="G15" s="5"/>
      <c r="H15" s="5">
        <f>VLOOKUP(B15,'[1]VERIFICACIÓN DE CARTERA '!$B:$H,7,0)</f>
        <v>0</v>
      </c>
      <c r="I15" s="5">
        <f>VLOOKUP(B15,'[1]VERIFICACIÓN DE CARTERA '!$B:$I,8,0)</f>
        <v>0</v>
      </c>
      <c r="J15" s="5"/>
      <c r="K15" s="29"/>
      <c r="L15" s="5"/>
      <c r="M15" s="20"/>
      <c r="N15" s="4"/>
      <c r="O15" s="5"/>
      <c r="P15" s="10"/>
    </row>
    <row r="16" spans="1:16" x14ac:dyDescent="0.2">
      <c r="A16" s="10"/>
      <c r="B16" s="10">
        <v>43019</v>
      </c>
      <c r="C16" s="11">
        <v>27600</v>
      </c>
      <c r="D16" s="11">
        <v>27600</v>
      </c>
      <c r="E16" s="5">
        <f>VLOOKUP(B16,'[1]VERIFICACIÓN DE CARTERA '!$B:$E,4,0)</f>
        <v>27600</v>
      </c>
      <c r="F16" s="5"/>
      <c r="G16" s="5"/>
      <c r="H16" s="5">
        <f>VLOOKUP(B16,'[1]VERIFICACIÓN DE CARTERA '!$B:$H,7,0)</f>
        <v>0</v>
      </c>
      <c r="I16" s="5">
        <f>VLOOKUP(B16,'[1]VERIFICACIÓN DE CARTERA '!$B:$I,8,0)</f>
        <v>0</v>
      </c>
      <c r="J16" s="11"/>
      <c r="K16" s="29"/>
      <c r="L16" s="11"/>
      <c r="M16" s="20"/>
      <c r="N16" s="4"/>
      <c r="O16" s="5"/>
      <c r="P16" s="10"/>
    </row>
    <row r="17" spans="1:16" x14ac:dyDescent="0.2">
      <c r="A17" s="10"/>
      <c r="B17" s="10">
        <v>46298</v>
      </c>
      <c r="C17" s="11">
        <v>108200</v>
      </c>
      <c r="D17" s="11">
        <v>108200</v>
      </c>
      <c r="E17" s="5">
        <f>VLOOKUP(B17,'[1]VERIFICACIÓN DE CARTERA '!$B:$E,4,0)</f>
        <v>108200</v>
      </c>
      <c r="F17" s="5"/>
      <c r="G17" s="5"/>
      <c r="H17" s="5">
        <f>VLOOKUP(B17,'[1]VERIFICACIÓN DE CARTERA '!$B:$H,7,0)</f>
        <v>0</v>
      </c>
      <c r="I17" s="5">
        <f>VLOOKUP(B17,'[1]VERIFICACIÓN DE CARTERA '!$B:$I,8,0)</f>
        <v>0</v>
      </c>
      <c r="J17" s="5"/>
      <c r="K17" s="29"/>
      <c r="L17" s="5"/>
      <c r="M17" s="20"/>
      <c r="N17" s="4"/>
      <c r="O17" s="5"/>
      <c r="P17" s="10"/>
    </row>
    <row r="18" spans="1:16" x14ac:dyDescent="0.2">
      <c r="A18" s="10"/>
      <c r="B18" s="10">
        <v>46527</v>
      </c>
      <c r="C18" s="11">
        <v>46380</v>
      </c>
      <c r="D18" s="11">
        <v>46380</v>
      </c>
      <c r="E18" s="5">
        <f>VLOOKUP(B18,'[1]VERIFICACIÓN DE CARTERA '!$B:$E,4,0)</f>
        <v>46380</v>
      </c>
      <c r="F18" s="5"/>
      <c r="G18" s="5"/>
      <c r="H18" s="5">
        <f>VLOOKUP(B18,'[1]VERIFICACIÓN DE CARTERA '!$B:$H,7,0)</f>
        <v>0</v>
      </c>
      <c r="I18" s="5">
        <f>VLOOKUP(B18,'[1]VERIFICACIÓN DE CARTERA '!$B:$I,8,0)</f>
        <v>0</v>
      </c>
      <c r="J18" s="5"/>
      <c r="K18" s="29"/>
      <c r="L18" s="11"/>
      <c r="M18" s="20"/>
      <c r="N18" s="4"/>
      <c r="O18" s="5"/>
      <c r="P18" s="4"/>
    </row>
    <row r="19" spans="1:16" x14ac:dyDescent="0.2">
      <c r="A19" s="10"/>
      <c r="B19" s="10">
        <v>46916</v>
      </c>
      <c r="C19" s="11">
        <v>174333</v>
      </c>
      <c r="D19" s="11">
        <v>174333</v>
      </c>
      <c r="E19" s="5">
        <f>VLOOKUP(B19,'[1]VERIFICACIÓN DE CARTERA '!$B:$E,4,0)</f>
        <v>174333</v>
      </c>
      <c r="F19" s="5"/>
      <c r="G19" s="5"/>
      <c r="H19" s="5">
        <f>VLOOKUP(B19,'[1]VERIFICACIÓN DE CARTERA '!$B:$H,7,0)</f>
        <v>0</v>
      </c>
      <c r="I19" s="5">
        <f>VLOOKUP(B19,'[1]VERIFICACIÓN DE CARTERA '!$B:$I,8,0)</f>
        <v>0</v>
      </c>
      <c r="J19" s="5"/>
      <c r="K19" s="29"/>
      <c r="L19" s="5"/>
      <c r="M19" s="20"/>
      <c r="N19" s="4"/>
      <c r="O19" s="5"/>
      <c r="P19" s="10"/>
    </row>
    <row r="20" spans="1:16" x14ac:dyDescent="0.2">
      <c r="A20" s="10"/>
      <c r="B20" s="10">
        <v>48093</v>
      </c>
      <c r="C20" s="11">
        <v>20500</v>
      </c>
      <c r="D20" s="11">
        <v>20500</v>
      </c>
      <c r="E20" s="5">
        <f>VLOOKUP(B20,'[1]VERIFICACIÓN DE CARTERA '!$B:$E,4,0)</f>
        <v>20500</v>
      </c>
      <c r="F20" s="5"/>
      <c r="G20" s="5"/>
      <c r="H20" s="5">
        <f>VLOOKUP(B20,'[1]VERIFICACIÓN DE CARTERA '!$B:$H,7,0)</f>
        <v>0</v>
      </c>
      <c r="I20" s="5">
        <f>VLOOKUP(B20,'[1]VERIFICACIÓN DE CARTERA '!$B:$I,8,0)</f>
        <v>0</v>
      </c>
      <c r="J20" s="5"/>
      <c r="K20" s="29"/>
      <c r="L20" s="11"/>
      <c r="M20" s="20"/>
      <c r="N20" s="4"/>
      <c r="O20" s="5"/>
      <c r="P20" s="10"/>
    </row>
    <row r="21" spans="1:16" x14ac:dyDescent="0.2">
      <c r="A21" s="10"/>
      <c r="B21" s="10">
        <v>48199</v>
      </c>
      <c r="C21" s="11">
        <v>19100</v>
      </c>
      <c r="D21" s="11">
        <v>19100</v>
      </c>
      <c r="E21" s="5">
        <f>VLOOKUP(B21,'[1]VERIFICACIÓN DE CARTERA '!$B:$E,4,0)</f>
        <v>19100</v>
      </c>
      <c r="F21" s="5"/>
      <c r="G21" s="5"/>
      <c r="H21" s="5">
        <f>VLOOKUP(B21,'[1]VERIFICACIÓN DE CARTERA '!$B:$H,7,0)</f>
        <v>0</v>
      </c>
      <c r="I21" s="5">
        <f>VLOOKUP(B21,'[1]VERIFICACIÓN DE CARTERA '!$B:$I,8,0)</f>
        <v>0</v>
      </c>
      <c r="J21" s="5"/>
      <c r="K21" s="29"/>
      <c r="L21" s="5"/>
      <c r="M21" s="20"/>
      <c r="N21" s="4"/>
      <c r="O21" s="5"/>
      <c r="P21" s="10"/>
    </row>
    <row r="22" spans="1:16" x14ac:dyDescent="0.2">
      <c r="A22" s="10"/>
      <c r="B22" s="10">
        <v>46834</v>
      </c>
      <c r="C22" s="11">
        <v>105068</v>
      </c>
      <c r="D22" s="11">
        <v>105068</v>
      </c>
      <c r="E22" s="5">
        <f>VLOOKUP(B22,'[1]VERIFICACIÓN DE CARTERA '!$B:$E,4,0)</f>
        <v>0</v>
      </c>
      <c r="F22" s="5"/>
      <c r="G22" s="5"/>
      <c r="H22" s="5">
        <f>VLOOKUP(B22,'[1]VERIFICACIÓN DE CARTERA '!$B:$H,7,0)</f>
        <v>105068</v>
      </c>
      <c r="I22" s="5">
        <f>VLOOKUP(B22,'[1]VERIFICACIÓN DE CARTERA '!$B:$I,8,0)</f>
        <v>0</v>
      </c>
      <c r="J22" s="5"/>
      <c r="K22" s="29"/>
      <c r="L22" s="5"/>
      <c r="M22" s="20"/>
      <c r="N22" s="4" t="s">
        <v>34</v>
      </c>
      <c r="O22" s="5"/>
      <c r="P22" s="10"/>
    </row>
    <row r="23" spans="1:16" x14ac:dyDescent="0.2">
      <c r="A23" s="10"/>
      <c r="B23" s="10">
        <v>56604</v>
      </c>
      <c r="C23" s="11">
        <v>173999</v>
      </c>
      <c r="D23" s="11">
        <v>173999</v>
      </c>
      <c r="E23" s="5">
        <f>VLOOKUP(B23,'[1]VERIFICACIÓN DE CARTERA '!$B:$E,4,0)</f>
        <v>0</v>
      </c>
      <c r="F23" s="5"/>
      <c r="G23" s="5"/>
      <c r="H23" s="5">
        <f>VLOOKUP(B23,'[1]VERIFICACIÓN DE CARTERA '!$B:$H,7,0)</f>
        <v>173999</v>
      </c>
      <c r="I23" s="5">
        <f>VLOOKUP(B23,'[1]VERIFICACIÓN DE CARTERA '!$B:$I,8,0)</f>
        <v>0</v>
      </c>
      <c r="J23" s="5"/>
      <c r="K23" s="29"/>
      <c r="L23" s="5"/>
      <c r="M23" s="20"/>
      <c r="N23" s="4" t="s">
        <v>34</v>
      </c>
      <c r="O23" s="5"/>
      <c r="P23" s="4"/>
    </row>
    <row r="24" spans="1:16" x14ac:dyDescent="0.2">
      <c r="A24" s="10"/>
      <c r="B24" s="10">
        <v>49212</v>
      </c>
      <c r="C24" s="11">
        <v>144947</v>
      </c>
      <c r="D24" s="11">
        <v>144947</v>
      </c>
      <c r="E24" s="5">
        <f>VLOOKUP(B24,'[1]VERIFICACIÓN DE CARTERA '!$B:$E,4,0)</f>
        <v>144947</v>
      </c>
      <c r="F24" s="5"/>
      <c r="G24" s="5"/>
      <c r="H24" s="5">
        <f>VLOOKUP(B24,'[1]VERIFICACIÓN DE CARTERA '!$B:$H,7,0)</f>
        <v>0</v>
      </c>
      <c r="I24" s="5">
        <f>VLOOKUP(B24,'[1]VERIFICACIÓN DE CARTERA '!$B:$I,8,0)</f>
        <v>0</v>
      </c>
      <c r="J24" s="5"/>
      <c r="K24" s="29"/>
      <c r="L24" s="5"/>
      <c r="M24" s="20"/>
      <c r="N24" s="4"/>
      <c r="O24" s="5"/>
      <c r="P24" s="4"/>
    </row>
    <row r="25" spans="1:16" x14ac:dyDescent="0.2">
      <c r="A25" s="10"/>
      <c r="B25" s="10">
        <v>52805</v>
      </c>
      <c r="C25" s="11">
        <v>76600</v>
      </c>
      <c r="D25" s="11">
        <v>76600</v>
      </c>
      <c r="E25" s="5">
        <f>VLOOKUP(B25,'[1]VERIFICACIÓN DE CARTERA '!$B:$E,4,0)</f>
        <v>76600</v>
      </c>
      <c r="F25" s="5"/>
      <c r="G25" s="5"/>
      <c r="H25" s="5">
        <f>VLOOKUP(B25,'[1]VERIFICACIÓN DE CARTERA '!$B:$H,7,0)</f>
        <v>0</v>
      </c>
      <c r="I25" s="5">
        <f>VLOOKUP(B25,'[1]VERIFICACIÓN DE CARTERA '!$B:$I,8,0)</f>
        <v>0</v>
      </c>
      <c r="J25" s="5"/>
      <c r="K25" s="29"/>
      <c r="L25" s="5"/>
      <c r="M25" s="20"/>
      <c r="N25" s="4"/>
      <c r="O25" s="5"/>
      <c r="P25" s="4"/>
    </row>
    <row r="26" spans="1:16" x14ac:dyDescent="0.2">
      <c r="A26" s="10"/>
      <c r="B26" s="10">
        <v>54154</v>
      </c>
      <c r="C26" s="11">
        <v>45300</v>
      </c>
      <c r="D26" s="11">
        <v>45300</v>
      </c>
      <c r="E26" s="5">
        <f>VLOOKUP(B26,'[1]VERIFICACIÓN DE CARTERA '!$B:$E,4,0)</f>
        <v>45300</v>
      </c>
      <c r="F26" s="5"/>
      <c r="G26" s="11"/>
      <c r="H26" s="5">
        <f>VLOOKUP(B26,'[1]VERIFICACIÓN DE CARTERA '!$B:$H,7,0)</f>
        <v>0</v>
      </c>
      <c r="I26" s="5">
        <f>VLOOKUP(B26,'[1]VERIFICACIÓN DE CARTERA '!$B:$I,8,0)</f>
        <v>0</v>
      </c>
      <c r="J26" s="5"/>
      <c r="K26" s="29"/>
      <c r="L26" s="5"/>
      <c r="M26" s="20"/>
      <c r="N26" s="4"/>
      <c r="O26" s="5"/>
      <c r="P26" s="4"/>
    </row>
    <row r="27" spans="1:16" x14ac:dyDescent="0.2">
      <c r="A27" s="10"/>
      <c r="B27" s="10">
        <v>55001</v>
      </c>
      <c r="C27" s="11">
        <v>27600</v>
      </c>
      <c r="D27" s="11">
        <v>27600</v>
      </c>
      <c r="E27" s="5">
        <f>VLOOKUP(B27,'[1]VERIFICACIÓN DE CARTERA '!$B:$E,4,0)</f>
        <v>27600</v>
      </c>
      <c r="F27" s="5"/>
      <c r="G27" s="5"/>
      <c r="H27" s="5">
        <f>VLOOKUP(B27,'[1]VERIFICACIÓN DE CARTERA '!$B:$H,7,0)</f>
        <v>0</v>
      </c>
      <c r="I27" s="5">
        <f>VLOOKUP(B27,'[1]VERIFICACIÓN DE CARTERA '!$B:$I,8,0)</f>
        <v>0</v>
      </c>
      <c r="J27" s="5"/>
      <c r="K27" s="29"/>
      <c r="L27" s="5"/>
      <c r="M27" s="20"/>
      <c r="N27" s="4"/>
      <c r="O27" s="5"/>
      <c r="P27" s="4"/>
    </row>
    <row r="28" spans="1:16" x14ac:dyDescent="0.2">
      <c r="A28" s="10"/>
      <c r="B28" s="10">
        <v>43669</v>
      </c>
      <c r="C28" s="11">
        <v>45300</v>
      </c>
      <c r="D28" s="11">
        <v>45300</v>
      </c>
      <c r="E28" s="5">
        <f>VLOOKUP(B28,'[1]VERIFICACIÓN DE CARTERA '!$B:$E,4,0)</f>
        <v>45300</v>
      </c>
      <c r="F28" s="5"/>
      <c r="G28" s="5"/>
      <c r="H28" s="5">
        <f>VLOOKUP(B28,'[1]VERIFICACIÓN DE CARTERA '!$B:$H,7,0)</f>
        <v>0</v>
      </c>
      <c r="I28" s="5">
        <f>VLOOKUP(B28,'[1]VERIFICACIÓN DE CARTERA '!$B:$I,8,0)</f>
        <v>0</v>
      </c>
      <c r="J28" s="5"/>
      <c r="K28" s="29"/>
      <c r="L28" s="5"/>
      <c r="M28" s="20"/>
      <c r="N28" s="4"/>
      <c r="O28" s="5"/>
      <c r="P28" s="4"/>
    </row>
    <row r="29" spans="1:16" x14ac:dyDescent="0.2">
      <c r="A29" s="10"/>
      <c r="B29" s="10">
        <v>58898</v>
      </c>
      <c r="C29" s="11">
        <v>179776</v>
      </c>
      <c r="D29" s="11">
        <v>179776</v>
      </c>
      <c r="E29" s="5">
        <f>VLOOKUP(B29,'[1]VERIFICACIÓN DE CARTERA '!$B:$E,4,0)</f>
        <v>179776</v>
      </c>
      <c r="F29" s="5"/>
      <c r="G29" s="5"/>
      <c r="H29" s="5">
        <f>VLOOKUP(B29,'[1]VERIFICACIÓN DE CARTERA '!$B:$H,7,0)</f>
        <v>0</v>
      </c>
      <c r="I29" s="5">
        <f>VLOOKUP(B29,'[1]VERIFICACIÓN DE CARTERA '!$B:$I,8,0)</f>
        <v>0</v>
      </c>
      <c r="J29" s="5"/>
      <c r="K29" s="29"/>
      <c r="L29" s="5"/>
      <c r="M29" s="20"/>
      <c r="N29" s="4"/>
      <c r="O29" s="5"/>
      <c r="P29" s="4"/>
    </row>
    <row r="30" spans="1:16" x14ac:dyDescent="0.2">
      <c r="A30" s="10"/>
      <c r="B30" s="10">
        <v>60072</v>
      </c>
      <c r="C30" s="11">
        <v>48149</v>
      </c>
      <c r="D30" s="11">
        <v>48149</v>
      </c>
      <c r="E30" s="5">
        <f>VLOOKUP(B30,'[1]VERIFICACIÓN DE CARTERA '!$B:$E,4,0)</f>
        <v>47385</v>
      </c>
      <c r="F30" s="5"/>
      <c r="G30" s="11"/>
      <c r="H30" s="5">
        <f>VLOOKUP(B30,'[1]VERIFICACIÓN DE CARTERA '!$B:$H,7,0)</f>
        <v>0</v>
      </c>
      <c r="I30" s="5">
        <f>VLOOKUP(B30,'[1]VERIFICACIÓN DE CARTERA '!$B:$I,8,0)</f>
        <v>764</v>
      </c>
      <c r="J30" s="5"/>
      <c r="K30" s="29"/>
      <c r="L30" s="5"/>
      <c r="M30" s="20"/>
      <c r="N30" s="4"/>
      <c r="O30" s="5"/>
      <c r="P30" s="4"/>
    </row>
    <row r="31" spans="1:16" x14ac:dyDescent="0.2">
      <c r="A31" s="10"/>
      <c r="B31" s="10">
        <v>60172</v>
      </c>
      <c r="C31" s="11">
        <v>455026</v>
      </c>
      <c r="D31" s="11">
        <v>455026</v>
      </c>
      <c r="E31" s="5">
        <f>VLOOKUP(B31,'[1]VERIFICACIÓN DE CARTERA '!$B:$E,4,0)</f>
        <v>455026</v>
      </c>
      <c r="F31" s="5"/>
      <c r="G31" s="5"/>
      <c r="H31" s="5">
        <f>VLOOKUP(B31,'[1]VERIFICACIÓN DE CARTERA '!$B:$H,7,0)</f>
        <v>0</v>
      </c>
      <c r="I31" s="5">
        <f>VLOOKUP(B31,'[1]VERIFICACIÓN DE CARTERA '!$B:$I,8,0)</f>
        <v>0</v>
      </c>
      <c r="J31" s="5"/>
      <c r="K31" s="29"/>
      <c r="L31" s="11"/>
      <c r="M31" s="20"/>
      <c r="N31" s="4"/>
      <c r="O31" s="5"/>
      <c r="P31" s="4"/>
    </row>
    <row r="32" spans="1:16" x14ac:dyDescent="0.2">
      <c r="A32" s="10"/>
      <c r="B32" s="10">
        <v>60225</v>
      </c>
      <c r="C32" s="11">
        <v>46719</v>
      </c>
      <c r="D32" s="11">
        <v>46719</v>
      </c>
      <c r="E32" s="5">
        <f>VLOOKUP(B32,'[1]VERIFICACIÓN DE CARTERA '!$B:$E,4,0)</f>
        <v>46719</v>
      </c>
      <c r="F32" s="5"/>
      <c r="G32" s="5"/>
      <c r="H32" s="5">
        <f>VLOOKUP(B32,'[1]VERIFICACIÓN DE CARTERA '!$B:$H,7,0)</f>
        <v>0</v>
      </c>
      <c r="I32" s="5">
        <f>VLOOKUP(B32,'[1]VERIFICACIÓN DE CARTERA '!$B:$I,8,0)</f>
        <v>0</v>
      </c>
      <c r="J32" s="5"/>
      <c r="K32" s="29"/>
      <c r="L32" s="5"/>
      <c r="M32" s="20"/>
      <c r="N32" s="4"/>
      <c r="O32" s="5"/>
      <c r="P32" s="4"/>
    </row>
    <row r="33" spans="1:16" x14ac:dyDescent="0.2">
      <c r="A33" s="10"/>
      <c r="B33" s="10">
        <v>63605</v>
      </c>
      <c r="C33" s="11">
        <v>104208</v>
      </c>
      <c r="D33" s="11">
        <v>104208</v>
      </c>
      <c r="E33" s="5">
        <f>VLOOKUP(B33,'[1]VERIFICACIÓN DE CARTERA '!$B:$E,4,0)</f>
        <v>104208</v>
      </c>
      <c r="F33" s="5"/>
      <c r="G33" s="5"/>
      <c r="H33" s="5">
        <f>VLOOKUP(B33,'[1]VERIFICACIÓN DE CARTERA '!$B:$H,7,0)</f>
        <v>0</v>
      </c>
      <c r="I33" s="5">
        <f>VLOOKUP(B33,'[1]VERIFICACIÓN DE CARTERA '!$B:$I,8,0)</f>
        <v>0</v>
      </c>
      <c r="J33" s="5"/>
      <c r="K33" s="29"/>
      <c r="L33" s="5"/>
      <c r="M33" s="20"/>
      <c r="N33" s="4"/>
      <c r="O33" s="5"/>
      <c r="P33" s="10"/>
    </row>
    <row r="34" spans="1:16" x14ac:dyDescent="0.2">
      <c r="A34" s="10"/>
      <c r="B34" s="10">
        <v>64589</v>
      </c>
      <c r="C34" s="11">
        <v>124929</v>
      </c>
      <c r="D34" s="11">
        <v>124929</v>
      </c>
      <c r="E34" s="5">
        <f>VLOOKUP(B34,'[1]VERIFICACIÓN DE CARTERA '!$B:$E,4,0)</f>
        <v>124929</v>
      </c>
      <c r="F34" s="5"/>
      <c r="G34" s="5"/>
      <c r="H34" s="5">
        <f>VLOOKUP(B34,'[1]VERIFICACIÓN DE CARTERA '!$B:$H,7,0)</f>
        <v>0</v>
      </c>
      <c r="I34" s="5">
        <f>VLOOKUP(B34,'[1]VERIFICACIÓN DE CARTERA '!$B:$I,8,0)</f>
        <v>0</v>
      </c>
      <c r="J34" s="5"/>
      <c r="K34" s="29"/>
      <c r="L34" s="5"/>
      <c r="M34" s="20"/>
      <c r="N34" s="4"/>
      <c r="O34" s="5"/>
      <c r="P34" s="10"/>
    </row>
    <row r="35" spans="1:16" x14ac:dyDescent="0.2">
      <c r="A35" s="10"/>
      <c r="B35" s="10">
        <v>64860</v>
      </c>
      <c r="C35" s="11">
        <v>45742</v>
      </c>
      <c r="D35" s="11">
        <v>45742</v>
      </c>
      <c r="E35" s="5">
        <f>VLOOKUP(B35,'[1]VERIFICACIÓN DE CARTERA '!$B:$E,4,0)</f>
        <v>45742</v>
      </c>
      <c r="F35" s="5"/>
      <c r="G35" s="5"/>
      <c r="H35" s="5">
        <f>VLOOKUP(B35,'[1]VERIFICACIÓN DE CARTERA '!$B:$H,7,0)</f>
        <v>0</v>
      </c>
      <c r="I35" s="5">
        <f>VLOOKUP(B35,'[1]VERIFICACIÓN DE CARTERA '!$B:$I,8,0)</f>
        <v>0</v>
      </c>
      <c r="J35" s="5"/>
      <c r="K35" s="29"/>
      <c r="L35" s="5"/>
      <c r="M35" s="20"/>
      <c r="N35" s="4"/>
      <c r="O35" s="5"/>
      <c r="P35" s="10"/>
    </row>
    <row r="36" spans="1:16" x14ac:dyDescent="0.2">
      <c r="A36" s="10"/>
      <c r="B36" s="10">
        <v>65064</v>
      </c>
      <c r="C36" s="11">
        <v>573647</v>
      </c>
      <c r="D36" s="11">
        <v>573647</v>
      </c>
      <c r="E36" s="5">
        <f>VLOOKUP(B36,'[1]VERIFICACIÓN DE CARTERA '!$B:$E,4,0)</f>
        <v>573647</v>
      </c>
      <c r="F36" s="5"/>
      <c r="G36" s="5"/>
      <c r="H36" s="5">
        <f>VLOOKUP(B36,'[1]VERIFICACIÓN DE CARTERA '!$B:$H,7,0)</f>
        <v>0</v>
      </c>
      <c r="I36" s="5">
        <f>VLOOKUP(B36,'[1]VERIFICACIÓN DE CARTERA '!$B:$I,8,0)</f>
        <v>0</v>
      </c>
      <c r="J36" s="5"/>
      <c r="K36" s="29"/>
      <c r="L36" s="5"/>
      <c r="M36" s="20"/>
      <c r="N36" s="4"/>
      <c r="O36" s="5"/>
      <c r="P36" s="4"/>
    </row>
    <row r="37" spans="1:16" x14ac:dyDescent="0.2">
      <c r="A37" s="10"/>
      <c r="B37" s="10">
        <v>65595</v>
      </c>
      <c r="C37" s="11">
        <v>96626</v>
      </c>
      <c r="D37" s="11">
        <v>96626</v>
      </c>
      <c r="E37" s="5">
        <f>VLOOKUP(B37,'[1]VERIFICACIÓN DE CARTERA '!$B:$E,4,0)</f>
        <v>96626</v>
      </c>
      <c r="F37" s="5"/>
      <c r="G37" s="5"/>
      <c r="H37" s="5">
        <f>VLOOKUP(B37,'[1]VERIFICACIÓN DE CARTERA '!$B:$H,7,0)</f>
        <v>0</v>
      </c>
      <c r="I37" s="5">
        <f>VLOOKUP(B37,'[1]VERIFICACIÓN DE CARTERA '!$B:$I,8,0)</f>
        <v>0</v>
      </c>
      <c r="J37" s="5"/>
      <c r="K37" s="29"/>
      <c r="L37" s="5"/>
      <c r="M37" s="20"/>
      <c r="N37" s="4"/>
      <c r="O37" s="5"/>
      <c r="P37" s="4"/>
    </row>
    <row r="38" spans="1:16" x14ac:dyDescent="0.2">
      <c r="A38" s="10"/>
      <c r="B38" s="10">
        <v>66585</v>
      </c>
      <c r="C38" s="11">
        <v>93100</v>
      </c>
      <c r="D38" s="11">
        <v>93100</v>
      </c>
      <c r="E38" s="5">
        <f>VLOOKUP(B38,'[1]VERIFICACIÓN DE CARTERA '!$B:$E,4,0)</f>
        <v>93100</v>
      </c>
      <c r="F38" s="5"/>
      <c r="G38" s="5"/>
      <c r="H38" s="5">
        <f>VLOOKUP(B38,'[1]VERIFICACIÓN DE CARTERA '!$B:$H,7,0)</f>
        <v>0</v>
      </c>
      <c r="I38" s="5">
        <f>VLOOKUP(B38,'[1]VERIFICACIÓN DE CARTERA '!$B:$I,8,0)</f>
        <v>0</v>
      </c>
      <c r="J38" s="5"/>
      <c r="K38" s="29"/>
      <c r="L38" s="5"/>
      <c r="M38" s="20"/>
      <c r="N38" s="4"/>
      <c r="O38" s="5"/>
      <c r="P38" s="10"/>
    </row>
    <row r="39" spans="1:16" x14ac:dyDescent="0.2">
      <c r="A39" s="10"/>
      <c r="B39" s="10">
        <v>67863</v>
      </c>
      <c r="C39" s="11">
        <v>1095505</v>
      </c>
      <c r="D39" s="11">
        <v>1095505</v>
      </c>
      <c r="E39" s="5">
        <f>VLOOKUP(B39,'[1]VERIFICACIÓN DE CARTERA '!$B:$E,4,0)</f>
        <v>1095505</v>
      </c>
      <c r="F39" s="5"/>
      <c r="G39" s="5"/>
      <c r="H39" s="5">
        <f>VLOOKUP(B39,'[1]VERIFICACIÓN DE CARTERA '!$B:$H,7,0)</f>
        <v>0</v>
      </c>
      <c r="I39" s="5">
        <f>VLOOKUP(B39,'[1]VERIFICACIÓN DE CARTERA '!$B:$I,8,0)</f>
        <v>0</v>
      </c>
      <c r="J39" s="5"/>
      <c r="K39" s="29"/>
      <c r="L39" s="5"/>
      <c r="M39" s="20"/>
      <c r="N39" s="4"/>
      <c r="O39" s="5"/>
      <c r="P39" s="4"/>
    </row>
    <row r="40" spans="1:16" x14ac:dyDescent="0.2">
      <c r="A40" s="10"/>
      <c r="B40" s="10">
        <v>68403</v>
      </c>
      <c r="C40" s="11">
        <v>130100</v>
      </c>
      <c r="D40" s="11">
        <v>130100</v>
      </c>
      <c r="E40" s="5">
        <f>VLOOKUP(B40,'[1]VERIFICACIÓN DE CARTERA '!$B:$E,4,0)</f>
        <v>130100</v>
      </c>
      <c r="F40" s="5"/>
      <c r="G40" s="5"/>
      <c r="H40" s="5">
        <f>VLOOKUP(B40,'[1]VERIFICACIÓN DE CARTERA '!$B:$H,7,0)</f>
        <v>0</v>
      </c>
      <c r="I40" s="5">
        <f>VLOOKUP(B40,'[1]VERIFICACIÓN DE CARTERA '!$B:$I,8,0)</f>
        <v>0</v>
      </c>
      <c r="J40" s="5"/>
      <c r="K40" s="29"/>
      <c r="L40" s="11"/>
      <c r="M40" s="20"/>
      <c r="N40" s="4"/>
      <c r="O40" s="5"/>
      <c r="P40" s="4"/>
    </row>
    <row r="41" spans="1:16" x14ac:dyDescent="0.2">
      <c r="A41" s="10"/>
      <c r="B41" s="10">
        <v>68880</v>
      </c>
      <c r="C41" s="11">
        <v>207094</v>
      </c>
      <c r="D41" s="11">
        <v>207094</v>
      </c>
      <c r="E41" s="5">
        <f>VLOOKUP(B41,'[1]VERIFICACIÓN DE CARTERA '!$B:$E,4,0)</f>
        <v>207094</v>
      </c>
      <c r="F41" s="5"/>
      <c r="G41" s="5"/>
      <c r="H41" s="5">
        <f>VLOOKUP(B41,'[1]VERIFICACIÓN DE CARTERA '!$B:$H,7,0)</f>
        <v>0</v>
      </c>
      <c r="I41" s="5">
        <f>VLOOKUP(B41,'[1]VERIFICACIÓN DE CARTERA '!$B:$I,8,0)</f>
        <v>0</v>
      </c>
      <c r="J41" s="5"/>
      <c r="K41" s="29"/>
      <c r="L41" s="5"/>
      <c r="M41" s="20"/>
      <c r="N41" s="4"/>
      <c r="O41" s="5"/>
      <c r="P41" s="4"/>
    </row>
    <row r="42" spans="1:16" x14ac:dyDescent="0.2">
      <c r="A42" s="10"/>
      <c r="B42" s="10">
        <v>68639</v>
      </c>
      <c r="C42" s="11">
        <v>413780</v>
      </c>
      <c r="D42" s="11">
        <v>413780</v>
      </c>
      <c r="E42" s="5">
        <f>VLOOKUP(B42,'[1]VERIFICACIÓN DE CARTERA '!$B:$E,4,0)</f>
        <v>413780</v>
      </c>
      <c r="F42" s="5"/>
      <c r="G42" s="5"/>
      <c r="H42" s="5">
        <f>VLOOKUP(B42,'[1]VERIFICACIÓN DE CARTERA '!$B:$H,7,0)</f>
        <v>0</v>
      </c>
      <c r="I42" s="5">
        <f>VLOOKUP(B42,'[1]VERIFICACIÓN DE CARTERA '!$B:$I,8,0)</f>
        <v>0</v>
      </c>
      <c r="J42" s="5"/>
      <c r="K42" s="29"/>
      <c r="L42" s="5"/>
      <c r="M42" s="20"/>
      <c r="N42" s="4"/>
      <c r="O42" s="5"/>
      <c r="P42" s="4"/>
    </row>
    <row r="43" spans="1:16" x14ac:dyDescent="0.2">
      <c r="A43" s="10"/>
      <c r="B43" s="10">
        <v>71936</v>
      </c>
      <c r="C43" s="11">
        <v>84184</v>
      </c>
      <c r="D43" s="11">
        <v>84184</v>
      </c>
      <c r="E43" s="5">
        <f>VLOOKUP(B43,'[1]VERIFICACIÓN DE CARTERA '!$B:$E,4,0)</f>
        <v>84184</v>
      </c>
      <c r="F43" s="5"/>
      <c r="G43" s="5"/>
      <c r="H43" s="5">
        <f>VLOOKUP(B43,'[1]VERIFICACIÓN DE CARTERA '!$B:$H,7,0)</f>
        <v>0</v>
      </c>
      <c r="I43" s="5">
        <f>VLOOKUP(B43,'[1]VERIFICACIÓN DE CARTERA '!$B:$I,8,0)</f>
        <v>0</v>
      </c>
      <c r="J43" s="11"/>
      <c r="K43" s="29"/>
      <c r="L43" s="5"/>
      <c r="M43" s="20"/>
      <c r="N43" s="4"/>
      <c r="O43" s="5"/>
      <c r="P43" s="4"/>
    </row>
    <row r="44" spans="1:16" x14ac:dyDescent="0.2">
      <c r="A44" s="10"/>
      <c r="B44" s="10">
        <v>73716</v>
      </c>
      <c r="C44" s="11">
        <v>45300</v>
      </c>
      <c r="D44" s="11">
        <v>45300</v>
      </c>
      <c r="E44" s="5">
        <f>VLOOKUP(B44,'[1]VERIFICACIÓN DE CARTERA '!$B:$E,4,0)</f>
        <v>45300</v>
      </c>
      <c r="F44" s="5"/>
      <c r="G44" s="5"/>
      <c r="H44" s="5">
        <f>VLOOKUP(B44,'[1]VERIFICACIÓN DE CARTERA '!$B:$H,7,0)</f>
        <v>0</v>
      </c>
      <c r="I44" s="5">
        <f>VLOOKUP(B44,'[1]VERIFICACIÓN DE CARTERA '!$B:$I,8,0)</f>
        <v>0</v>
      </c>
      <c r="J44" s="5"/>
      <c r="K44" s="29"/>
      <c r="L44" s="5"/>
      <c r="M44" s="20"/>
      <c r="N44" s="4"/>
      <c r="O44" s="5"/>
      <c r="P44" s="4"/>
    </row>
    <row r="45" spans="1:16" s="21" customFormat="1" x14ac:dyDescent="0.2">
      <c r="A45" s="22"/>
      <c r="B45" s="22">
        <v>76416</v>
      </c>
      <c r="C45" s="23">
        <v>46500</v>
      </c>
      <c r="D45" s="23">
        <v>46500</v>
      </c>
      <c r="E45" s="5">
        <f>VLOOKUP(B45,'[1]VERIFICACIÓN DE CARTERA '!$B:$E,4,0)</f>
        <v>46500</v>
      </c>
      <c r="F45" s="5"/>
      <c r="G45" s="5"/>
      <c r="H45" s="5">
        <f>VLOOKUP(B45,'[1]VERIFICACIÓN DE CARTERA '!$B:$H,7,0)</f>
        <v>0</v>
      </c>
      <c r="I45" s="5">
        <f>VLOOKUP(B45,'[1]VERIFICACIÓN DE CARTERA '!$B:$I,8,0)</f>
        <v>0</v>
      </c>
      <c r="J45" s="5"/>
      <c r="K45" s="29"/>
      <c r="L45" s="25"/>
      <c r="M45" s="20"/>
      <c r="N45" s="4"/>
      <c r="O45" s="25"/>
      <c r="P45" s="24"/>
    </row>
    <row r="46" spans="1:16" x14ac:dyDescent="0.2">
      <c r="A46" s="10"/>
      <c r="B46" s="10">
        <v>77050</v>
      </c>
      <c r="C46" s="11">
        <v>385555</v>
      </c>
      <c r="D46" s="11">
        <v>385555</v>
      </c>
      <c r="E46" s="5">
        <f>VLOOKUP(B46,'[1]VERIFICACIÓN DE CARTERA '!$B:$E,4,0)</f>
        <v>385555</v>
      </c>
      <c r="F46" s="5"/>
      <c r="G46" s="5"/>
      <c r="H46" s="5">
        <f>VLOOKUP(B46,'[1]VERIFICACIÓN DE CARTERA '!$B:$H,7,0)</f>
        <v>0</v>
      </c>
      <c r="I46" s="5">
        <f>VLOOKUP(B46,'[1]VERIFICACIÓN DE CARTERA '!$B:$I,8,0)</f>
        <v>0</v>
      </c>
      <c r="J46" s="5"/>
      <c r="K46" s="29"/>
      <c r="L46" s="5"/>
      <c r="M46" s="20"/>
      <c r="N46" s="4"/>
      <c r="O46" s="5"/>
      <c r="P46" s="4"/>
    </row>
    <row r="47" spans="1:16" x14ac:dyDescent="0.2">
      <c r="A47" s="10"/>
      <c r="B47" s="10">
        <v>78889</v>
      </c>
      <c r="C47" s="11">
        <v>45300</v>
      </c>
      <c r="D47" s="11">
        <v>45300</v>
      </c>
      <c r="E47" s="5">
        <f>VLOOKUP(B47,'[1]VERIFICACIÓN DE CARTERA '!$B:$E,4,0)</f>
        <v>45300</v>
      </c>
      <c r="F47" s="5"/>
      <c r="G47" s="5"/>
      <c r="H47" s="5">
        <f>VLOOKUP(B47,'[1]VERIFICACIÓN DE CARTERA '!$B:$H,7,0)</f>
        <v>0</v>
      </c>
      <c r="I47" s="5">
        <f>VLOOKUP(B47,'[1]VERIFICACIÓN DE CARTERA '!$B:$I,8,0)</f>
        <v>0</v>
      </c>
      <c r="J47" s="5"/>
      <c r="K47" s="29"/>
      <c r="L47" s="11"/>
      <c r="M47" s="20"/>
      <c r="N47" s="4"/>
      <c r="O47" s="5"/>
      <c r="P47" s="4"/>
    </row>
    <row r="48" spans="1:16" x14ac:dyDescent="0.2">
      <c r="A48" s="10"/>
      <c r="B48" s="10">
        <v>84725</v>
      </c>
      <c r="C48" s="11">
        <v>174232</v>
      </c>
      <c r="D48" s="11">
        <v>174232</v>
      </c>
      <c r="E48" s="5">
        <f>VLOOKUP(B48,'[1]VERIFICACIÓN DE CARTERA '!$B:$E,4,0)</f>
        <v>174232</v>
      </c>
      <c r="F48" s="5"/>
      <c r="G48" s="5"/>
      <c r="H48" s="5">
        <f>VLOOKUP(B48,'[1]VERIFICACIÓN DE CARTERA '!$B:$H,7,0)</f>
        <v>0</v>
      </c>
      <c r="I48" s="5">
        <f>VLOOKUP(B48,'[1]VERIFICACIÓN DE CARTERA '!$B:$I,8,0)</f>
        <v>0</v>
      </c>
      <c r="J48" s="11"/>
      <c r="K48" s="29"/>
      <c r="L48" s="5"/>
      <c r="M48" s="20"/>
      <c r="N48" s="4"/>
      <c r="O48" s="5"/>
      <c r="P48" s="4"/>
    </row>
    <row r="49" spans="1:16" x14ac:dyDescent="0.2">
      <c r="A49" s="10"/>
      <c r="B49" s="10">
        <v>82178</v>
      </c>
      <c r="C49" s="11">
        <v>191317</v>
      </c>
      <c r="D49" s="11">
        <v>191317</v>
      </c>
      <c r="E49" s="5">
        <f>VLOOKUP(B49,'[1]VERIFICACIÓN DE CARTERA '!$B:$E,4,0)</f>
        <v>191317</v>
      </c>
      <c r="F49" s="5"/>
      <c r="G49" s="5"/>
      <c r="H49" s="5">
        <f>VLOOKUP(B49,'[1]VERIFICACIÓN DE CARTERA '!$B:$H,7,0)</f>
        <v>0</v>
      </c>
      <c r="I49" s="5">
        <f>VLOOKUP(B49,'[1]VERIFICACIÓN DE CARTERA '!$B:$I,8,0)</f>
        <v>0</v>
      </c>
      <c r="J49" s="5"/>
      <c r="K49" s="29"/>
      <c r="L49" s="5"/>
      <c r="M49" s="20"/>
      <c r="N49" s="4"/>
      <c r="O49" s="5"/>
      <c r="P49" s="4"/>
    </row>
    <row r="50" spans="1:16" x14ac:dyDescent="0.2">
      <c r="A50" s="10"/>
      <c r="B50" s="10">
        <v>82674</v>
      </c>
      <c r="C50" s="11">
        <v>42800</v>
      </c>
      <c r="D50" s="11">
        <v>42800</v>
      </c>
      <c r="E50" s="5">
        <f>VLOOKUP(B50,'[1]VERIFICACIÓN DE CARTERA '!$B:$E,4,0)</f>
        <v>42800</v>
      </c>
      <c r="F50" s="5"/>
      <c r="G50" s="5"/>
      <c r="H50" s="5">
        <f>VLOOKUP(B50,'[1]VERIFICACIÓN DE CARTERA '!$B:$H,7,0)</f>
        <v>0</v>
      </c>
      <c r="I50" s="5">
        <f>VLOOKUP(B50,'[1]VERIFICACIÓN DE CARTERA '!$B:$I,8,0)</f>
        <v>0</v>
      </c>
      <c r="J50" s="5"/>
      <c r="K50" s="29"/>
      <c r="L50" s="5"/>
      <c r="M50" s="20"/>
      <c r="N50" s="4"/>
      <c r="O50" s="5"/>
      <c r="P50" s="4"/>
    </row>
    <row r="51" spans="1:16" x14ac:dyDescent="0.2">
      <c r="A51" s="10"/>
      <c r="B51" s="10">
        <v>83860</v>
      </c>
      <c r="C51" s="11">
        <v>203900</v>
      </c>
      <c r="D51" s="11">
        <v>203900</v>
      </c>
      <c r="E51" s="5">
        <f>VLOOKUP(B51,'[1]VERIFICACIÓN DE CARTERA '!$B:$E,4,0)</f>
        <v>203900</v>
      </c>
      <c r="F51" s="5"/>
      <c r="G51" s="5"/>
      <c r="H51" s="5">
        <f>VLOOKUP(B51,'[1]VERIFICACIÓN DE CARTERA '!$B:$H,7,0)</f>
        <v>0</v>
      </c>
      <c r="I51" s="5">
        <f>VLOOKUP(B51,'[1]VERIFICACIÓN DE CARTERA '!$B:$I,8,0)</f>
        <v>0</v>
      </c>
      <c r="J51" s="5"/>
      <c r="K51" s="29"/>
      <c r="L51" s="5"/>
      <c r="M51" s="20"/>
      <c r="N51" s="4"/>
      <c r="O51" s="5"/>
      <c r="P51" s="4"/>
    </row>
    <row r="52" spans="1:16" x14ac:dyDescent="0.2">
      <c r="A52" s="10"/>
      <c r="B52" s="10">
        <v>86434</v>
      </c>
      <c r="C52" s="11">
        <v>48400</v>
      </c>
      <c r="D52" s="11">
        <v>48400</v>
      </c>
      <c r="E52" s="5">
        <f>VLOOKUP(B52,'[1]VERIFICACIÓN DE CARTERA '!$B:$E,4,0)</f>
        <v>48400</v>
      </c>
      <c r="F52" s="5"/>
      <c r="G52" s="5"/>
      <c r="H52" s="5">
        <f>VLOOKUP(B52,'[1]VERIFICACIÓN DE CARTERA '!$B:$H,7,0)</f>
        <v>0</v>
      </c>
      <c r="I52" s="5">
        <f>VLOOKUP(B52,'[1]VERIFICACIÓN DE CARTERA '!$B:$I,8,0)</f>
        <v>0</v>
      </c>
      <c r="J52" s="5"/>
      <c r="K52" s="29"/>
      <c r="L52" s="5"/>
      <c r="M52" s="20"/>
      <c r="N52" s="4"/>
      <c r="O52" s="5"/>
      <c r="P52" s="10"/>
    </row>
    <row r="53" spans="1:16" x14ac:dyDescent="0.2">
      <c r="A53" s="10"/>
      <c r="B53" s="10">
        <v>86871</v>
      </c>
      <c r="C53" s="11">
        <v>1568373</v>
      </c>
      <c r="D53" s="11">
        <v>1568373</v>
      </c>
      <c r="E53" s="5">
        <f>VLOOKUP(B53,'[1]VERIFICACIÓN DE CARTERA '!$B:$E,4,0)</f>
        <v>1007873</v>
      </c>
      <c r="F53" s="5"/>
      <c r="G53" s="5"/>
      <c r="H53" s="5">
        <f>VLOOKUP(B53,'[1]VERIFICACIÓN DE CARTERA '!$B:$H,7,0)</f>
        <v>0</v>
      </c>
      <c r="I53" s="5">
        <f>VLOOKUP(B53,'[1]VERIFICACIÓN DE CARTERA '!$B:$I,8,0)</f>
        <v>560500</v>
      </c>
      <c r="J53" s="5"/>
      <c r="K53" s="29"/>
      <c r="L53" s="5"/>
      <c r="M53" s="20"/>
      <c r="N53" s="4"/>
      <c r="O53" s="5"/>
      <c r="P53" s="4"/>
    </row>
    <row r="54" spans="1:16" x14ac:dyDescent="0.2">
      <c r="A54" s="10"/>
      <c r="B54" s="10">
        <v>89832</v>
      </c>
      <c r="C54" s="11">
        <v>148553</v>
      </c>
      <c r="D54" s="11">
        <v>148553</v>
      </c>
      <c r="E54" s="5">
        <f>VLOOKUP(B54,'[1]VERIFICACIÓN DE CARTERA '!$B:$E,4,0)</f>
        <v>148553</v>
      </c>
      <c r="F54" s="5"/>
      <c r="G54" s="5"/>
      <c r="H54" s="5">
        <f>VLOOKUP(B54,'[1]VERIFICACIÓN DE CARTERA '!$B:$H,7,0)</f>
        <v>0</v>
      </c>
      <c r="I54" s="5">
        <f>VLOOKUP(B54,'[1]VERIFICACIÓN DE CARTERA '!$B:$I,8,0)</f>
        <v>0</v>
      </c>
      <c r="J54" s="11"/>
      <c r="K54" s="29"/>
      <c r="L54" s="5"/>
      <c r="M54" s="20"/>
      <c r="N54" s="4"/>
      <c r="O54" s="5"/>
      <c r="P54" s="10"/>
    </row>
    <row r="55" spans="1:16" x14ac:dyDescent="0.2">
      <c r="A55" s="10"/>
      <c r="B55" s="10">
        <v>90504</v>
      </c>
      <c r="C55" s="11">
        <v>281491</v>
      </c>
      <c r="D55" s="11">
        <v>281491</v>
      </c>
      <c r="E55" s="5">
        <f>VLOOKUP(B55,'[1]VERIFICACIÓN DE CARTERA '!$B:$E,4,0)</f>
        <v>281491</v>
      </c>
      <c r="F55" s="5"/>
      <c r="G55" s="5"/>
      <c r="H55" s="5">
        <f>VLOOKUP(B55,'[1]VERIFICACIÓN DE CARTERA '!$B:$H,7,0)</f>
        <v>0</v>
      </c>
      <c r="I55" s="5">
        <f>VLOOKUP(B55,'[1]VERIFICACIÓN DE CARTERA '!$B:$I,8,0)</f>
        <v>0</v>
      </c>
      <c r="J55" s="5"/>
      <c r="K55" s="29"/>
      <c r="L55" s="5"/>
      <c r="M55" s="20"/>
      <c r="N55" s="4"/>
      <c r="O55" s="5"/>
      <c r="P55" s="4"/>
    </row>
    <row r="56" spans="1:16" x14ac:dyDescent="0.2">
      <c r="A56" s="10"/>
      <c r="B56" s="10">
        <v>90659</v>
      </c>
      <c r="C56" s="11">
        <v>59000</v>
      </c>
      <c r="D56" s="11">
        <v>59000</v>
      </c>
      <c r="E56" s="5">
        <f>VLOOKUP(B56,'[1]VERIFICACIÓN DE CARTERA '!$B:$E,4,0)</f>
        <v>59000</v>
      </c>
      <c r="F56" s="5"/>
      <c r="G56" s="5"/>
      <c r="H56" s="5">
        <f>VLOOKUP(B56,'[1]VERIFICACIÓN DE CARTERA '!$B:$H,7,0)</f>
        <v>0</v>
      </c>
      <c r="I56" s="5">
        <f>VLOOKUP(B56,'[1]VERIFICACIÓN DE CARTERA '!$B:$I,8,0)</f>
        <v>0</v>
      </c>
      <c r="J56" s="11"/>
      <c r="K56" s="29"/>
      <c r="L56" s="5"/>
      <c r="M56" s="20"/>
      <c r="N56" s="4"/>
      <c r="O56" s="5"/>
      <c r="P56" s="4"/>
    </row>
    <row r="57" spans="1:16" x14ac:dyDescent="0.2">
      <c r="A57" s="10"/>
      <c r="B57" s="10">
        <v>90740</v>
      </c>
      <c r="C57" s="11">
        <v>47800</v>
      </c>
      <c r="D57" s="11">
        <v>47800</v>
      </c>
      <c r="E57" s="5">
        <f>VLOOKUP(B57,'[1]VERIFICACIÓN DE CARTERA '!$B:$E,4,0)</f>
        <v>47800</v>
      </c>
      <c r="F57" s="5"/>
      <c r="G57" s="5"/>
      <c r="H57" s="5">
        <f>VLOOKUP(B57,'[1]VERIFICACIÓN DE CARTERA '!$B:$H,7,0)</f>
        <v>0</v>
      </c>
      <c r="I57" s="5">
        <f>VLOOKUP(B57,'[1]VERIFICACIÓN DE CARTERA '!$B:$I,8,0)</f>
        <v>0</v>
      </c>
      <c r="J57" s="5"/>
      <c r="K57" s="29"/>
      <c r="L57" s="5"/>
      <c r="M57" s="20"/>
      <c r="N57" s="4"/>
      <c r="O57" s="5"/>
      <c r="P57" s="4"/>
    </row>
    <row r="58" spans="1:16" x14ac:dyDescent="0.2">
      <c r="A58" s="10"/>
      <c r="B58" s="10">
        <v>90773</v>
      </c>
      <c r="C58" s="11">
        <v>32700</v>
      </c>
      <c r="D58" s="11">
        <v>32700</v>
      </c>
      <c r="E58" s="5">
        <f>VLOOKUP(B58,'[1]VERIFICACIÓN DE CARTERA '!$B:$E,4,0)</f>
        <v>32700</v>
      </c>
      <c r="F58" s="5"/>
      <c r="G58" s="5"/>
      <c r="H58" s="5">
        <f>VLOOKUP(B58,'[1]VERIFICACIÓN DE CARTERA '!$B:$H,7,0)</f>
        <v>0</v>
      </c>
      <c r="I58" s="5">
        <f>VLOOKUP(B58,'[1]VERIFICACIÓN DE CARTERA '!$B:$I,8,0)</f>
        <v>0</v>
      </c>
      <c r="J58" s="5"/>
      <c r="K58" s="29"/>
      <c r="L58" s="5"/>
      <c r="M58" s="20"/>
      <c r="N58" s="4"/>
      <c r="O58" s="5"/>
      <c r="P58" s="4"/>
    </row>
    <row r="59" spans="1:16" x14ac:dyDescent="0.2">
      <c r="A59" s="10"/>
      <c r="B59" s="10">
        <v>90787</v>
      </c>
      <c r="C59" s="11">
        <v>21400</v>
      </c>
      <c r="D59" s="11">
        <v>21400</v>
      </c>
      <c r="E59" s="5">
        <f>VLOOKUP(B59,'[1]VERIFICACIÓN DE CARTERA '!$B:$E,4,0)</f>
        <v>21400</v>
      </c>
      <c r="F59" s="5"/>
      <c r="G59" s="5"/>
      <c r="H59" s="5">
        <f>VLOOKUP(B59,'[1]VERIFICACIÓN DE CARTERA '!$B:$H,7,0)</f>
        <v>0</v>
      </c>
      <c r="I59" s="5">
        <f>VLOOKUP(B59,'[1]VERIFICACIÓN DE CARTERA '!$B:$I,8,0)</f>
        <v>0</v>
      </c>
      <c r="J59" s="5"/>
      <c r="K59" s="29"/>
      <c r="L59" s="5"/>
      <c r="M59" s="20"/>
      <c r="N59" s="4"/>
      <c r="O59" s="5"/>
      <c r="P59" s="4"/>
    </row>
    <row r="60" spans="1:16" x14ac:dyDescent="0.2">
      <c r="A60" s="10"/>
      <c r="B60" s="10">
        <v>90944</v>
      </c>
      <c r="C60" s="11">
        <v>42500</v>
      </c>
      <c r="D60" s="11">
        <v>42500</v>
      </c>
      <c r="E60" s="5">
        <f>VLOOKUP(B60,'[1]VERIFICACIÓN DE CARTERA '!$B:$E,4,0)</f>
        <v>42500</v>
      </c>
      <c r="F60" s="5"/>
      <c r="G60" s="5"/>
      <c r="H60" s="5">
        <f>VLOOKUP(B60,'[1]VERIFICACIÓN DE CARTERA '!$B:$H,7,0)</f>
        <v>0</v>
      </c>
      <c r="I60" s="5">
        <f>VLOOKUP(B60,'[1]VERIFICACIÓN DE CARTERA '!$B:$I,8,0)</f>
        <v>0</v>
      </c>
      <c r="J60" s="5"/>
      <c r="K60" s="29"/>
      <c r="L60" s="5"/>
      <c r="M60" s="20"/>
      <c r="N60" s="4"/>
      <c r="O60" s="5"/>
      <c r="P60" s="4"/>
    </row>
    <row r="61" spans="1:16" x14ac:dyDescent="0.2">
      <c r="A61" s="10"/>
      <c r="B61" s="10">
        <v>90092</v>
      </c>
      <c r="C61" s="11">
        <v>104000</v>
      </c>
      <c r="D61" s="11">
        <v>104000</v>
      </c>
      <c r="E61" s="5">
        <f>VLOOKUP(B61,'[1]VERIFICACIÓN DE CARTERA '!$B:$E,4,0)</f>
        <v>104000</v>
      </c>
      <c r="F61" s="5"/>
      <c r="G61" s="5"/>
      <c r="H61" s="5">
        <f>VLOOKUP(B61,'[1]VERIFICACIÓN DE CARTERA '!$B:$H,7,0)</f>
        <v>0</v>
      </c>
      <c r="I61" s="5">
        <f>VLOOKUP(B61,'[1]VERIFICACIÓN DE CARTERA '!$B:$I,8,0)</f>
        <v>0</v>
      </c>
      <c r="J61" s="5"/>
      <c r="K61" s="29"/>
      <c r="L61" s="5"/>
      <c r="M61" s="20"/>
      <c r="N61" s="4"/>
      <c r="O61" s="5"/>
      <c r="P61" s="4"/>
    </row>
    <row r="62" spans="1:16" x14ac:dyDescent="0.2">
      <c r="A62" s="10"/>
      <c r="B62" s="10">
        <v>91652</v>
      </c>
      <c r="C62" s="11">
        <v>86500</v>
      </c>
      <c r="D62" s="11">
        <v>86500</v>
      </c>
      <c r="E62" s="5">
        <f>VLOOKUP(B62,'[1]VERIFICACIÓN DE CARTERA '!$B:$E,4,0)</f>
        <v>86500</v>
      </c>
      <c r="F62" s="5"/>
      <c r="G62" s="5"/>
      <c r="H62" s="5">
        <f>VLOOKUP(B62,'[1]VERIFICACIÓN DE CARTERA '!$B:$H,7,0)</f>
        <v>0</v>
      </c>
      <c r="I62" s="5">
        <f>VLOOKUP(B62,'[1]VERIFICACIÓN DE CARTERA '!$B:$I,8,0)</f>
        <v>0</v>
      </c>
      <c r="J62" s="11"/>
      <c r="K62" s="29"/>
      <c r="L62" s="5"/>
      <c r="M62" s="20"/>
      <c r="N62" s="4"/>
      <c r="O62" s="5"/>
      <c r="P62" s="4"/>
    </row>
    <row r="63" spans="1:16" x14ac:dyDescent="0.2">
      <c r="A63" s="10"/>
      <c r="B63" s="10">
        <v>91653</v>
      </c>
      <c r="C63" s="11">
        <v>48400</v>
      </c>
      <c r="D63" s="11">
        <v>48400</v>
      </c>
      <c r="E63" s="5">
        <f>VLOOKUP(B63,'[1]VERIFICACIÓN DE CARTERA '!$B:$E,4,0)</f>
        <v>48400</v>
      </c>
      <c r="F63" s="5"/>
      <c r="G63" s="5"/>
      <c r="H63" s="5">
        <f>VLOOKUP(B63,'[1]VERIFICACIÓN DE CARTERA '!$B:$H,7,0)</f>
        <v>0</v>
      </c>
      <c r="I63" s="5">
        <f>VLOOKUP(B63,'[1]VERIFICACIÓN DE CARTERA '!$B:$I,8,0)</f>
        <v>0</v>
      </c>
      <c r="J63" s="5"/>
      <c r="K63" s="29"/>
      <c r="L63" s="5"/>
      <c r="M63" s="20"/>
      <c r="N63" s="4"/>
      <c r="O63" s="5"/>
      <c r="P63" s="4"/>
    </row>
    <row r="64" spans="1:16" x14ac:dyDescent="0.2">
      <c r="A64" s="10"/>
      <c r="B64" s="10">
        <v>95729</v>
      </c>
      <c r="C64" s="11">
        <v>49700</v>
      </c>
      <c r="D64" s="11">
        <v>49700</v>
      </c>
      <c r="E64" s="5">
        <f>VLOOKUP(B64,'[1]VERIFICACIÓN DE CARTERA '!$B:$E,4,0)</f>
        <v>49700</v>
      </c>
      <c r="F64" s="5"/>
      <c r="G64" s="5"/>
      <c r="H64" s="5">
        <f>VLOOKUP(B64,'[1]VERIFICACIÓN DE CARTERA '!$B:$H,7,0)</f>
        <v>0</v>
      </c>
      <c r="I64" s="5">
        <f>VLOOKUP(B64,'[1]VERIFICACIÓN DE CARTERA '!$B:$I,8,0)</f>
        <v>0</v>
      </c>
      <c r="J64" s="5"/>
      <c r="K64" s="29"/>
      <c r="L64" s="5"/>
      <c r="M64" s="20"/>
      <c r="N64" s="4"/>
      <c r="O64" s="5"/>
      <c r="P64" s="4"/>
    </row>
    <row r="65" spans="1:16" x14ac:dyDescent="0.2">
      <c r="A65" s="10"/>
      <c r="B65" s="10">
        <v>96761</v>
      </c>
      <c r="C65" s="11">
        <v>94600</v>
      </c>
      <c r="D65" s="11">
        <v>94600</v>
      </c>
      <c r="E65" s="5">
        <f>VLOOKUP(B65,'[1]VERIFICACIÓN DE CARTERA '!$B:$E,4,0)</f>
        <v>94600</v>
      </c>
      <c r="F65" s="5"/>
      <c r="G65" s="5"/>
      <c r="H65" s="5">
        <f>VLOOKUP(B65,'[1]VERIFICACIÓN DE CARTERA '!$B:$H,7,0)</f>
        <v>0</v>
      </c>
      <c r="I65" s="5">
        <f>VLOOKUP(B65,'[1]VERIFICACIÓN DE CARTERA '!$B:$I,8,0)</f>
        <v>0</v>
      </c>
      <c r="J65" s="5"/>
      <c r="K65" s="29"/>
      <c r="L65" s="5"/>
      <c r="M65" s="20"/>
      <c r="N65" s="4"/>
      <c r="O65" s="5"/>
      <c r="P65" s="4"/>
    </row>
    <row r="66" spans="1:16" x14ac:dyDescent="0.2">
      <c r="A66" s="10"/>
      <c r="B66" s="10">
        <v>98195</v>
      </c>
      <c r="C66" s="11">
        <v>111384</v>
      </c>
      <c r="D66" s="11">
        <v>111384</v>
      </c>
      <c r="E66" s="5">
        <f>VLOOKUP(B66,'[1]VERIFICACIÓN DE CARTERA '!$B:$E,4,0)</f>
        <v>111384</v>
      </c>
      <c r="F66" s="5"/>
      <c r="G66" s="5"/>
      <c r="H66" s="5">
        <f>VLOOKUP(B66,'[1]VERIFICACIÓN DE CARTERA '!$B:$H,7,0)</f>
        <v>0</v>
      </c>
      <c r="I66" s="5">
        <f>VLOOKUP(B66,'[1]VERIFICACIÓN DE CARTERA '!$B:$I,8,0)</f>
        <v>0</v>
      </c>
      <c r="J66" s="5"/>
      <c r="K66" s="29"/>
      <c r="L66" s="5"/>
      <c r="M66" s="20"/>
      <c r="N66" s="4"/>
      <c r="O66" s="5"/>
      <c r="P66" s="4"/>
    </row>
    <row r="67" spans="1:16" x14ac:dyDescent="0.2">
      <c r="A67" s="10"/>
      <c r="B67" s="10">
        <v>114094</v>
      </c>
      <c r="C67" s="11">
        <v>51300</v>
      </c>
      <c r="D67" s="11">
        <v>51300</v>
      </c>
      <c r="E67" s="5"/>
      <c r="F67" s="5"/>
      <c r="G67" s="5"/>
      <c r="H67" s="5">
        <f>D67</f>
        <v>51300</v>
      </c>
      <c r="I67" s="5"/>
      <c r="J67" s="5"/>
      <c r="K67" s="29"/>
      <c r="L67" s="5"/>
      <c r="M67" s="20"/>
      <c r="N67" s="4" t="s">
        <v>34</v>
      </c>
      <c r="O67" s="5"/>
      <c r="P67" s="4"/>
    </row>
    <row r="68" spans="1:16" x14ac:dyDescent="0.2">
      <c r="A68" s="10"/>
      <c r="B68" s="10"/>
      <c r="C68" s="11"/>
      <c r="D68" s="11"/>
      <c r="E68" s="5"/>
      <c r="F68" s="5"/>
      <c r="G68" s="5"/>
      <c r="H68" s="11"/>
      <c r="I68" s="5"/>
      <c r="J68" s="5"/>
      <c r="K68" s="29"/>
      <c r="L68" s="5"/>
      <c r="M68" s="20"/>
      <c r="N68" s="4"/>
      <c r="O68" s="5"/>
      <c r="P68" s="4"/>
    </row>
    <row r="69" spans="1:16" x14ac:dyDescent="0.2">
      <c r="A69" s="10"/>
      <c r="B69" s="10"/>
      <c r="C69" s="11"/>
      <c r="D69" s="11"/>
      <c r="E69" s="5"/>
      <c r="F69" s="5"/>
      <c r="G69" s="5"/>
      <c r="H69" s="11"/>
      <c r="I69" s="5"/>
      <c r="J69" s="5"/>
      <c r="K69" s="29"/>
      <c r="L69" s="11"/>
      <c r="M69" s="20"/>
      <c r="N69" s="4"/>
      <c r="O69" s="5"/>
      <c r="P69" s="4"/>
    </row>
    <row r="70" spans="1:16" x14ac:dyDescent="0.2">
      <c r="A70" s="26"/>
      <c r="B70" s="26"/>
      <c r="C70" s="27"/>
      <c r="D70" s="27"/>
      <c r="E70" s="5"/>
      <c r="F70" s="5"/>
      <c r="G70" s="5"/>
      <c r="H70" s="27"/>
      <c r="I70" s="5"/>
      <c r="J70" s="5"/>
      <c r="K70" s="29"/>
      <c r="L70" s="5"/>
      <c r="M70" s="20"/>
      <c r="N70" s="4"/>
      <c r="O70" s="5"/>
      <c r="P70" s="26"/>
    </row>
    <row r="71" spans="1:16" s="8" customFormat="1" x14ac:dyDescent="0.2">
      <c r="A71" s="6" t="s">
        <v>11</v>
      </c>
      <c r="B71" s="6" t="s">
        <v>11</v>
      </c>
      <c r="C71" s="7">
        <f t="shared" ref="C71:L71" si="0">SUM(C2:C70)</f>
        <v>10058955</v>
      </c>
      <c r="D71" s="7">
        <f t="shared" si="0"/>
        <v>10058955</v>
      </c>
      <c r="E71" s="7">
        <f t="shared" si="0"/>
        <v>8329672</v>
      </c>
      <c r="F71" s="7">
        <f t="shared" si="0"/>
        <v>0</v>
      </c>
      <c r="G71" s="7">
        <f t="shared" si="0"/>
        <v>0</v>
      </c>
      <c r="H71" s="7">
        <f t="shared" si="0"/>
        <v>1168019</v>
      </c>
      <c r="I71" s="7">
        <f t="shared" si="0"/>
        <v>561264</v>
      </c>
      <c r="J71" s="7">
        <f t="shared" si="0"/>
        <v>0</v>
      </c>
      <c r="K71" s="7">
        <f t="shared" si="0"/>
        <v>0</v>
      </c>
      <c r="L71" s="7">
        <f t="shared" si="0"/>
        <v>0</v>
      </c>
      <c r="M71" s="18"/>
      <c r="N71" s="18"/>
      <c r="O71" s="7">
        <f>D71-SUM(E71:L71)</f>
        <v>0</v>
      </c>
      <c r="P71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B937-0770-4ACB-B88F-EF54F17B6C5F}">
  <sheetPr>
    <tabColor rgb="FF92D050"/>
  </sheetPr>
  <dimension ref="B2:G30"/>
  <sheetViews>
    <sheetView tabSelected="1" workbookViewId="0">
      <selection activeCell="E29" sqref="C4:E29"/>
    </sheetView>
  </sheetViews>
  <sheetFormatPr baseColWidth="10" defaultRowHeight="15" x14ac:dyDescent="0.25"/>
  <cols>
    <col min="1" max="1" width="10.42578125" style="30" customWidth="1"/>
    <col min="2" max="2" width="3.28515625" style="30" customWidth="1"/>
    <col min="3" max="3" width="34.140625" style="30" customWidth="1"/>
    <col min="4" max="4" width="41.140625" style="30" customWidth="1"/>
    <col min="5" max="5" width="24.5703125" style="30" customWidth="1"/>
    <col min="6" max="6" width="3.28515625" style="30" customWidth="1"/>
    <col min="7" max="16384" width="11.42578125" style="30"/>
  </cols>
  <sheetData>
    <row r="2" spans="2:6" ht="6.75" customHeight="1" x14ac:dyDescent="0.25">
      <c r="B2" s="31"/>
      <c r="C2" s="32"/>
      <c r="D2" s="32"/>
      <c r="E2" s="32"/>
      <c r="F2" s="33"/>
    </row>
    <row r="3" spans="2:6" ht="6.75" customHeight="1" x14ac:dyDescent="0.25">
      <c r="B3" s="34"/>
      <c r="F3" s="35"/>
    </row>
    <row r="4" spans="2:6" x14ac:dyDescent="0.25">
      <c r="B4" s="34"/>
      <c r="F4" s="35"/>
    </row>
    <row r="5" spans="2:6" ht="15.75" x14ac:dyDescent="0.25">
      <c r="B5" s="36"/>
      <c r="C5" s="37" t="s">
        <v>16</v>
      </c>
      <c r="D5" s="37"/>
      <c r="E5" s="38"/>
      <c r="F5" s="35"/>
    </row>
    <row r="6" spans="2:6" ht="15.75" x14ac:dyDescent="0.25">
      <c r="B6" s="36"/>
      <c r="C6" s="37" t="s">
        <v>35</v>
      </c>
      <c r="D6" s="39"/>
      <c r="E6" s="40" t="s">
        <v>36</v>
      </c>
      <c r="F6" s="35"/>
    </row>
    <row r="7" spans="2:6" x14ac:dyDescent="0.25">
      <c r="B7" s="36"/>
      <c r="E7" s="38"/>
      <c r="F7" s="35"/>
    </row>
    <row r="8" spans="2:6" s="44" customFormat="1" x14ac:dyDescent="0.25">
      <c r="B8" s="41"/>
      <c r="C8" s="55" t="s">
        <v>17</v>
      </c>
      <c r="D8" s="55"/>
      <c r="E8" s="42" t="s">
        <v>39</v>
      </c>
      <c r="F8" s="43"/>
    </row>
    <row r="9" spans="2:6" x14ac:dyDescent="0.25">
      <c r="B9" s="36"/>
      <c r="E9" s="38"/>
      <c r="F9" s="35"/>
    </row>
    <row r="10" spans="2:6" x14ac:dyDescent="0.25">
      <c r="B10" s="36" t="s">
        <v>18</v>
      </c>
      <c r="C10" s="56" t="s">
        <v>19</v>
      </c>
      <c r="D10" s="56"/>
      <c r="E10" s="57">
        <f>'VERIFICACIÓN DE CARTERA '!D71</f>
        <v>10058955</v>
      </c>
      <c r="F10" s="35"/>
    </row>
    <row r="11" spans="2:6" x14ac:dyDescent="0.25">
      <c r="B11" s="36"/>
      <c r="E11" s="58"/>
      <c r="F11" s="35"/>
    </row>
    <row r="12" spans="2:6" x14ac:dyDescent="0.25">
      <c r="B12" s="36" t="s">
        <v>20</v>
      </c>
      <c r="C12" s="53" t="s">
        <v>21</v>
      </c>
      <c r="D12" s="54"/>
      <c r="E12" s="58">
        <f>'VERIFICACIÓN DE CARTERA '!F71</f>
        <v>0</v>
      </c>
      <c r="F12" s="35"/>
    </row>
    <row r="13" spans="2:6" x14ac:dyDescent="0.25">
      <c r="B13" s="36" t="s">
        <v>20</v>
      </c>
      <c r="C13" s="53" t="s">
        <v>22</v>
      </c>
      <c r="D13" s="54"/>
      <c r="E13" s="58">
        <f>'VERIFICACIÓN DE CARTERA '!H71</f>
        <v>1168019</v>
      </c>
      <c r="F13" s="35"/>
    </row>
    <row r="14" spans="2:6" x14ac:dyDescent="0.25">
      <c r="B14" s="36" t="s">
        <v>20</v>
      </c>
      <c r="C14" s="53" t="s">
        <v>23</v>
      </c>
      <c r="D14" s="54"/>
      <c r="E14" s="58">
        <f>'VERIFICACIÓN DE CARTERA '!I71</f>
        <v>561264</v>
      </c>
      <c r="F14" s="35"/>
    </row>
    <row r="15" spans="2:6" x14ac:dyDescent="0.25">
      <c r="B15" s="36" t="s">
        <v>20</v>
      </c>
      <c r="C15" s="53" t="s">
        <v>24</v>
      </c>
      <c r="D15" s="54"/>
      <c r="E15" s="58">
        <f>'VERIFICACIÓN DE CARTERA '!J71</f>
        <v>0</v>
      </c>
      <c r="F15" s="35"/>
    </row>
    <row r="16" spans="2:6" x14ac:dyDescent="0.25">
      <c r="B16" s="36" t="s">
        <v>20</v>
      </c>
      <c r="C16" s="53" t="s">
        <v>25</v>
      </c>
      <c r="D16" s="54"/>
      <c r="E16" s="58">
        <f>'VERIFICACIÓN DE CARTERA '!K71</f>
        <v>0</v>
      </c>
      <c r="F16" s="35"/>
    </row>
    <row r="17" spans="2:7" x14ac:dyDescent="0.25">
      <c r="B17" s="36" t="s">
        <v>20</v>
      </c>
      <c r="C17" s="53" t="s">
        <v>26</v>
      </c>
      <c r="D17" s="54"/>
      <c r="E17" s="58">
        <f>'VERIFICACIÓN DE CARTERA '!L71</f>
        <v>0</v>
      </c>
      <c r="F17" s="35"/>
    </row>
    <row r="18" spans="2:7" x14ac:dyDescent="0.25">
      <c r="B18" s="36" t="s">
        <v>20</v>
      </c>
      <c r="C18" s="53" t="s">
        <v>27</v>
      </c>
      <c r="D18" s="54"/>
      <c r="E18" s="58">
        <f>'VERIFICACIÓN DE CARTERA '!O71</f>
        <v>0</v>
      </c>
      <c r="F18" s="35"/>
    </row>
    <row r="19" spans="2:7" x14ac:dyDescent="0.25">
      <c r="B19" s="36"/>
      <c r="E19" s="58"/>
      <c r="F19" s="35"/>
    </row>
    <row r="20" spans="2:7" x14ac:dyDescent="0.25">
      <c r="B20" s="36" t="s">
        <v>18</v>
      </c>
      <c r="C20" s="45" t="s">
        <v>28</v>
      </c>
      <c r="D20" s="45"/>
      <c r="E20" s="57">
        <f>E10-SUM(E12:E18)</f>
        <v>8329672</v>
      </c>
      <c r="F20" s="35"/>
      <c r="G20" s="38"/>
    </row>
    <row r="21" spans="2:7" x14ac:dyDescent="0.25">
      <c r="B21" s="36" t="s">
        <v>20</v>
      </c>
      <c r="C21" s="30" t="s">
        <v>33</v>
      </c>
      <c r="E21" s="59">
        <v>0</v>
      </c>
      <c r="F21" s="35"/>
    </row>
    <row r="22" spans="2:7" x14ac:dyDescent="0.25">
      <c r="B22" s="36"/>
      <c r="C22" s="30" t="s">
        <v>38</v>
      </c>
      <c r="E22" s="59">
        <v>0</v>
      </c>
      <c r="F22" s="35"/>
    </row>
    <row r="23" spans="2:7" x14ac:dyDescent="0.25">
      <c r="B23" s="36" t="s">
        <v>18</v>
      </c>
      <c r="C23" s="56" t="s">
        <v>29</v>
      </c>
      <c r="D23" s="54"/>
      <c r="E23" s="57">
        <f>E20-E21-E22</f>
        <v>8329672</v>
      </c>
      <c r="F23" s="35"/>
      <c r="G23" s="38"/>
    </row>
    <row r="24" spans="2:7" x14ac:dyDescent="0.25">
      <c r="B24" s="36"/>
      <c r="E24" s="58"/>
      <c r="F24" s="35"/>
    </row>
    <row r="25" spans="2:7" x14ac:dyDescent="0.25">
      <c r="B25" s="36" t="s">
        <v>20</v>
      </c>
      <c r="C25" s="53" t="s">
        <v>30</v>
      </c>
      <c r="D25" s="54"/>
      <c r="E25" s="60">
        <v>0</v>
      </c>
      <c r="F25" s="35"/>
    </row>
    <row r="26" spans="2:7" x14ac:dyDescent="0.25">
      <c r="B26" s="36"/>
      <c r="E26" s="58"/>
      <c r="F26" s="35"/>
    </row>
    <row r="27" spans="2:7" ht="15.75" thickBot="1" x14ac:dyDescent="0.3">
      <c r="B27" s="46" t="s">
        <v>18</v>
      </c>
      <c r="C27" s="47" t="s">
        <v>37</v>
      </c>
      <c r="D27" s="48"/>
      <c r="E27" s="61">
        <f>E23-E25</f>
        <v>8329672</v>
      </c>
      <c r="F27" s="35"/>
    </row>
    <row r="28" spans="2:7" ht="15.75" thickTop="1" x14ac:dyDescent="0.25">
      <c r="B28" s="34"/>
      <c r="C28" s="45" t="s">
        <v>31</v>
      </c>
      <c r="D28" s="52">
        <v>43009</v>
      </c>
      <c r="E28" s="38"/>
      <c r="F28" s="35"/>
    </row>
    <row r="29" spans="2:7" x14ac:dyDescent="0.25">
      <c r="B29" s="34"/>
      <c r="C29" s="45" t="s">
        <v>32</v>
      </c>
      <c r="D29" s="52">
        <v>44228</v>
      </c>
      <c r="E29" s="38"/>
      <c r="F29" s="35"/>
    </row>
    <row r="30" spans="2:7" x14ac:dyDescent="0.25">
      <c r="B30" s="49"/>
      <c r="C30" s="50"/>
      <c r="D30" s="50"/>
      <c r="E30" s="50"/>
      <c r="F30" s="51"/>
    </row>
  </sheetData>
  <mergeCells count="11">
    <mergeCell ref="C8:D8"/>
    <mergeCell ref="C10:D10"/>
    <mergeCell ref="C17:D17"/>
    <mergeCell ref="C18:D18"/>
    <mergeCell ref="C23:D23"/>
    <mergeCell ref="C25:D25"/>
    <mergeCell ref="C12:D12"/>
    <mergeCell ref="C13:D13"/>
    <mergeCell ref="C14:D14"/>
    <mergeCell ref="C15:D15"/>
    <mergeCell ref="C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VERIFICACIÓN DE CARTERA </vt:lpstr>
      <vt:lpstr>RESUMEN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Gerardo Lopez Sanchez</dc:creator>
  <cp:lastModifiedBy>Carlos Alberto Cuervo Sierra</cp:lastModifiedBy>
  <dcterms:created xsi:type="dcterms:W3CDTF">2018-09-25T23:41:55Z</dcterms:created>
  <dcterms:modified xsi:type="dcterms:W3CDTF">2022-02-01T16:32:36Z</dcterms:modified>
</cp:coreProperties>
</file>