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coosaludcom-my.sharepoint.com/personal/ccuervo_coosalud_com/Documents/CRUCES DE CARTERA/HOSPITAL JORGE CAVELIER/01.02.2021/"/>
    </mc:Choice>
  </mc:AlternateContent>
  <xr:revisionPtr revIDLastSave="309" documentId="8_{AB5FAB26-9436-4532-A455-8888208FAE4E}" xr6:coauthVersionLast="47" xr6:coauthVersionMax="47" xr10:uidLastSave="{B9726DB9-EE45-4C13-AD1C-0BD228988CD6}"/>
  <bookViews>
    <workbookView xWindow="-120" yWindow="-120" windowWidth="20730" windowHeight="11160" tabRatio="963" xr2:uid="{992045FB-D363-4912-A37D-7F9CA60E6F28}"/>
  </bookViews>
  <sheets>
    <sheet name="VERIFICACIÓN DE CARTERA " sheetId="3" r:id="rId1"/>
    <sheet name="DEVOLUCIONES JorgeCavelier" sheetId="18" r:id="rId2"/>
    <sheet name="PAGADAS" sheetId="19" r:id="rId3"/>
    <sheet name="RESUMEN " sheetId="4" r:id="rId4"/>
    <sheet name="GIROS SIN LEGALIZAR" sheetId="21" r:id="rId5"/>
  </sheets>
  <externalReferences>
    <externalReference r:id="rId6"/>
  </externalReferences>
  <definedNames>
    <definedName name="_xlnm._FilterDatabase" localSheetId="1" hidden="1">'DEVOLUCIONES JorgeCavelier'!$A$1:$W$17</definedName>
    <definedName name="_xlnm._FilterDatabase" localSheetId="2" hidden="1">PAGADAS!$A$1:$P$98</definedName>
    <definedName name="_xlnm._FilterDatabase" localSheetId="0" hidden="1">'VERIFICACIÓN DE CARTERA '!$B$1:$Q$127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9" i="3" l="1"/>
  <c r="H25" i="4" l="1"/>
  <c r="H18" i="21"/>
  <c r="P119" i="3" l="1"/>
  <c r="H86" i="19"/>
  <c r="H81" i="19"/>
  <c r="H73" i="19"/>
  <c r="H66" i="19"/>
  <c r="H62" i="19"/>
  <c r="H59" i="19"/>
  <c r="H51" i="19"/>
  <c r="H47" i="19"/>
  <c r="O112" i="3"/>
  <c r="O110" i="3"/>
  <c r="O99" i="3"/>
  <c r="O97" i="3"/>
  <c r="O96" i="3"/>
  <c r="O93" i="3"/>
  <c r="O84" i="3"/>
  <c r="O83" i="3"/>
  <c r="O82" i="3"/>
  <c r="O80" i="3"/>
  <c r="O71" i="3"/>
  <c r="O70" i="3"/>
  <c r="O62" i="3"/>
  <c r="O61" i="3"/>
  <c r="O7" i="3"/>
  <c r="P7" i="3"/>
  <c r="P40" i="3"/>
  <c r="P56" i="3"/>
  <c r="P61" i="3"/>
  <c r="P90" i="3"/>
  <c r="P115" i="3"/>
  <c r="P123" i="3"/>
  <c r="P125" i="3"/>
  <c r="P124" i="3" l="1"/>
  <c r="P52" i="3"/>
  <c r="P24" i="3"/>
  <c r="P48" i="3"/>
  <c r="P60" i="3"/>
  <c r="P4" i="3"/>
  <c r="P94" i="3"/>
  <c r="P46" i="3"/>
  <c r="P86" i="3"/>
  <c r="P126" i="3"/>
  <c r="P78" i="3"/>
  <c r="P3" i="3"/>
  <c r="P62" i="3"/>
  <c r="P117" i="3"/>
  <c r="P127" i="3"/>
  <c r="P121" i="3"/>
  <c r="P116" i="3"/>
  <c r="P122" i="3"/>
  <c r="P98" i="3"/>
  <c r="P66" i="3"/>
  <c r="P112" i="3"/>
  <c r="P108" i="3"/>
  <c r="P104" i="3"/>
  <c r="P100" i="3"/>
  <c r="P96" i="3"/>
  <c r="P92" i="3"/>
  <c r="P88" i="3"/>
  <c r="P84" i="3"/>
  <c r="P80" i="3"/>
  <c r="P76" i="3"/>
  <c r="P72" i="3"/>
  <c r="P68" i="3"/>
  <c r="P118" i="3"/>
  <c r="P114" i="3"/>
  <c r="P110" i="3"/>
  <c r="P106" i="3"/>
  <c r="P82" i="3"/>
  <c r="P74" i="3"/>
  <c r="P70" i="3"/>
  <c r="P111" i="3"/>
  <c r="P103" i="3"/>
  <c r="P99" i="3"/>
  <c r="P95" i="3"/>
  <c r="P87" i="3"/>
  <c r="P83" i="3"/>
  <c r="P79" i="3"/>
  <c r="P71" i="3"/>
  <c r="P63" i="3"/>
  <c r="P120" i="3"/>
  <c r="P102" i="3"/>
  <c r="P107" i="3"/>
  <c r="P91" i="3"/>
  <c r="P75" i="3"/>
  <c r="P67" i="3"/>
  <c r="P64" i="3"/>
  <c r="P113" i="3"/>
  <c r="P109" i="3"/>
  <c r="P105" i="3"/>
  <c r="P101" i="3"/>
  <c r="P97" i="3"/>
  <c r="P93" i="3"/>
  <c r="P89" i="3"/>
  <c r="P85" i="3"/>
  <c r="P81" i="3"/>
  <c r="P77" i="3"/>
  <c r="P73" i="3"/>
  <c r="P69" i="3"/>
  <c r="P65" i="3"/>
  <c r="P2" i="3"/>
  <c r="P28" i="3"/>
  <c r="P16" i="3"/>
  <c r="P59" i="3"/>
  <c r="P55" i="3"/>
  <c r="P51" i="3"/>
  <c r="P47" i="3"/>
  <c r="P43" i="3"/>
  <c r="P39" i="3"/>
  <c r="P35" i="3"/>
  <c r="P31" i="3"/>
  <c r="P27" i="3"/>
  <c r="P23" i="3"/>
  <c r="P19" i="3"/>
  <c r="P15" i="3"/>
  <c r="P11" i="3"/>
  <c r="P36" i="3"/>
  <c r="P8" i="3"/>
  <c r="P58" i="3"/>
  <c r="P54" i="3"/>
  <c r="P50" i="3"/>
  <c r="P42" i="3"/>
  <c r="P38" i="3"/>
  <c r="P34" i="3"/>
  <c r="P30" i="3"/>
  <c r="P26" i="3"/>
  <c r="P22" i="3"/>
  <c r="P18" i="3"/>
  <c r="P14" i="3"/>
  <c r="P10" i="3"/>
  <c r="P6" i="3"/>
  <c r="P44" i="3"/>
  <c r="P32" i="3"/>
  <c r="P20" i="3"/>
  <c r="P12" i="3"/>
  <c r="P57" i="3"/>
  <c r="P53" i="3"/>
  <c r="P49" i="3"/>
  <c r="P45" i="3"/>
  <c r="P41" i="3"/>
  <c r="P37" i="3"/>
  <c r="P33" i="3"/>
  <c r="P29" i="3"/>
  <c r="P25" i="3"/>
  <c r="P21" i="3"/>
  <c r="P17" i="3"/>
  <c r="P13" i="3"/>
  <c r="P9" i="3"/>
  <c r="P5" i="3"/>
  <c r="M130" i="3" l="1"/>
  <c r="H17" i="4" s="1"/>
  <c r="L130" i="3"/>
  <c r="H16" i="4" s="1"/>
  <c r="K130" i="3"/>
  <c r="H15" i="4" s="1"/>
  <c r="J130" i="3"/>
  <c r="H14" i="4" s="1"/>
  <c r="I130" i="3"/>
  <c r="H13" i="4" s="1"/>
  <c r="H130" i="3"/>
  <c r="G130" i="3"/>
  <c r="H12" i="4" s="1"/>
  <c r="F130" i="3"/>
  <c r="D130" i="3" l="1"/>
  <c r="H10" i="4" s="1"/>
  <c r="C130" i="3"/>
  <c r="P130" i="3" l="1"/>
  <c r="H18" i="4" s="1"/>
  <c r="H20" i="4" s="1"/>
  <c r="H23" i="4" s="1"/>
</calcChain>
</file>

<file path=xl/sharedStrings.xml><?xml version="1.0" encoding="utf-8"?>
<sst xmlns="http://schemas.openxmlformats.org/spreadsheetml/2006/main" count="1311" uniqueCount="545">
  <si>
    <t>SALDO</t>
  </si>
  <si>
    <t>POR PAGAR</t>
  </si>
  <si>
    <t>DEVUELTA IPS</t>
  </si>
  <si>
    <t>EN PROCESO DE AUDITORIA</t>
  </si>
  <si>
    <t>NO RADICADA</t>
  </si>
  <si>
    <t>GLOSA POR CONCILIAR</t>
  </si>
  <si>
    <t xml:space="preserve">GLOSA ACEPTA IPS </t>
  </si>
  <si>
    <t xml:space="preserve">CANCELADA </t>
  </si>
  <si>
    <t>DOC No</t>
  </si>
  <si>
    <t>DIFERENCIA</t>
  </si>
  <si>
    <t>SUCURSAL</t>
  </si>
  <si>
    <t>#</t>
  </si>
  <si>
    <t>No DE FACTURA</t>
  </si>
  <si>
    <t>VALOR FACTURA</t>
  </si>
  <si>
    <t>OBSERVACIÓN</t>
  </si>
  <si>
    <t>COPAGO/CUOTA MODERADORA</t>
  </si>
  <si>
    <t>COOSALUD EPS SA</t>
  </si>
  <si>
    <t>DETALLE DE CARTERA IPS</t>
  </si>
  <si>
    <t>COOSALUD  NIT 900,226,715</t>
  </si>
  <si>
    <t>=</t>
  </si>
  <si>
    <t>Cartera presentada  IPS</t>
  </si>
  <si>
    <t>-</t>
  </si>
  <si>
    <t>Devoluciones</t>
  </si>
  <si>
    <t>Facturas sin evidencia de radicación</t>
  </si>
  <si>
    <t>Glosas por  Conciliar</t>
  </si>
  <si>
    <t>Glosas Aceptadas por la IPS</t>
  </si>
  <si>
    <t>Copagos</t>
  </si>
  <si>
    <t>Facturas Pagadas</t>
  </si>
  <si>
    <t>Diferencias en factura de proveedor</t>
  </si>
  <si>
    <t>Saldo</t>
  </si>
  <si>
    <t>Saldo Final</t>
  </si>
  <si>
    <t xml:space="preserve">Anticipos por legalizar </t>
  </si>
  <si>
    <t>Saldo Disponible a Favor de:</t>
  </si>
  <si>
    <t>Fecha de Corte Cartera Presentada IPS</t>
  </si>
  <si>
    <t>Fecha de Cruce de Cartera</t>
  </si>
  <si>
    <t>Facturas en proceso de auditoria Aplistaff_ OCT_2021</t>
  </si>
  <si>
    <t>Facturas en proceso de auditoria Aplistaff_ NOV_2021</t>
  </si>
  <si>
    <t>AÑO</t>
  </si>
  <si>
    <t>coddevolucion</t>
  </si>
  <si>
    <t>CODIGO_REPS_IPS</t>
  </si>
  <si>
    <t>NIT_PROVEEDOR</t>
  </si>
  <si>
    <t>NOMBRE_PROVEEDOR</t>
  </si>
  <si>
    <t>DptoIPS</t>
  </si>
  <si>
    <t>MpioIPS</t>
  </si>
  <si>
    <t>nrofactura</t>
  </si>
  <si>
    <t>Observacion</t>
  </si>
  <si>
    <t>Entrada</t>
  </si>
  <si>
    <t>valor</t>
  </si>
  <si>
    <t>Sucursal</t>
  </si>
  <si>
    <t>Modalidad</t>
  </si>
  <si>
    <t>detalle_devolucion</t>
  </si>
  <si>
    <t>codusuariorecepciono</t>
  </si>
  <si>
    <t>fechadevolucion</t>
  </si>
  <si>
    <t>FechaRecepcion</t>
  </si>
  <si>
    <t>fechaultimamodificacion</t>
  </si>
  <si>
    <t>MOTIVO_DEVOLUCION</t>
  </si>
  <si>
    <t>DESC_MOTIVO_DEVOLUCION</t>
  </si>
  <si>
    <t>Tipo</t>
  </si>
  <si>
    <t>DF-13211533526</t>
  </si>
  <si>
    <t>251260035302</t>
  </si>
  <si>
    <t>832002436</t>
  </si>
  <si>
    <t>ESE HOSPITAL PROFESOR JORGE CAVELIER -I- NIVEL DE ATENCION CAJICA</t>
  </si>
  <si>
    <t>Cundinamarca</t>
  </si>
  <si>
    <t>CAJICÁ</t>
  </si>
  <si>
    <t>P114094</t>
  </si>
  <si>
    <t>Se procede a devolver la factura ya que toda atención realizada desde el 1 de Noviembre de 2017 hacia adelante serán facturadas con el Nit nuevo de COOSALUD EPS que es 9002267153 y las atenciones de Octubre hacia atrás con el Nit antiguo por motivo de cambio de razón social Por favor corregir Nit</t>
  </si>
  <si>
    <t>1</t>
  </si>
  <si>
    <t>51300</t>
  </si>
  <si>
    <t>BOLIVAR</t>
  </si>
  <si>
    <t>Evento</t>
  </si>
  <si>
    <t>ojperez</t>
  </si>
  <si>
    <t>9/1/2019</t>
  </si>
  <si>
    <t>16</t>
  </si>
  <si>
    <t>Usuario o servicio correspondiente a otro plan responsable</t>
  </si>
  <si>
    <t>DF-13765432413658</t>
  </si>
  <si>
    <t>P191008</t>
  </si>
  <si>
    <t>Se procede a devolver la factura ya que los soportes anexados se encuentran ilegibles y no es posible visualizar la atencion por favor hacer correcciones y volver a radicar</t>
  </si>
  <si>
    <t>421500</t>
  </si>
  <si>
    <t>ANTIOQUIA</t>
  </si>
  <si>
    <t>Soportes incompletos  según normatividad o ilegibles que no dan la informacion necesaria para validar la prestacion del servicio requerido.</t>
  </si>
  <si>
    <t>fivillegas</t>
  </si>
  <si>
    <t>20/9/2021</t>
  </si>
  <si>
    <t>2/9/2021</t>
  </si>
  <si>
    <t>49</t>
  </si>
  <si>
    <t>Factura no cumple requisitos legales</t>
  </si>
  <si>
    <t>DF-157654324537324</t>
  </si>
  <si>
    <t>P190788</t>
  </si>
  <si>
    <t>Se realiza devolución de la factura correspondiente a cobro de SARS COV2 COVID 19 ANTIGENO  dado que la IPS no anexa los requisitos exigidos por el ADRES se observa que no anexan el registro INVIMA para las pruebas de anticuerpos y de antígenos el cual debe estar en la factura tampoco adjuntan el pdf del resultado cargado en la plataforma SISMUESTRAS ni el archivo en Excel según lo estipulado en la circular 049 expedida por el ADRES y resolución 1463 requisito necesario para continuar con el debido proceso Se aclara a la IPS que también debe estar reportado el ID de dynamicos de Coosalud en la estructura</t>
  </si>
  <si>
    <t>50000</t>
  </si>
  <si>
    <t>SANTAFE DE BOGOTA D. C.</t>
  </si>
  <si>
    <t>diospina</t>
  </si>
  <si>
    <t>29/9/2021</t>
  </si>
  <si>
    <t>DF-159245932129</t>
  </si>
  <si>
    <t>P163452</t>
  </si>
  <si>
    <t xml:space="preserve">Según circular  informativa del 11 de agosto de 2020 a todas las IPS y  Proveedores de Coosalud EPS se hace devolución Ya que  no cumple con normatividad  vigente con relación  a la facturación en CUPS y coincidencia de RIPS con la mismaips no cumple con normatividad  vigente  códigos CUPS actualizados resolución 3495/2019   y  modificación (si aplica según fecha) de esta correspondiente  a la resolución 537de 2020 vigente a partir del 01 DE ABRIL de 2020 </t>
  </si>
  <si>
    <t>137443</t>
  </si>
  <si>
    <t>BOYACA</t>
  </si>
  <si>
    <t>JPBorda</t>
  </si>
  <si>
    <t>27/10/2020</t>
  </si>
  <si>
    <t>DF-159246734136</t>
  </si>
  <si>
    <t>P128109</t>
  </si>
  <si>
    <t xml:space="preserve">Rips con errores  por favor validarlos  https//portalripsaplisaludcom/Rips/ControlCarga Comunicarse al teléfono  4144448 ext 758 indicativo 034  o al correo soportesami@auditoriaepscom para asignación de usuario y contraseña </t>
  </si>
  <si>
    <t>202877</t>
  </si>
  <si>
    <t>AKBustamante</t>
  </si>
  <si>
    <t>4/2/2019</t>
  </si>
  <si>
    <t>DF-2552734114</t>
  </si>
  <si>
    <t>P159031</t>
  </si>
  <si>
    <t xml:space="preserve">Se hace devolución total de la factura P159031 dado que el usuario se encontraba INACTIVO para  la fecha de los servicios  prestados  el dia 12/02/2020 se verifica en el Adres y efectivamente el paciente se encuentra afiliado a la EPS ECOPSOS EPS SAS desde el 12/02/2020 para la fecha de atención el paciente se encontraba inactivo en Coosalud por ende el pago corresponde a la EPS antes mencionada </t>
  </si>
  <si>
    <t>201880</t>
  </si>
  <si>
    <t>META</t>
  </si>
  <si>
    <t>sclopez</t>
  </si>
  <si>
    <t>20/10/2020</t>
  </si>
  <si>
    <t>2/10/2020</t>
  </si>
  <si>
    <t>DF-68221833661</t>
  </si>
  <si>
    <t>P166205</t>
  </si>
  <si>
    <t>SE REALIZA DEVOLUCION DE LA FACTURA NO HAY CODIGO DE ATENCION DE URGENCIAS PARA LA FECHA 09/07/2020</t>
  </si>
  <si>
    <t>232617</t>
  </si>
  <si>
    <t>SANTANDER</t>
  </si>
  <si>
    <t>ccgomez</t>
  </si>
  <si>
    <t>29/10/2020</t>
  </si>
  <si>
    <t>DF-68221835944</t>
  </si>
  <si>
    <t>P189790</t>
  </si>
  <si>
    <t>Se realiza devolucion  de la factura no hay codigo de urgencias para servicio facturado ips 07072021 una vez se subsane se realizara a uditoria correspondiente</t>
  </si>
  <si>
    <t>59700</t>
  </si>
  <si>
    <t>No presentan los anexos con la evidencia de los envios con su trazabilidad dentro de los tiempos normativos o Servicio no autorizado por la EPS para prestar en su institucion</t>
  </si>
  <si>
    <t>21</t>
  </si>
  <si>
    <t>Autorización principal no existe o no corresponde al prestador del servicio de salud</t>
  </si>
  <si>
    <t>DF-68221835945</t>
  </si>
  <si>
    <t>P190809</t>
  </si>
  <si>
    <t>Se realiza devolucion de la factura no anexan orden medica soporte necesario para el tramite de la cuenta</t>
  </si>
  <si>
    <t>102400</t>
  </si>
  <si>
    <t>DF-689233834631</t>
  </si>
  <si>
    <t>P169122</t>
  </si>
  <si>
    <t>Se realiza devolucion de la facturaservicio facturado toma y transporte de muestra covid se debe facturar  por separado de la urgencia usuario en contacto con paciente positivo para covid y segun resolucion 1463 de 25 agosto especifica valores para cobros servicio no facturables kit de proteccion toma de muestra transporte y demas estan incluidos dentro de cobro atencion 25/08/2020</t>
  </si>
  <si>
    <t>154900</t>
  </si>
  <si>
    <t>dpena</t>
  </si>
  <si>
    <t>11/11/2020</t>
  </si>
  <si>
    <t>DF-689233834721</t>
  </si>
  <si>
    <t>P166795</t>
  </si>
  <si>
    <t>Se hace devolución de la factura se realiza validación de la información suministrada y según requisitos contemplados en la resolución 3374de 2000 y res 3495 del 2019 expedida por el ministerio de salud y seguridad social al igual que circular informativa expedida por aplisalud para las ips   atendiendo el lineamiento y dando cumplimiento a las obligaciones de  confiabilidad seguridad y calidad de los datos sobre la prestación  de servicios  de salud "toda información debe ser codificada  en cups y cum (los medicamentos deben estar registrados correctamente y vigentes)"  No es posible dar tramite a la cuenta medica una vez resueltos los motivos de la devolución factura sujeta a nueva auditoria</t>
  </si>
  <si>
    <t>932220</t>
  </si>
  <si>
    <t>25/11/2020</t>
  </si>
  <si>
    <t>3/11/2020</t>
  </si>
  <si>
    <t>DF-689247734602</t>
  </si>
  <si>
    <t>P167696</t>
  </si>
  <si>
    <t>SE HACE DEVOLUCIÓN DE LA FACTURA SE REALIZA VALIDACIÓN DE LA INFORMACIÓN SUMINISTRADA Y SEGÚN REQUISITOS CONTEMPLADOS EN LA RESOLUCIÓN 3374 de 2000 y res 3495 DEL 2019 EXPEDIDA POR EL MINISTERIO DE SALUD Y SEGURIDAD SOCIAL al igual que circular informativa expedida por aplisalud para las ips   atendiendo el lineamiento y dando cumplimiento a las obligaciones de confiabilidad seguridad y calidad de los datos sobre la prestación  de servicios  de salud "toda informacion debe ser codificada  en cups y cum (los medicamentos deben estar registrados correctamente y vigentes"  No es posible dar tramite a la cuenta medica una vez resueltos los motivos de la devolucion se realizara la auditoria</t>
  </si>
  <si>
    <t>116100</t>
  </si>
  <si>
    <t>AAriza</t>
  </si>
  <si>
    <t>23/10/2020</t>
  </si>
  <si>
    <t>DF-689247734603</t>
  </si>
  <si>
    <t>P160850</t>
  </si>
  <si>
    <t>190800</t>
  </si>
  <si>
    <t>DF-689247734604</t>
  </si>
  <si>
    <t>P163531</t>
  </si>
  <si>
    <t>170600</t>
  </si>
  <si>
    <t>DF-9493077317038</t>
  </si>
  <si>
    <t>P193299</t>
  </si>
  <si>
    <t>Se realiza devolución de la factura   dado que se evidenció  que la ips  no adjunta la historia clínica y demás que soporte la atención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saludUna vez subsanado el motivo de la devolución se solicita a la IPS radicar la factura en el portal de SAMI  para continuar con el proceso de auditoria</t>
  </si>
  <si>
    <t>560400</t>
  </si>
  <si>
    <t>CUNDINAMARCA</t>
  </si>
  <si>
    <t>No presenta los requisitos exigidos por el ADRES para el recobro y socializado por Coosalud en las circulares.</t>
  </si>
  <si>
    <t>memancera</t>
  </si>
  <si>
    <t>4/10/2021</t>
  </si>
  <si>
    <t>34</t>
  </si>
  <si>
    <t>Resumen de egreso o epicrisis, hoja de atención de urgencias u odontograma</t>
  </si>
  <si>
    <t>DF-9493077317039</t>
  </si>
  <si>
    <t>P193594</t>
  </si>
  <si>
    <t>34100</t>
  </si>
  <si>
    <t>Referencia</t>
  </si>
  <si>
    <t>Icono part.abiertas/comp.</t>
  </si>
  <si>
    <t>Cuenta</t>
  </si>
  <si>
    <t>Nº documento</t>
  </si>
  <si>
    <t>Cuenta de mayor</t>
  </si>
  <si>
    <t>Fecha de documento</t>
  </si>
  <si>
    <t>Importe en moneda local</t>
  </si>
  <si>
    <t>Asignación</t>
  </si>
  <si>
    <t>Clase de documento</t>
  </si>
  <si>
    <t>Doc.compensación</t>
  </si>
  <si>
    <t>Texto</t>
  </si>
  <si>
    <t>Centro de beneficio</t>
  </si>
  <si>
    <t>Demora tras vencimiento neto</t>
  </si>
  <si>
    <t>Base p. plazo pago</t>
  </si>
  <si>
    <t>cruce</t>
  </si>
  <si>
    <t>551</t>
  </si>
  <si>
    <t>1905368642</t>
  </si>
  <si>
    <t>2905100202</t>
  </si>
  <si>
    <t>P152394</t>
  </si>
  <si>
    <t>10021520659</t>
  </si>
  <si>
    <t>KR</t>
  </si>
  <si>
    <t>20001000890 MARI OCHOA</t>
  </si>
  <si>
    <t>2000120011</t>
  </si>
  <si>
    <t>ZV</t>
  </si>
  <si>
    <t>2000000000</t>
  </si>
  <si>
    <t>MS CES-1732</t>
  </si>
  <si>
    <t>2000400484</t>
  </si>
  <si>
    <t>MPS CES-1732</t>
  </si>
  <si>
    <t>cesar</t>
  </si>
  <si>
    <t>ZP</t>
  </si>
  <si>
    <t>CARTERA EVENTO</t>
  </si>
  <si>
    <t>1905972089</t>
  </si>
  <si>
    <t>P170263</t>
  </si>
  <si>
    <t>20210131</t>
  </si>
  <si>
    <t>ABONO FTRA  P170263 E.S.E. HOSPITAL PROFESOR JORGE</t>
  </si>
  <si>
    <t>512020011</t>
  </si>
  <si>
    <t>500000000</t>
  </si>
  <si>
    <t>85328365 ANT-655</t>
  </si>
  <si>
    <t>2000443069</t>
  </si>
  <si>
    <t>1906005949</t>
  </si>
  <si>
    <t>2905100102</t>
  </si>
  <si>
    <t>P170686</t>
  </si>
  <si>
    <t>20210129</t>
  </si>
  <si>
    <t>ABONO FACT P170686 47675343272 YEINIS TORRES</t>
  </si>
  <si>
    <t>4767520011</t>
  </si>
  <si>
    <t>ORTAL ENE/2021</t>
  </si>
  <si>
    <t>PORTAL ENE/2021</t>
  </si>
  <si>
    <t>4700000000</t>
  </si>
  <si>
    <t>2000444081</t>
  </si>
  <si>
    <t>MAGDALENA</t>
  </si>
  <si>
    <t>SALDO CARTERA EVENTO</t>
  </si>
  <si>
    <t>1905550783</t>
  </si>
  <si>
    <t>P167738</t>
  </si>
  <si>
    <t>10021159767</t>
  </si>
  <si>
    <t>68190101402 DIANA DIAZ</t>
  </si>
  <si>
    <t>6819020011</t>
  </si>
  <si>
    <t>1905550827</t>
  </si>
  <si>
    <t>P165932</t>
  </si>
  <si>
    <t>10021414985</t>
  </si>
  <si>
    <t>68276404183 MARIA PADILLA</t>
  </si>
  <si>
    <t>6827620011</t>
  </si>
  <si>
    <t>1905550845</t>
  </si>
  <si>
    <t>P166246</t>
  </si>
  <si>
    <t>68001415396 GINNA MURILLO</t>
  </si>
  <si>
    <t>6800120011</t>
  </si>
  <si>
    <t>1905550900</t>
  </si>
  <si>
    <t>P166276</t>
  </si>
  <si>
    <t>68780000354 LUCILA MENDEZ</t>
  </si>
  <si>
    <t>6878020011</t>
  </si>
  <si>
    <t>1905550916</t>
  </si>
  <si>
    <t>P166445</t>
  </si>
  <si>
    <t>1905550970</t>
  </si>
  <si>
    <t>P165706</t>
  </si>
  <si>
    <t>10021425550</t>
  </si>
  <si>
    <t>1906007698</t>
  </si>
  <si>
    <t>P165565</t>
  </si>
  <si>
    <t>ABONO COMP NOV 2020</t>
  </si>
  <si>
    <t>6839720011</t>
  </si>
  <si>
    <t>1905538613</t>
  </si>
  <si>
    <t>P152495</t>
  </si>
  <si>
    <t>10021521397</t>
  </si>
  <si>
    <t>6800000000</t>
  </si>
  <si>
    <t>MS SAN-1738</t>
  </si>
  <si>
    <t>2000400490</t>
  </si>
  <si>
    <t>MPS SAN-1738</t>
  </si>
  <si>
    <t>santander</t>
  </si>
  <si>
    <t>1906008025</t>
  </si>
  <si>
    <t>P165834</t>
  </si>
  <si>
    <t>ABONO COMP ENE 2021</t>
  </si>
  <si>
    <t>6802020011</t>
  </si>
  <si>
    <t>85328365 SAN-657</t>
  </si>
  <si>
    <t>2000443071</t>
  </si>
  <si>
    <t>1905513989</t>
  </si>
  <si>
    <t>2905100203</t>
  </si>
  <si>
    <t>P161740</t>
  </si>
  <si>
    <t>10021507667</t>
  </si>
  <si>
    <t>25307117214 ROCIO AYA</t>
  </si>
  <si>
    <t>2530720011</t>
  </si>
  <si>
    <t>159426.</t>
  </si>
  <si>
    <t>105400511</t>
  </si>
  <si>
    <t>P159426.</t>
  </si>
  <si>
    <t>10021533647</t>
  </si>
  <si>
    <t>AB</t>
  </si>
  <si>
    <t>ABONO 25754134299 EILEEN ESPEJO</t>
  </si>
  <si>
    <t>2575420011</t>
  </si>
  <si>
    <t>1905514025</t>
  </si>
  <si>
    <t>2905100103</t>
  </si>
  <si>
    <t>P169388</t>
  </si>
  <si>
    <t>10090755101</t>
  </si>
  <si>
    <t>25175156528 LADY LESMES</t>
  </si>
  <si>
    <t>2517520011</t>
  </si>
  <si>
    <t>1905514029</t>
  </si>
  <si>
    <t>P169389</t>
  </si>
  <si>
    <t>25175156353 JESUS LEAL</t>
  </si>
  <si>
    <t>MS CUN-1733</t>
  </si>
  <si>
    <t>MPS CUN-1733</t>
  </si>
  <si>
    <t>2500000000</t>
  </si>
  <si>
    <t>2000400485</t>
  </si>
  <si>
    <t>cundinamarca</t>
  </si>
  <si>
    <t>MS CUN-1734</t>
  </si>
  <si>
    <t>2000400486</t>
  </si>
  <si>
    <t>MPS CUN-1734</t>
  </si>
  <si>
    <t>1905599327</t>
  </si>
  <si>
    <t>P164219</t>
  </si>
  <si>
    <t>10021433950</t>
  </si>
  <si>
    <t>13647123363 LEYDIS CAMACHO</t>
  </si>
  <si>
    <t>1364720011</t>
  </si>
  <si>
    <t>1906049909</t>
  </si>
  <si>
    <t>P162348</t>
  </si>
  <si>
    <t>10021511303</t>
  </si>
  <si>
    <t>ABONO</t>
  </si>
  <si>
    <t>1367320011</t>
  </si>
  <si>
    <t>MS BOL-1730</t>
  </si>
  <si>
    <t>MPS BOL-1730</t>
  </si>
  <si>
    <t>1300000000</t>
  </si>
  <si>
    <t>2000400482</t>
  </si>
  <si>
    <t>bolivar</t>
  </si>
  <si>
    <t>1905460649</t>
  </si>
  <si>
    <t>P166773</t>
  </si>
  <si>
    <t>10021412629</t>
  </si>
  <si>
    <t>08638162724 LUZ CASTILLO</t>
  </si>
  <si>
    <t>863820011</t>
  </si>
  <si>
    <t>163273.</t>
  </si>
  <si>
    <t>105412955</t>
  </si>
  <si>
    <t>P163273.</t>
  </si>
  <si>
    <t>10021450999</t>
  </si>
  <si>
    <t>08638162724 LUZ CASTILLO (ABONO NOV /2020)</t>
  </si>
  <si>
    <t>MS ATL-1729</t>
  </si>
  <si>
    <t>MPS ATL-1729</t>
  </si>
  <si>
    <t>800000000</t>
  </si>
  <si>
    <t>2000400481</t>
  </si>
  <si>
    <t>atlantico</t>
  </si>
  <si>
    <t>SALDO COMP NOV 2020</t>
  </si>
  <si>
    <t>1905479082</t>
  </si>
  <si>
    <t>161723.</t>
  </si>
  <si>
    <t>105412917</t>
  </si>
  <si>
    <t>P161723.</t>
  </si>
  <si>
    <t>10021505106</t>
  </si>
  <si>
    <t>08436257988 BERTA ZARATE (SALDO DICIEMBRE/2020)</t>
  </si>
  <si>
    <t>843620011</t>
  </si>
  <si>
    <t>1905479109</t>
  </si>
  <si>
    <t>P161854</t>
  </si>
  <si>
    <t>08436257988 BERTA ZARATE</t>
  </si>
  <si>
    <t>152341.</t>
  </si>
  <si>
    <t>105412950</t>
  </si>
  <si>
    <t>P152341.</t>
  </si>
  <si>
    <t>10021519231</t>
  </si>
  <si>
    <t>08137523541 ELSA NUÑEZ ( ABONO NOV /2020)</t>
  </si>
  <si>
    <t>813720011</t>
  </si>
  <si>
    <t>SALDO 25754134299 EILEEN ESPEJO</t>
  </si>
  <si>
    <t>1905814909</t>
  </si>
  <si>
    <t>P170350</t>
  </si>
  <si>
    <t>12010800424</t>
  </si>
  <si>
    <t>25175194129 JONATHAN CARREÑO</t>
  </si>
  <si>
    <t>170974.</t>
  </si>
  <si>
    <t>105412930</t>
  </si>
  <si>
    <t>P170974.</t>
  </si>
  <si>
    <t>12010803819</t>
  </si>
  <si>
    <t>68190101402 DIANA DIAZ (SALDO   NOV/ 2020)</t>
  </si>
  <si>
    <t>70497106 CUN-249</t>
  </si>
  <si>
    <t>2000333331</t>
  </si>
  <si>
    <t>SALDO PEND X LEGALIZAR DOC 2000323093 70497106 CUN</t>
  </si>
  <si>
    <t>P191026</t>
  </si>
  <si>
    <t>1908171980</t>
  </si>
  <si>
    <t>9021410450</t>
  </si>
  <si>
    <t>47001158904 ALEJANDRA BOTO</t>
  </si>
  <si>
    <t>4700117011</t>
  </si>
  <si>
    <t>3719289 MAG -227</t>
  </si>
  <si>
    <t>2000665766</t>
  </si>
  <si>
    <t>EVENTO</t>
  </si>
  <si>
    <t>1908625328</t>
  </si>
  <si>
    <t>P193187</t>
  </si>
  <si>
    <t>10041022423</t>
  </si>
  <si>
    <t>23574268734 LUISA BOLAÑO</t>
  </si>
  <si>
    <t>2357420011</t>
  </si>
  <si>
    <t>1908625338</t>
  </si>
  <si>
    <t>P194054</t>
  </si>
  <si>
    <t>2300000000</t>
  </si>
  <si>
    <t>6245692 COR-417</t>
  </si>
  <si>
    <t>2000695289</t>
  </si>
  <si>
    <t>CORDOBA</t>
  </si>
  <si>
    <t>2000701718</t>
  </si>
  <si>
    <t>P189376</t>
  </si>
  <si>
    <t>20211102</t>
  </si>
  <si>
    <t>1100120011</t>
  </si>
  <si>
    <t>1908338932</t>
  </si>
  <si>
    <t>9021405247</t>
  </si>
  <si>
    <t>110017011 DIANA COGUA</t>
  </si>
  <si>
    <t>3719289 BOG -102</t>
  </si>
  <si>
    <t>2000665640</t>
  </si>
  <si>
    <t>BOGOTA</t>
  </si>
  <si>
    <t>1908538285</t>
  </si>
  <si>
    <t>P193880</t>
  </si>
  <si>
    <t>10041021045</t>
  </si>
  <si>
    <t>1100114548 CAMILO CUELLAR</t>
  </si>
  <si>
    <t>6245692 BOG-416</t>
  </si>
  <si>
    <t>2000695288</t>
  </si>
  <si>
    <t>1908625315</t>
  </si>
  <si>
    <t>P192871</t>
  </si>
  <si>
    <t>25754138202 JOSE PIZA</t>
  </si>
  <si>
    <t>3719289 CUN -182</t>
  </si>
  <si>
    <t>2000665721</t>
  </si>
  <si>
    <t>P191880</t>
  </si>
  <si>
    <t>2589920011</t>
  </si>
  <si>
    <t>1908386387</t>
  </si>
  <si>
    <t>9021411073</t>
  </si>
  <si>
    <t>258994246 MARIA ORTEGA</t>
  </si>
  <si>
    <t>3719289 CUN -197</t>
  </si>
  <si>
    <t>2000665736</t>
  </si>
  <si>
    <t>1908625333</t>
  </si>
  <si>
    <t>P193532</t>
  </si>
  <si>
    <t>257544997 CLAUDIA RENGIFO</t>
  </si>
  <si>
    <t>6245692 CUN-414</t>
  </si>
  <si>
    <t>2000695286</t>
  </si>
  <si>
    <t>1908416885</t>
  </si>
  <si>
    <t>P192154</t>
  </si>
  <si>
    <t>10041019162</t>
  </si>
  <si>
    <t>13001424797 ZULAYS RODRIGUEZ</t>
  </si>
  <si>
    <t>1300120011</t>
  </si>
  <si>
    <t>6245692 BOL-419</t>
  </si>
  <si>
    <t>2000695291</t>
  </si>
  <si>
    <t>2000701757</t>
  </si>
  <si>
    <t>P189556</t>
  </si>
  <si>
    <t>5400000000</t>
  </si>
  <si>
    <t>1908333145</t>
  </si>
  <si>
    <t>9021406372</t>
  </si>
  <si>
    <t>54405366677 ADRIANA GARCIA</t>
  </si>
  <si>
    <t>5440520011</t>
  </si>
  <si>
    <t>3719289 NOR -260</t>
  </si>
  <si>
    <t>2000665799</t>
  </si>
  <si>
    <t>NORTE DE SANTANDER</t>
  </si>
  <si>
    <t>P190665</t>
  </si>
  <si>
    <t>7600000000</t>
  </si>
  <si>
    <t>1908566809</t>
  </si>
  <si>
    <t>9021408527</t>
  </si>
  <si>
    <t>76001066547 SONIA BUITRAGO</t>
  </si>
  <si>
    <t>7600117011</t>
  </si>
  <si>
    <t>3719289 VAL -357</t>
  </si>
  <si>
    <t>2000665896</t>
  </si>
  <si>
    <t>VALLE</t>
  </si>
  <si>
    <t>1908753578</t>
  </si>
  <si>
    <t>P195828</t>
  </si>
  <si>
    <t>11121452229</t>
  </si>
  <si>
    <t>08433616390 YESICA CAMELO</t>
  </si>
  <si>
    <t>843320011</t>
  </si>
  <si>
    <t>1908753585</t>
  </si>
  <si>
    <t>P196223</t>
  </si>
  <si>
    <t>1908924357</t>
  </si>
  <si>
    <t>P184973</t>
  </si>
  <si>
    <t>12102155310</t>
  </si>
  <si>
    <t>08685418409 JOSE RIVERA</t>
  </si>
  <si>
    <t>868520011</t>
  </si>
  <si>
    <t>MS ATL-1449</t>
  </si>
  <si>
    <t>2000747403</t>
  </si>
  <si>
    <t>MPS ATL-1449</t>
  </si>
  <si>
    <t>ATLANTICO</t>
  </si>
  <si>
    <t>EVENTO URGENCIA</t>
  </si>
  <si>
    <t>1908733098</t>
  </si>
  <si>
    <t>P196245</t>
  </si>
  <si>
    <t>11121457400</t>
  </si>
  <si>
    <t>4700105652305 ERIDIZ HERRERA</t>
  </si>
  <si>
    <t>2000700735</t>
  </si>
  <si>
    <t>SALDO SALDO 47001158904 ALEJANDRA BOTO</t>
  </si>
  <si>
    <t>MS MAG-1462</t>
  </si>
  <si>
    <t>2000747416</t>
  </si>
  <si>
    <t>MPS MAG-1462</t>
  </si>
  <si>
    <t>EVENTO PORTABILIDAD</t>
  </si>
  <si>
    <t>1908571766</t>
  </si>
  <si>
    <t>P192828</t>
  </si>
  <si>
    <t>10041020023</t>
  </si>
  <si>
    <t>47001196523 DENIS ROPAIN</t>
  </si>
  <si>
    <t>1908571772</t>
  </si>
  <si>
    <t>P192971</t>
  </si>
  <si>
    <t>47707258228 LUIS LOPEZ</t>
  </si>
  <si>
    <t>4770717011</t>
  </si>
  <si>
    <t>1909062612</t>
  </si>
  <si>
    <t>P182130</t>
  </si>
  <si>
    <t>12070758293</t>
  </si>
  <si>
    <t>47001252262 KENNETH DE LA HOZ</t>
  </si>
  <si>
    <t>1909092537</t>
  </si>
  <si>
    <t>P199820</t>
  </si>
  <si>
    <t>12101901416</t>
  </si>
  <si>
    <t>47798201122 VERONICA RUIZ</t>
  </si>
  <si>
    <t>4779817011</t>
  </si>
  <si>
    <t>1909096495</t>
  </si>
  <si>
    <t>P198072</t>
  </si>
  <si>
    <t>12102106087</t>
  </si>
  <si>
    <t>47001140588 EDUARDO BOLIVAR</t>
  </si>
  <si>
    <t>1909096524</t>
  </si>
  <si>
    <t>P187799</t>
  </si>
  <si>
    <t>12102251815</t>
  </si>
  <si>
    <t>MS MAG-1463</t>
  </si>
  <si>
    <t>2000747417</t>
  </si>
  <si>
    <t>MPS MAG-1463</t>
  </si>
  <si>
    <t>2000477881 - 2000477885</t>
  </si>
  <si>
    <t>2000458753 - 2000477866</t>
  </si>
  <si>
    <t>2000477866 - 2000477885</t>
  </si>
  <si>
    <t>2000701757 - 2000701764</t>
  </si>
  <si>
    <t>DF-2576543</t>
  </si>
  <si>
    <t>P195393</t>
  </si>
  <si>
    <t>Se realiza devolución de la factura N.º P195393 ya que se evidencia que el usuario nose encuentra activo en la base de datos de coosalud se solicita ala ips realizar tramites de afiliacion ala EPS desde el dia de la atencion para continuar con el respectivo proceso de auditoria Una vez subsanado el motivo de la devolución, se solicita a la IPS radicar nuevamente en el portal de aplistaff para continuar con su respectivo proceso.</t>
  </si>
  <si>
    <t xml:space="preserve">SIN EVIDENCIA DE RADICACIÓN </t>
  </si>
  <si>
    <t>NIT: 832002436</t>
  </si>
  <si>
    <t>Estado de cartera IPS:  HOSPITAL PROFESOR JORGE CAVELIER -I- NIVEL DE ATENCION CAJICA</t>
  </si>
  <si>
    <t>MS BOG-1450</t>
  </si>
  <si>
    <t>2000747404</t>
  </si>
  <si>
    <t>MPS BOG-1450</t>
  </si>
  <si>
    <t>1100000000</t>
  </si>
  <si>
    <t>MS BOG-1455</t>
  </si>
  <si>
    <t>2000747409</t>
  </si>
  <si>
    <t>MPS BOG-1455</t>
  </si>
  <si>
    <t>MS BOL-1456</t>
  </si>
  <si>
    <t>2000747410</t>
  </si>
  <si>
    <t>MPS BOL-1456</t>
  </si>
  <si>
    <t>MS BOY-1457</t>
  </si>
  <si>
    <t>2000747411</t>
  </si>
  <si>
    <t>MPS BOY-1457</t>
  </si>
  <si>
    <t>1500000000</t>
  </si>
  <si>
    <t>MS CES-1458</t>
  </si>
  <si>
    <t>2000747412</t>
  </si>
  <si>
    <t>MPS CES-1458</t>
  </si>
  <si>
    <t>CESAR</t>
  </si>
  <si>
    <t>MS COR-1459</t>
  </si>
  <si>
    <t>2000747413</t>
  </si>
  <si>
    <t>MPS COR-1459</t>
  </si>
  <si>
    <t>MS CUN-1451</t>
  </si>
  <si>
    <t>2000747405</t>
  </si>
  <si>
    <t>MPS CUN-1451</t>
  </si>
  <si>
    <t>MS CUN-1452</t>
  </si>
  <si>
    <t>2000747406</t>
  </si>
  <si>
    <t>MPS CUN-1452</t>
  </si>
  <si>
    <t>MS CUN-1460</t>
  </si>
  <si>
    <t>2000747414</t>
  </si>
  <si>
    <t>MPS CUN-1460</t>
  </si>
  <si>
    <t>MS CUN-1461</t>
  </si>
  <si>
    <t>2000747415</t>
  </si>
  <si>
    <t>MPS CUN-1461</t>
  </si>
  <si>
    <t>MS NOR-1464</t>
  </si>
  <si>
    <t>2000747418</t>
  </si>
  <si>
    <t>MPS NOR-1464</t>
  </si>
  <si>
    <t>MS SAN-1453</t>
  </si>
  <si>
    <t>2000747407</t>
  </si>
  <si>
    <t>MPS SAN-1453</t>
  </si>
  <si>
    <t>MS SAN-1465</t>
  </si>
  <si>
    <t>2000747419</t>
  </si>
  <si>
    <t>MPS SAN-1465</t>
  </si>
  <si>
    <t>MS SUC-1466</t>
  </si>
  <si>
    <t>2000747420</t>
  </si>
  <si>
    <t>MPS SUC-1466</t>
  </si>
  <si>
    <t>SUCRE</t>
  </si>
  <si>
    <t>7000000000</t>
  </si>
  <si>
    <t>MS VAL-1467</t>
  </si>
  <si>
    <t>2000747421</t>
  </si>
  <si>
    <t>MPS VAL-1467</t>
  </si>
  <si>
    <t>2000477885</t>
  </si>
  <si>
    <t>SALDO PENDIENTE POR LEGALIZAR MAYO 2020</t>
  </si>
  <si>
    <t>COOSALUD 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</si>
</sst>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_(* #,##0_);_(* \(#,##0\);_(* &quot;-&quot;_);_(@_)"/>
    <numFmt numFmtId="165" formatCode="#,##0_ ;[Red]\-#,##0\ "/>
    <numFmt numFmtId="169" formatCode="_-&quot;$&quot;\ * #,##0_-;\-&quot;$&quot;\ * #,##0_-;_-&quot;$&quot;\ * &quot;-&quot;??_-;_-@_-"/>
  </numFmts>
  <fonts count="14" x14ac:knownFonts="1">
    <font>
      <sz val="11"/>
      <color theme="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b/>
      <sz val="11"/>
      <color theme="1"/>
      <name val="Calibri"/>
      <family val="2"/>
      <scheme val="minor"/>
    </font>
    <font>
      <sz val="10"/>
      <name val="Arial"/>
      <family val="2"/>
      <charset val="1"/>
    </font>
    <font>
      <sz val="10"/>
      <name val="Arial"/>
      <family val="2"/>
    </font>
    <font>
      <sz val="11"/>
      <name val="Calibri"/>
      <family val="2"/>
      <scheme val="minor"/>
    </font>
    <font>
      <b/>
      <sz val="10"/>
      <name val="Arial"/>
      <family val="2"/>
    </font>
    <font>
      <sz val="10"/>
      <name val="Arial"/>
      <family val="2"/>
    </font>
    <font>
      <sz val="9"/>
      <color rgb="FF212529"/>
      <name val="Calibri"/>
      <family val="2"/>
      <scheme val="minor"/>
    </font>
    <font>
      <sz val="9"/>
      <color rgb="FF000000"/>
      <name val="Tahoma"/>
      <family val="2"/>
    </font>
    <font>
      <sz val="11"/>
      <color theme="1"/>
      <name val="Calibri"/>
      <family val="2"/>
      <scheme val="minor"/>
    </font>
    <font>
      <b/>
      <i/>
      <u/>
      <sz val="11"/>
      <color theme="1"/>
      <name val="Calibri"/>
      <family val="2"/>
      <scheme val="minor"/>
    </font>
  </fonts>
  <fills count="9">
    <fill>
      <patternFill patternType="none"/>
    </fill>
    <fill>
      <patternFill patternType="gray125"/>
    </fill>
    <fill>
      <patternFill patternType="solid">
        <fgColor theme="8" tint="0.39997558519241921"/>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DDDDDD"/>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right style="medium">
        <color rgb="FFBFD3EE"/>
      </right>
      <top/>
      <bottom style="medium">
        <color rgb="FFBFD3EE"/>
      </bottom>
      <diagonal/>
    </border>
  </borders>
  <cellStyleXfs count="5">
    <xf numFmtId="0" fontId="0" fillId="0" borderId="0"/>
    <xf numFmtId="0" fontId="5" fillId="0" borderId="0"/>
    <xf numFmtId="0" fontId="6" fillId="0" borderId="0"/>
    <xf numFmtId="0" fontId="6" fillId="0" borderId="0"/>
    <xf numFmtId="44" fontId="12" fillId="0" borderId="0" applyFont="0" applyFill="0" applyBorder="0" applyAlignment="0" applyProtection="0"/>
  </cellStyleXfs>
  <cellXfs count="94">
    <xf numFmtId="0" fontId="0" fillId="0" borderId="0" xfId="0"/>
    <xf numFmtId="164" fontId="1" fillId="3" borderId="1" xfId="0" applyNumberFormat="1" applyFont="1" applyFill="1" applyBorder="1" applyAlignment="1">
      <alignment horizontal="center" vertical="center" wrapText="1"/>
    </xf>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0" fontId="1" fillId="0" borderId="1" xfId="0" applyFont="1" applyBorder="1"/>
    <xf numFmtId="164" fontId="1" fillId="0" borderId="1" xfId="0" applyNumberFormat="1" applyFont="1" applyBorder="1"/>
    <xf numFmtId="0" fontId="1" fillId="0" borderId="0" xfId="0" applyFont="1"/>
    <xf numFmtId="164" fontId="1" fillId="2" borderId="1" xfId="0" applyNumberFormat="1" applyFont="1" applyFill="1" applyBorder="1" applyAlignment="1">
      <alignment horizontal="center" vertical="center" wrapText="1"/>
    </xf>
    <xf numFmtId="0" fontId="2" fillId="0" borderId="2" xfId="0" applyFont="1" applyBorder="1"/>
    <xf numFmtId="164" fontId="2" fillId="0" borderId="2" xfId="0" applyNumberFormat="1" applyFont="1" applyBorder="1"/>
    <xf numFmtId="0" fontId="1" fillId="2" borderId="1" xfId="0" applyFont="1" applyFill="1" applyBorder="1" applyAlignment="1">
      <alignment horizontal="center" vertical="center" wrapText="1"/>
    </xf>
    <xf numFmtId="1" fontId="2" fillId="0" borderId="0" xfId="0" applyNumberFormat="1" applyFont="1" applyAlignment="1">
      <alignment horizontal="center"/>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1" fillId="3" borderId="1" xfId="0" applyFont="1" applyFill="1" applyBorder="1" applyAlignment="1">
      <alignment horizontal="center" vertical="center" wrapText="1"/>
    </xf>
    <xf numFmtId="164" fontId="1" fillId="0" borderId="1" xfId="0" applyNumberFormat="1" applyFont="1" applyBorder="1" applyAlignment="1">
      <alignment horizontal="center" vertical="center" wrapText="1"/>
    </xf>
    <xf numFmtId="1" fontId="1" fillId="0" borderId="1" xfId="0" applyNumberFormat="1" applyFont="1" applyBorder="1" applyAlignment="1">
      <alignment horizontal="center"/>
    </xf>
    <xf numFmtId="1" fontId="1" fillId="3" borderId="1" xfId="0" applyNumberFormat="1" applyFont="1" applyFill="1" applyBorder="1" applyAlignment="1">
      <alignment horizontal="center" vertical="center" wrapText="1"/>
    </xf>
    <xf numFmtId="1" fontId="2" fillId="0" borderId="3" xfId="0" applyNumberFormat="1" applyFont="1" applyBorder="1" applyAlignment="1">
      <alignment horizontal="left"/>
    </xf>
    <xf numFmtId="0" fontId="2" fillId="0" borderId="0" xfId="0" applyFont="1" applyFill="1"/>
    <xf numFmtId="0" fontId="2" fillId="0" borderId="2" xfId="0" applyFont="1" applyFill="1" applyBorder="1"/>
    <xf numFmtId="164" fontId="2" fillId="0" borderId="2" xfId="0" applyNumberFormat="1" applyFont="1" applyFill="1" applyBorder="1"/>
    <xf numFmtId="0" fontId="2" fillId="0" borderId="1" xfId="0" applyFont="1" applyFill="1" applyBorder="1"/>
    <xf numFmtId="0" fontId="2" fillId="0" borderId="3" xfId="0" applyFont="1" applyBorder="1"/>
    <xf numFmtId="164" fontId="2" fillId="0" borderId="3" xfId="0" applyNumberFormat="1" applyFont="1" applyBorder="1"/>
    <xf numFmtId="164" fontId="1" fillId="3" borderId="5" xfId="0" applyNumberFormat="1" applyFont="1" applyFill="1" applyBorder="1" applyAlignment="1">
      <alignment horizontal="center" vertical="center" wrapText="1"/>
    </xf>
    <xf numFmtId="164" fontId="2" fillId="0" borderId="5" xfId="0" applyNumberFormat="1" applyFont="1" applyBorder="1"/>
    <xf numFmtId="0" fontId="0" fillId="4" borderId="0" xfId="0" applyFill="1"/>
    <xf numFmtId="0" fontId="0" fillId="4" borderId="6" xfId="0" applyFill="1" applyBorder="1"/>
    <xf numFmtId="0" fontId="0" fillId="4" borderId="7" xfId="0" applyFill="1" applyBorder="1"/>
    <xf numFmtId="0" fontId="0" fillId="4" borderId="8" xfId="0" applyFill="1" applyBorder="1"/>
    <xf numFmtId="0" fontId="0" fillId="4" borderId="9" xfId="0" applyFill="1" applyBorder="1"/>
    <xf numFmtId="0" fontId="0" fillId="4" borderId="10" xfId="0" applyFill="1" applyBorder="1"/>
    <xf numFmtId="0" fontId="0" fillId="4" borderId="9" xfId="0" applyFill="1" applyBorder="1" applyAlignment="1">
      <alignment horizontal="center"/>
    </xf>
    <xf numFmtId="0" fontId="3" fillId="4" borderId="0" xfId="0" applyFont="1" applyFill="1"/>
    <xf numFmtId="3" fontId="0" fillId="4" borderId="0" xfId="0" applyNumberFormat="1" applyFill="1"/>
    <xf numFmtId="0" fontId="3" fillId="4" borderId="0" xfId="0" applyFont="1" applyFill="1" applyAlignment="1">
      <alignment horizontal="left"/>
    </xf>
    <xf numFmtId="0" fontId="3" fillId="4" borderId="0" xfId="0" applyFont="1" applyFill="1" applyAlignment="1">
      <alignment horizontal="right"/>
    </xf>
    <xf numFmtId="0" fontId="0" fillId="4" borderId="9" xfId="0" applyFill="1" applyBorder="1" applyAlignment="1">
      <alignment horizontal="center" vertical="center"/>
    </xf>
    <xf numFmtId="3" fontId="4" fillId="3" borderId="0" xfId="0" applyNumberFormat="1" applyFont="1" applyFill="1" applyAlignment="1">
      <alignment vertical="center"/>
    </xf>
    <xf numFmtId="0" fontId="0" fillId="4" borderId="10" xfId="0" applyFill="1" applyBorder="1" applyAlignment="1">
      <alignment vertical="center"/>
    </xf>
    <xf numFmtId="0" fontId="0" fillId="4" borderId="0" xfId="0" applyFill="1" applyAlignment="1">
      <alignment vertical="center"/>
    </xf>
    <xf numFmtId="165" fontId="4" fillId="5" borderId="0" xfId="0" applyNumberFormat="1" applyFont="1" applyFill="1"/>
    <xf numFmtId="165" fontId="0" fillId="4" borderId="0" xfId="0" applyNumberFormat="1" applyFill="1"/>
    <xf numFmtId="0" fontId="4" fillId="5" borderId="0" xfId="0" applyFont="1" applyFill="1"/>
    <xf numFmtId="0" fontId="0" fillId="0" borderId="9" xfId="0" applyBorder="1" applyAlignment="1">
      <alignment horizontal="center"/>
    </xf>
    <xf numFmtId="0" fontId="4" fillId="3" borderId="0" xfId="0" applyFont="1" applyFill="1"/>
    <xf numFmtId="0" fontId="4" fillId="3" borderId="0" xfId="0" applyFont="1" applyFill="1" applyAlignment="1">
      <alignment horizontal="left"/>
    </xf>
    <xf numFmtId="0" fontId="0" fillId="4" borderId="12" xfId="0" applyFill="1" applyBorder="1"/>
    <xf numFmtId="0" fontId="0" fillId="4" borderId="4" xfId="0" applyFill="1" applyBorder="1"/>
    <xf numFmtId="0" fontId="0" fillId="4" borderId="13" xfId="0" applyFill="1" applyBorder="1"/>
    <xf numFmtId="164" fontId="1" fillId="2" borderId="14" xfId="0" applyNumberFormat="1" applyFont="1" applyFill="1" applyBorder="1" applyAlignment="1">
      <alignment horizontal="center" vertical="center" wrapText="1"/>
    </xf>
    <xf numFmtId="164" fontId="2" fillId="0" borderId="14" xfId="0" applyNumberFormat="1" applyFont="1" applyBorder="1"/>
    <xf numFmtId="164" fontId="1" fillId="0" borderId="14" xfId="0" applyNumberFormat="1" applyFont="1" applyBorder="1"/>
    <xf numFmtId="0" fontId="2" fillId="0" borderId="14" xfId="0" applyNumberFormat="1" applyFont="1" applyBorder="1"/>
    <xf numFmtId="0" fontId="2" fillId="0" borderId="14" xfId="0" applyNumberFormat="1" applyFont="1" applyFill="1" applyBorder="1"/>
    <xf numFmtId="49" fontId="0" fillId="0" borderId="0" xfId="0" applyNumberFormat="1"/>
    <xf numFmtId="0" fontId="2" fillId="0" borderId="1" xfId="0" applyNumberFormat="1" applyFont="1" applyBorder="1"/>
    <xf numFmtId="0" fontId="0" fillId="7" borderId="14" xfId="0" applyFill="1" applyBorder="1"/>
    <xf numFmtId="0" fontId="0" fillId="7" borderId="15" xfId="0" applyFill="1" applyBorder="1"/>
    <xf numFmtId="0" fontId="0" fillId="0" borderId="0" xfId="0" applyAlignment="1">
      <alignment indent="1"/>
    </xf>
    <xf numFmtId="14" fontId="0" fillId="0" borderId="0" xfId="0" applyNumberFormat="1" applyAlignment="1">
      <alignment horizontal="right"/>
    </xf>
    <xf numFmtId="3" fontId="0" fillId="0" borderId="0" xfId="0" applyNumberFormat="1" applyAlignment="1">
      <alignment horizontal="right"/>
    </xf>
    <xf numFmtId="0" fontId="9" fillId="0" borderId="0" xfId="0" applyFont="1"/>
    <xf numFmtId="0" fontId="0" fillId="3" borderId="0" xfId="0" applyFill="1"/>
    <xf numFmtId="0" fontId="0" fillId="3" borderId="0" xfId="0" applyFill="1" applyAlignment="1">
      <alignment indent="1"/>
    </xf>
    <xf numFmtId="14" fontId="0" fillId="3" borderId="0" xfId="0" applyNumberFormat="1" applyFill="1" applyAlignment="1">
      <alignment horizontal="right"/>
    </xf>
    <xf numFmtId="3" fontId="0" fillId="3" borderId="0" xfId="0" applyNumberFormat="1" applyFill="1" applyAlignment="1">
      <alignment horizontal="right"/>
    </xf>
    <xf numFmtId="0" fontId="9" fillId="3" borderId="0" xfId="0" applyFont="1" applyFill="1"/>
    <xf numFmtId="0" fontId="10" fillId="0" borderId="0" xfId="0" applyFont="1"/>
    <xf numFmtId="0" fontId="11" fillId="0" borderId="0" xfId="0" applyFont="1"/>
    <xf numFmtId="14" fontId="11" fillId="0" borderId="0" xfId="0" applyNumberFormat="1" applyFont="1"/>
    <xf numFmtId="0" fontId="11" fillId="8" borderId="16" xfId="0" applyFont="1" applyFill="1" applyBorder="1" applyAlignment="1">
      <alignment vertical="center" wrapText="1"/>
    </xf>
    <xf numFmtId="0" fontId="4" fillId="5" borderId="0" xfId="0" applyFont="1" applyFill="1" applyAlignment="1">
      <alignment horizontal="left" vertical="center"/>
    </xf>
    <xf numFmtId="0" fontId="0" fillId="4" borderId="0" xfId="0" applyFill="1" applyAlignment="1">
      <alignment horizontal="left"/>
    </xf>
    <xf numFmtId="0" fontId="0" fillId="0" borderId="0" xfId="0" applyAlignment="1">
      <alignment horizontal="left"/>
    </xf>
    <xf numFmtId="14" fontId="4" fillId="5" borderId="0" xfId="0" applyNumberFormat="1" applyFont="1" applyFill="1" applyAlignment="1">
      <alignment horizontal="right"/>
    </xf>
    <xf numFmtId="0" fontId="4" fillId="5" borderId="0" xfId="0" applyFont="1" applyFill="1" applyAlignment="1"/>
    <xf numFmtId="0" fontId="0" fillId="4" borderId="0" xfId="0" applyFill="1" applyAlignment="1"/>
    <xf numFmtId="0" fontId="6" fillId="0" borderId="0" xfId="0" applyFont="1"/>
    <xf numFmtId="3" fontId="6" fillId="0" borderId="0" xfId="0" applyNumberFormat="1" applyFont="1"/>
    <xf numFmtId="169" fontId="0" fillId="0" borderId="14" xfId="4" applyNumberFormat="1" applyFont="1" applyBorder="1"/>
    <xf numFmtId="169" fontId="0" fillId="4" borderId="14" xfId="4" applyNumberFormat="1" applyFont="1" applyFill="1" applyBorder="1" applyAlignment="1"/>
    <xf numFmtId="169" fontId="0" fillId="4" borderId="14" xfId="4" applyNumberFormat="1" applyFont="1" applyFill="1" applyBorder="1"/>
    <xf numFmtId="169" fontId="0" fillId="0" borderId="14" xfId="4" applyNumberFormat="1" applyFont="1" applyBorder="1" applyAlignment="1"/>
    <xf numFmtId="169" fontId="4" fillId="5" borderId="0" xfId="4" applyNumberFormat="1" applyFont="1" applyFill="1"/>
    <xf numFmtId="169" fontId="7" fillId="4" borderId="0" xfId="4" applyNumberFormat="1" applyFont="1" applyFill="1"/>
    <xf numFmtId="169" fontId="0" fillId="4" borderId="0" xfId="4" applyNumberFormat="1" applyFont="1" applyFill="1"/>
    <xf numFmtId="169" fontId="8" fillId="6" borderId="0" xfId="4" applyNumberFormat="1" applyFont="1" applyFill="1" applyAlignment="1">
      <alignment horizontal="right"/>
    </xf>
    <xf numFmtId="169" fontId="4" fillId="3" borderId="11" xfId="4" applyNumberFormat="1" applyFont="1" applyFill="1" applyBorder="1"/>
    <xf numFmtId="0" fontId="13" fillId="5" borderId="0" xfId="0" applyFont="1" applyFill="1" applyAlignment="1"/>
    <xf numFmtId="169" fontId="4" fillId="5" borderId="0" xfId="4" applyNumberFormat="1" applyFont="1" applyFill="1" applyAlignment="1"/>
  </cellXfs>
  <cellStyles count="5">
    <cellStyle name="Excel Built-in Normal" xfId="2" xr:uid="{FEAD7595-BA08-478F-B751-377DB77EF33F}"/>
    <cellStyle name="Excel Built-in Normal 1" xfId="1" xr:uid="{415A6882-2E43-4BC3-9D04-44747B12C90A}"/>
    <cellStyle name="Moneda" xfId="4" builtinId="4"/>
    <cellStyle name="Normal" xfId="0" builtinId="0"/>
    <cellStyle name="Normal 2 2" xfId="3" xr:uid="{93DAE960-8E3E-41B7-B037-DB5BBB3569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152400</xdr:colOff>
      <xdr:row>1</xdr:row>
      <xdr:rowOff>133350</xdr:rowOff>
    </xdr:to>
    <xdr:pic>
      <xdr:nvPicPr>
        <xdr:cNvPr id="2" name="Picture 165">
          <a:extLst>
            <a:ext uri="{FF2B5EF4-FFF2-40B4-BE49-F238E27FC236}">
              <a16:creationId xmlns:a16="http://schemas.microsoft.com/office/drawing/2014/main" id="{F7FFC664-93E7-4066-A7A0-EE92E746B96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xdr:row>
      <xdr:rowOff>0</xdr:rowOff>
    </xdr:from>
    <xdr:to>
      <xdr:col>1</xdr:col>
      <xdr:colOff>152400</xdr:colOff>
      <xdr:row>2</xdr:row>
      <xdr:rowOff>133350</xdr:rowOff>
    </xdr:to>
    <xdr:pic>
      <xdr:nvPicPr>
        <xdr:cNvPr id="5" name="Picture 162">
          <a:extLst>
            <a:ext uri="{FF2B5EF4-FFF2-40B4-BE49-F238E27FC236}">
              <a16:creationId xmlns:a16="http://schemas.microsoft.com/office/drawing/2014/main" id="{40911F78-4CF8-4B18-8455-64E7C6507D6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477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xdr:row>
      <xdr:rowOff>0</xdr:rowOff>
    </xdr:from>
    <xdr:to>
      <xdr:col>1</xdr:col>
      <xdr:colOff>152400</xdr:colOff>
      <xdr:row>3</xdr:row>
      <xdr:rowOff>133350</xdr:rowOff>
    </xdr:to>
    <xdr:pic>
      <xdr:nvPicPr>
        <xdr:cNvPr id="6" name="Picture 144">
          <a:extLst>
            <a:ext uri="{FF2B5EF4-FFF2-40B4-BE49-F238E27FC236}">
              <a16:creationId xmlns:a16="http://schemas.microsoft.com/office/drawing/2014/main" id="{10A67E08-2D5C-4DFD-9FA1-C672A2266E4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096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xdr:row>
      <xdr:rowOff>0</xdr:rowOff>
    </xdr:from>
    <xdr:to>
      <xdr:col>1</xdr:col>
      <xdr:colOff>152400</xdr:colOff>
      <xdr:row>4</xdr:row>
      <xdr:rowOff>133350</xdr:rowOff>
    </xdr:to>
    <xdr:pic>
      <xdr:nvPicPr>
        <xdr:cNvPr id="9" name="Picture 141">
          <a:extLst>
            <a:ext uri="{FF2B5EF4-FFF2-40B4-BE49-F238E27FC236}">
              <a16:creationId xmlns:a16="http://schemas.microsoft.com/office/drawing/2014/main" id="{2E7FF4DE-4327-4E03-BCE8-18AA1158BEB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954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xdr:row>
      <xdr:rowOff>0</xdr:rowOff>
    </xdr:from>
    <xdr:to>
      <xdr:col>1</xdr:col>
      <xdr:colOff>152400</xdr:colOff>
      <xdr:row>5</xdr:row>
      <xdr:rowOff>133350</xdr:rowOff>
    </xdr:to>
    <xdr:pic>
      <xdr:nvPicPr>
        <xdr:cNvPr id="10" name="Picture 140">
          <a:extLst>
            <a:ext uri="{FF2B5EF4-FFF2-40B4-BE49-F238E27FC236}">
              <a16:creationId xmlns:a16="http://schemas.microsoft.com/office/drawing/2014/main" id="{9E534138-173A-4FF4-98C6-0DA081D0C70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4573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xdr:row>
      <xdr:rowOff>0</xdr:rowOff>
    </xdr:from>
    <xdr:to>
      <xdr:col>1</xdr:col>
      <xdr:colOff>152400</xdr:colOff>
      <xdr:row>6</xdr:row>
      <xdr:rowOff>133350</xdr:rowOff>
    </xdr:to>
    <xdr:pic>
      <xdr:nvPicPr>
        <xdr:cNvPr id="13" name="Picture 137">
          <a:extLst>
            <a:ext uri="{FF2B5EF4-FFF2-40B4-BE49-F238E27FC236}">
              <a16:creationId xmlns:a16="http://schemas.microsoft.com/office/drawing/2014/main" id="{987C44CD-AA0E-4BC9-90C9-F21C318327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431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xdr:row>
      <xdr:rowOff>0</xdr:rowOff>
    </xdr:from>
    <xdr:to>
      <xdr:col>1</xdr:col>
      <xdr:colOff>152400</xdr:colOff>
      <xdr:row>7</xdr:row>
      <xdr:rowOff>133350</xdr:rowOff>
    </xdr:to>
    <xdr:pic>
      <xdr:nvPicPr>
        <xdr:cNvPr id="14" name="Picture 136">
          <a:extLst>
            <a:ext uri="{FF2B5EF4-FFF2-40B4-BE49-F238E27FC236}">
              <a16:creationId xmlns:a16="http://schemas.microsoft.com/office/drawing/2014/main" id="{C605C244-AF79-466C-A178-3715AB7B98D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1050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xdr:row>
      <xdr:rowOff>0</xdr:rowOff>
    </xdr:from>
    <xdr:to>
      <xdr:col>1</xdr:col>
      <xdr:colOff>152400</xdr:colOff>
      <xdr:row>8</xdr:row>
      <xdr:rowOff>133350</xdr:rowOff>
    </xdr:to>
    <xdr:pic>
      <xdr:nvPicPr>
        <xdr:cNvPr id="15" name="Picture 135">
          <a:extLst>
            <a:ext uri="{FF2B5EF4-FFF2-40B4-BE49-F238E27FC236}">
              <a16:creationId xmlns:a16="http://schemas.microsoft.com/office/drawing/2014/main" id="{CE115A44-73B5-4611-B9F0-B2B70444402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2669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xdr:row>
      <xdr:rowOff>0</xdr:rowOff>
    </xdr:from>
    <xdr:to>
      <xdr:col>1</xdr:col>
      <xdr:colOff>152400</xdr:colOff>
      <xdr:row>9</xdr:row>
      <xdr:rowOff>133350</xdr:rowOff>
    </xdr:to>
    <xdr:pic>
      <xdr:nvPicPr>
        <xdr:cNvPr id="16" name="Picture 134">
          <a:extLst>
            <a:ext uri="{FF2B5EF4-FFF2-40B4-BE49-F238E27FC236}">
              <a16:creationId xmlns:a16="http://schemas.microsoft.com/office/drawing/2014/main" id="{334C3090-FE1F-4B45-9A32-E851D891393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4288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10</xdr:row>
      <xdr:rowOff>0</xdr:rowOff>
    </xdr:from>
    <xdr:to>
      <xdr:col>1</xdr:col>
      <xdr:colOff>152400</xdr:colOff>
      <xdr:row>10</xdr:row>
      <xdr:rowOff>133350</xdr:rowOff>
    </xdr:to>
    <xdr:pic>
      <xdr:nvPicPr>
        <xdr:cNvPr id="17" name="Picture 133">
          <a:extLst>
            <a:ext uri="{FF2B5EF4-FFF2-40B4-BE49-F238E27FC236}">
              <a16:creationId xmlns:a16="http://schemas.microsoft.com/office/drawing/2014/main" id="{D9AFF589-CE2B-4E30-958B-CE039431CDB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5908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11</xdr:row>
      <xdr:rowOff>0</xdr:rowOff>
    </xdr:from>
    <xdr:to>
      <xdr:col>1</xdr:col>
      <xdr:colOff>152400</xdr:colOff>
      <xdr:row>11</xdr:row>
      <xdr:rowOff>133350</xdr:rowOff>
    </xdr:to>
    <xdr:pic>
      <xdr:nvPicPr>
        <xdr:cNvPr id="18" name="Picture 132">
          <a:extLst>
            <a:ext uri="{FF2B5EF4-FFF2-40B4-BE49-F238E27FC236}">
              <a16:creationId xmlns:a16="http://schemas.microsoft.com/office/drawing/2014/main" id="{FCF447D4-339E-44E0-B967-3DAA94C38DD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7527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12</xdr:row>
      <xdr:rowOff>0</xdr:rowOff>
    </xdr:from>
    <xdr:to>
      <xdr:col>1</xdr:col>
      <xdr:colOff>152400</xdr:colOff>
      <xdr:row>12</xdr:row>
      <xdr:rowOff>133350</xdr:rowOff>
    </xdr:to>
    <xdr:pic>
      <xdr:nvPicPr>
        <xdr:cNvPr id="19" name="Picture 131">
          <a:extLst>
            <a:ext uri="{FF2B5EF4-FFF2-40B4-BE49-F238E27FC236}">
              <a16:creationId xmlns:a16="http://schemas.microsoft.com/office/drawing/2014/main" id="{87215926-8B7C-4934-BF60-B5802843007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146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13</xdr:row>
      <xdr:rowOff>0</xdr:rowOff>
    </xdr:from>
    <xdr:to>
      <xdr:col>1</xdr:col>
      <xdr:colOff>152400</xdr:colOff>
      <xdr:row>13</xdr:row>
      <xdr:rowOff>133350</xdr:rowOff>
    </xdr:to>
    <xdr:pic>
      <xdr:nvPicPr>
        <xdr:cNvPr id="20" name="Picture 130">
          <a:extLst>
            <a:ext uri="{FF2B5EF4-FFF2-40B4-BE49-F238E27FC236}">
              <a16:creationId xmlns:a16="http://schemas.microsoft.com/office/drawing/2014/main" id="{9B45E7C9-1CF3-42A1-B979-E5642449CB9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0765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14</xdr:row>
      <xdr:rowOff>0</xdr:rowOff>
    </xdr:from>
    <xdr:to>
      <xdr:col>1</xdr:col>
      <xdr:colOff>152400</xdr:colOff>
      <xdr:row>14</xdr:row>
      <xdr:rowOff>133350</xdr:rowOff>
    </xdr:to>
    <xdr:pic>
      <xdr:nvPicPr>
        <xdr:cNvPr id="21" name="Picture 129">
          <a:extLst>
            <a:ext uri="{FF2B5EF4-FFF2-40B4-BE49-F238E27FC236}">
              <a16:creationId xmlns:a16="http://schemas.microsoft.com/office/drawing/2014/main" id="{109E919E-5C6A-4FA6-9155-F9123198154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38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xdr:row>
      <xdr:rowOff>0</xdr:rowOff>
    </xdr:from>
    <xdr:to>
      <xdr:col>1</xdr:col>
      <xdr:colOff>152400</xdr:colOff>
      <xdr:row>15</xdr:row>
      <xdr:rowOff>133350</xdr:rowOff>
    </xdr:to>
    <xdr:pic>
      <xdr:nvPicPr>
        <xdr:cNvPr id="24" name="Picture 126">
          <a:extLst>
            <a:ext uri="{FF2B5EF4-FFF2-40B4-BE49-F238E27FC236}">
              <a16:creationId xmlns:a16="http://schemas.microsoft.com/office/drawing/2014/main" id="{A04BDC54-5022-4A85-A7BC-945DDB4ED6D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7242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16</xdr:row>
      <xdr:rowOff>0</xdr:rowOff>
    </xdr:from>
    <xdr:to>
      <xdr:col>1</xdr:col>
      <xdr:colOff>152400</xdr:colOff>
      <xdr:row>16</xdr:row>
      <xdr:rowOff>133350</xdr:rowOff>
    </xdr:to>
    <xdr:pic>
      <xdr:nvPicPr>
        <xdr:cNvPr id="25" name="Picture 125">
          <a:extLst>
            <a:ext uri="{FF2B5EF4-FFF2-40B4-BE49-F238E27FC236}">
              <a16:creationId xmlns:a16="http://schemas.microsoft.com/office/drawing/2014/main" id="{877BB668-9050-42EF-BF7D-3C68C22E6CD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8862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17</xdr:row>
      <xdr:rowOff>0</xdr:rowOff>
    </xdr:from>
    <xdr:to>
      <xdr:col>1</xdr:col>
      <xdr:colOff>152400</xdr:colOff>
      <xdr:row>17</xdr:row>
      <xdr:rowOff>133350</xdr:rowOff>
    </xdr:to>
    <xdr:pic>
      <xdr:nvPicPr>
        <xdr:cNvPr id="28" name="Picture 122">
          <a:extLst>
            <a:ext uri="{FF2B5EF4-FFF2-40B4-BE49-F238E27FC236}">
              <a16:creationId xmlns:a16="http://schemas.microsoft.com/office/drawing/2014/main" id="{E367EE8C-D4D2-4F8F-BF5B-5CF9358D277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3719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18</xdr:row>
      <xdr:rowOff>0</xdr:rowOff>
    </xdr:from>
    <xdr:to>
      <xdr:col>1</xdr:col>
      <xdr:colOff>152400</xdr:colOff>
      <xdr:row>18</xdr:row>
      <xdr:rowOff>133350</xdr:rowOff>
    </xdr:to>
    <xdr:pic>
      <xdr:nvPicPr>
        <xdr:cNvPr id="29" name="Picture 121">
          <a:extLst>
            <a:ext uri="{FF2B5EF4-FFF2-40B4-BE49-F238E27FC236}">
              <a16:creationId xmlns:a16="http://schemas.microsoft.com/office/drawing/2014/main" id="{54BD38B4-FEF4-4200-BD9F-4F04307C734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5339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19</xdr:row>
      <xdr:rowOff>0</xdr:rowOff>
    </xdr:from>
    <xdr:to>
      <xdr:col>1</xdr:col>
      <xdr:colOff>152400</xdr:colOff>
      <xdr:row>19</xdr:row>
      <xdr:rowOff>133350</xdr:rowOff>
    </xdr:to>
    <xdr:pic>
      <xdr:nvPicPr>
        <xdr:cNvPr id="30" name="Picture 120">
          <a:extLst>
            <a:ext uri="{FF2B5EF4-FFF2-40B4-BE49-F238E27FC236}">
              <a16:creationId xmlns:a16="http://schemas.microsoft.com/office/drawing/2014/main" id="{95A9B0E9-5B81-4821-8960-7CD4446269A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6958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20</xdr:row>
      <xdr:rowOff>0</xdr:rowOff>
    </xdr:from>
    <xdr:to>
      <xdr:col>1</xdr:col>
      <xdr:colOff>152400</xdr:colOff>
      <xdr:row>20</xdr:row>
      <xdr:rowOff>133350</xdr:rowOff>
    </xdr:to>
    <xdr:pic>
      <xdr:nvPicPr>
        <xdr:cNvPr id="31" name="Picture 119">
          <a:extLst>
            <a:ext uri="{FF2B5EF4-FFF2-40B4-BE49-F238E27FC236}">
              <a16:creationId xmlns:a16="http://schemas.microsoft.com/office/drawing/2014/main" id="{D5C299CD-2E55-455F-B71F-EBF705CA252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8577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21</xdr:row>
      <xdr:rowOff>0</xdr:rowOff>
    </xdr:from>
    <xdr:to>
      <xdr:col>1</xdr:col>
      <xdr:colOff>152400</xdr:colOff>
      <xdr:row>21</xdr:row>
      <xdr:rowOff>133350</xdr:rowOff>
    </xdr:to>
    <xdr:pic>
      <xdr:nvPicPr>
        <xdr:cNvPr id="32" name="Picture 118">
          <a:extLst>
            <a:ext uri="{FF2B5EF4-FFF2-40B4-BE49-F238E27FC236}">
              <a16:creationId xmlns:a16="http://schemas.microsoft.com/office/drawing/2014/main" id="{D68ABAB8-DBBC-4C11-B799-1C13159C83E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0196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22</xdr:row>
      <xdr:rowOff>0</xdr:rowOff>
    </xdr:from>
    <xdr:to>
      <xdr:col>1</xdr:col>
      <xdr:colOff>152400</xdr:colOff>
      <xdr:row>22</xdr:row>
      <xdr:rowOff>133350</xdr:rowOff>
    </xdr:to>
    <xdr:pic>
      <xdr:nvPicPr>
        <xdr:cNvPr id="36" name="Picture 114">
          <a:extLst>
            <a:ext uri="{FF2B5EF4-FFF2-40B4-BE49-F238E27FC236}">
              <a16:creationId xmlns:a16="http://schemas.microsoft.com/office/drawing/2014/main" id="{9F47575B-2139-4DFD-91C6-97CCB0FD5A6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6673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23</xdr:row>
      <xdr:rowOff>0</xdr:rowOff>
    </xdr:from>
    <xdr:to>
      <xdr:col>1</xdr:col>
      <xdr:colOff>152400</xdr:colOff>
      <xdr:row>23</xdr:row>
      <xdr:rowOff>133350</xdr:rowOff>
    </xdr:to>
    <xdr:pic>
      <xdr:nvPicPr>
        <xdr:cNvPr id="37" name="Picture 113">
          <a:extLst>
            <a:ext uri="{FF2B5EF4-FFF2-40B4-BE49-F238E27FC236}">
              <a16:creationId xmlns:a16="http://schemas.microsoft.com/office/drawing/2014/main" id="{8B556A26-7E9D-4250-92EB-3D28AAB87E9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8293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26</xdr:row>
      <xdr:rowOff>0</xdr:rowOff>
    </xdr:from>
    <xdr:to>
      <xdr:col>1</xdr:col>
      <xdr:colOff>152400</xdr:colOff>
      <xdr:row>26</xdr:row>
      <xdr:rowOff>133350</xdr:rowOff>
    </xdr:to>
    <xdr:pic>
      <xdr:nvPicPr>
        <xdr:cNvPr id="38" name="Picture 112">
          <a:extLst>
            <a:ext uri="{FF2B5EF4-FFF2-40B4-BE49-F238E27FC236}">
              <a16:creationId xmlns:a16="http://schemas.microsoft.com/office/drawing/2014/main" id="{CFCB4EA2-7999-4E23-8CE1-E06A4CBB051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9912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27</xdr:row>
      <xdr:rowOff>0</xdr:rowOff>
    </xdr:from>
    <xdr:to>
      <xdr:col>1</xdr:col>
      <xdr:colOff>152400</xdr:colOff>
      <xdr:row>27</xdr:row>
      <xdr:rowOff>133350</xdr:rowOff>
    </xdr:to>
    <xdr:pic>
      <xdr:nvPicPr>
        <xdr:cNvPr id="39" name="Picture 111">
          <a:extLst>
            <a:ext uri="{FF2B5EF4-FFF2-40B4-BE49-F238E27FC236}">
              <a16:creationId xmlns:a16="http://schemas.microsoft.com/office/drawing/2014/main" id="{75DB746A-4EE5-4A0E-BCAE-AFBB8E9E566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1531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28</xdr:row>
      <xdr:rowOff>0</xdr:rowOff>
    </xdr:from>
    <xdr:to>
      <xdr:col>1</xdr:col>
      <xdr:colOff>152400</xdr:colOff>
      <xdr:row>28</xdr:row>
      <xdr:rowOff>133350</xdr:rowOff>
    </xdr:to>
    <xdr:pic>
      <xdr:nvPicPr>
        <xdr:cNvPr id="42" name="Picture 108">
          <a:extLst>
            <a:ext uri="{FF2B5EF4-FFF2-40B4-BE49-F238E27FC236}">
              <a16:creationId xmlns:a16="http://schemas.microsoft.com/office/drawing/2014/main" id="{B7CD47CF-17BF-414A-8058-A2C3FE6DB5B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389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31</xdr:row>
      <xdr:rowOff>0</xdr:rowOff>
    </xdr:from>
    <xdr:to>
      <xdr:col>1</xdr:col>
      <xdr:colOff>152400</xdr:colOff>
      <xdr:row>31</xdr:row>
      <xdr:rowOff>133350</xdr:rowOff>
    </xdr:to>
    <xdr:pic>
      <xdr:nvPicPr>
        <xdr:cNvPr id="43" name="Picture 89">
          <a:extLst>
            <a:ext uri="{FF2B5EF4-FFF2-40B4-BE49-F238E27FC236}">
              <a16:creationId xmlns:a16="http://schemas.microsoft.com/office/drawing/2014/main" id="{41CF5BB4-F634-4F3C-AA66-01BA9A26AD9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8008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32</xdr:row>
      <xdr:rowOff>0</xdr:rowOff>
    </xdr:from>
    <xdr:to>
      <xdr:col>1</xdr:col>
      <xdr:colOff>152400</xdr:colOff>
      <xdr:row>32</xdr:row>
      <xdr:rowOff>133350</xdr:rowOff>
    </xdr:to>
    <xdr:pic>
      <xdr:nvPicPr>
        <xdr:cNvPr id="44" name="Picture 88">
          <a:extLst>
            <a:ext uri="{FF2B5EF4-FFF2-40B4-BE49-F238E27FC236}">
              <a16:creationId xmlns:a16="http://schemas.microsoft.com/office/drawing/2014/main" id="{0D79997B-4FD2-4F39-BC35-3A29D783D15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9627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33</xdr:row>
      <xdr:rowOff>0</xdr:rowOff>
    </xdr:from>
    <xdr:to>
      <xdr:col>1</xdr:col>
      <xdr:colOff>152400</xdr:colOff>
      <xdr:row>33</xdr:row>
      <xdr:rowOff>133350</xdr:rowOff>
    </xdr:to>
    <xdr:pic>
      <xdr:nvPicPr>
        <xdr:cNvPr id="47" name="Picture 85">
          <a:extLst>
            <a:ext uri="{FF2B5EF4-FFF2-40B4-BE49-F238E27FC236}">
              <a16:creationId xmlns:a16="http://schemas.microsoft.com/office/drawing/2014/main" id="{722723BD-F0FF-4A07-B1FC-F6520BA17CD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4485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36</xdr:row>
      <xdr:rowOff>0</xdr:rowOff>
    </xdr:from>
    <xdr:to>
      <xdr:col>1</xdr:col>
      <xdr:colOff>152400</xdr:colOff>
      <xdr:row>36</xdr:row>
      <xdr:rowOff>133350</xdr:rowOff>
    </xdr:to>
    <xdr:pic>
      <xdr:nvPicPr>
        <xdr:cNvPr id="48" name="Picture 84">
          <a:extLst>
            <a:ext uri="{FF2B5EF4-FFF2-40B4-BE49-F238E27FC236}">
              <a16:creationId xmlns:a16="http://schemas.microsoft.com/office/drawing/2014/main" id="{650CB719-55E7-4323-BBBF-0DB0B469E59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6104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37</xdr:row>
      <xdr:rowOff>0</xdr:rowOff>
    </xdr:from>
    <xdr:to>
      <xdr:col>1</xdr:col>
      <xdr:colOff>152400</xdr:colOff>
      <xdr:row>37</xdr:row>
      <xdr:rowOff>133350</xdr:rowOff>
    </xdr:to>
    <xdr:pic>
      <xdr:nvPicPr>
        <xdr:cNvPr id="49" name="Picture 83">
          <a:extLst>
            <a:ext uri="{FF2B5EF4-FFF2-40B4-BE49-F238E27FC236}">
              <a16:creationId xmlns:a16="http://schemas.microsoft.com/office/drawing/2014/main" id="{CFD391F7-7FCB-4FA8-87B9-600700E9709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7724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38</xdr:row>
      <xdr:rowOff>0</xdr:rowOff>
    </xdr:from>
    <xdr:to>
      <xdr:col>1</xdr:col>
      <xdr:colOff>152400</xdr:colOff>
      <xdr:row>38</xdr:row>
      <xdr:rowOff>133350</xdr:rowOff>
    </xdr:to>
    <xdr:pic>
      <xdr:nvPicPr>
        <xdr:cNvPr id="50" name="Picture 82">
          <a:extLst>
            <a:ext uri="{FF2B5EF4-FFF2-40B4-BE49-F238E27FC236}">
              <a16:creationId xmlns:a16="http://schemas.microsoft.com/office/drawing/2014/main" id="{629A08BB-0E7F-4662-A4A7-A745B6FFC53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9343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39</xdr:row>
      <xdr:rowOff>0</xdr:rowOff>
    </xdr:from>
    <xdr:to>
      <xdr:col>1</xdr:col>
      <xdr:colOff>152400</xdr:colOff>
      <xdr:row>39</xdr:row>
      <xdr:rowOff>133350</xdr:rowOff>
    </xdr:to>
    <xdr:pic>
      <xdr:nvPicPr>
        <xdr:cNvPr id="51" name="Picture 81">
          <a:extLst>
            <a:ext uri="{FF2B5EF4-FFF2-40B4-BE49-F238E27FC236}">
              <a16:creationId xmlns:a16="http://schemas.microsoft.com/office/drawing/2014/main" id="{A3548AE3-28B1-4AA7-9796-CCF53F229BE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0962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40</xdr:row>
      <xdr:rowOff>0</xdr:rowOff>
    </xdr:from>
    <xdr:to>
      <xdr:col>1</xdr:col>
      <xdr:colOff>152400</xdr:colOff>
      <xdr:row>40</xdr:row>
      <xdr:rowOff>133350</xdr:rowOff>
    </xdr:to>
    <xdr:pic>
      <xdr:nvPicPr>
        <xdr:cNvPr id="52" name="Picture 80">
          <a:extLst>
            <a:ext uri="{FF2B5EF4-FFF2-40B4-BE49-F238E27FC236}">
              <a16:creationId xmlns:a16="http://schemas.microsoft.com/office/drawing/2014/main" id="{67737BC1-EA88-4EB7-A7DF-B09EA7668EB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2581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41</xdr:row>
      <xdr:rowOff>0</xdr:rowOff>
    </xdr:from>
    <xdr:to>
      <xdr:col>1</xdr:col>
      <xdr:colOff>152400</xdr:colOff>
      <xdr:row>41</xdr:row>
      <xdr:rowOff>133350</xdr:rowOff>
    </xdr:to>
    <xdr:pic>
      <xdr:nvPicPr>
        <xdr:cNvPr id="53" name="Picture 79">
          <a:extLst>
            <a:ext uri="{FF2B5EF4-FFF2-40B4-BE49-F238E27FC236}">
              <a16:creationId xmlns:a16="http://schemas.microsoft.com/office/drawing/2014/main" id="{FF1D590D-13E3-49D1-9E5C-368A72010FD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4201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42</xdr:row>
      <xdr:rowOff>0</xdr:rowOff>
    </xdr:from>
    <xdr:to>
      <xdr:col>1</xdr:col>
      <xdr:colOff>152400</xdr:colOff>
      <xdr:row>42</xdr:row>
      <xdr:rowOff>133350</xdr:rowOff>
    </xdr:to>
    <xdr:pic>
      <xdr:nvPicPr>
        <xdr:cNvPr id="54" name="Picture 78">
          <a:extLst>
            <a:ext uri="{FF2B5EF4-FFF2-40B4-BE49-F238E27FC236}">
              <a16:creationId xmlns:a16="http://schemas.microsoft.com/office/drawing/2014/main" id="{96ECEA31-502E-47EA-BF99-D18D3FC94E3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5820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43</xdr:row>
      <xdr:rowOff>0</xdr:rowOff>
    </xdr:from>
    <xdr:to>
      <xdr:col>1</xdr:col>
      <xdr:colOff>152400</xdr:colOff>
      <xdr:row>43</xdr:row>
      <xdr:rowOff>133350</xdr:rowOff>
    </xdr:to>
    <xdr:pic>
      <xdr:nvPicPr>
        <xdr:cNvPr id="55" name="Picture 77">
          <a:extLst>
            <a:ext uri="{FF2B5EF4-FFF2-40B4-BE49-F238E27FC236}">
              <a16:creationId xmlns:a16="http://schemas.microsoft.com/office/drawing/2014/main" id="{7BB91464-8829-435C-BF0E-788F435E6A0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7439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44</xdr:row>
      <xdr:rowOff>0</xdr:rowOff>
    </xdr:from>
    <xdr:to>
      <xdr:col>1</xdr:col>
      <xdr:colOff>152400</xdr:colOff>
      <xdr:row>44</xdr:row>
      <xdr:rowOff>133350</xdr:rowOff>
    </xdr:to>
    <xdr:pic>
      <xdr:nvPicPr>
        <xdr:cNvPr id="60" name="Picture 72">
          <a:extLst>
            <a:ext uri="{FF2B5EF4-FFF2-40B4-BE49-F238E27FC236}">
              <a16:creationId xmlns:a16="http://schemas.microsoft.com/office/drawing/2014/main" id="{D6599B33-419B-480F-BD0E-D1B3FD8A667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5535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46</xdr:row>
      <xdr:rowOff>0</xdr:rowOff>
    </xdr:from>
    <xdr:to>
      <xdr:col>1</xdr:col>
      <xdr:colOff>152400</xdr:colOff>
      <xdr:row>46</xdr:row>
      <xdr:rowOff>133350</xdr:rowOff>
    </xdr:to>
    <xdr:pic>
      <xdr:nvPicPr>
        <xdr:cNvPr id="62" name="Picture 70">
          <a:extLst>
            <a:ext uri="{FF2B5EF4-FFF2-40B4-BE49-F238E27FC236}">
              <a16:creationId xmlns:a16="http://schemas.microsoft.com/office/drawing/2014/main" id="{E535C57F-78FF-4696-A7E3-77BCB48D3C7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8774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47</xdr:row>
      <xdr:rowOff>0</xdr:rowOff>
    </xdr:from>
    <xdr:to>
      <xdr:col>1</xdr:col>
      <xdr:colOff>152400</xdr:colOff>
      <xdr:row>47</xdr:row>
      <xdr:rowOff>133350</xdr:rowOff>
    </xdr:to>
    <xdr:pic>
      <xdr:nvPicPr>
        <xdr:cNvPr id="63" name="Picture 69">
          <a:extLst>
            <a:ext uri="{FF2B5EF4-FFF2-40B4-BE49-F238E27FC236}">
              <a16:creationId xmlns:a16="http://schemas.microsoft.com/office/drawing/2014/main" id="{6C4F2CC6-AD9F-4A0B-9C33-F734A883941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0393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49</xdr:row>
      <xdr:rowOff>0</xdr:rowOff>
    </xdr:from>
    <xdr:to>
      <xdr:col>1</xdr:col>
      <xdr:colOff>152400</xdr:colOff>
      <xdr:row>49</xdr:row>
      <xdr:rowOff>133350</xdr:rowOff>
    </xdr:to>
    <xdr:pic>
      <xdr:nvPicPr>
        <xdr:cNvPr id="64" name="Picture 65">
          <a:extLst>
            <a:ext uri="{FF2B5EF4-FFF2-40B4-BE49-F238E27FC236}">
              <a16:creationId xmlns:a16="http://schemas.microsoft.com/office/drawing/2014/main" id="{A101A907-4139-4DBD-82A6-4E6D0208817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2012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50</xdr:row>
      <xdr:rowOff>0</xdr:rowOff>
    </xdr:from>
    <xdr:to>
      <xdr:col>1</xdr:col>
      <xdr:colOff>152400</xdr:colOff>
      <xdr:row>50</xdr:row>
      <xdr:rowOff>133350</xdr:rowOff>
    </xdr:to>
    <xdr:pic>
      <xdr:nvPicPr>
        <xdr:cNvPr id="65" name="Picture 64">
          <a:extLst>
            <a:ext uri="{FF2B5EF4-FFF2-40B4-BE49-F238E27FC236}">
              <a16:creationId xmlns:a16="http://schemas.microsoft.com/office/drawing/2014/main" id="{06C906C6-0B69-44F8-AD9E-57BAD4093C5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3632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51</xdr:row>
      <xdr:rowOff>0</xdr:rowOff>
    </xdr:from>
    <xdr:to>
      <xdr:col>1</xdr:col>
      <xdr:colOff>152400</xdr:colOff>
      <xdr:row>51</xdr:row>
      <xdr:rowOff>133350</xdr:rowOff>
    </xdr:to>
    <xdr:pic>
      <xdr:nvPicPr>
        <xdr:cNvPr id="68" name="Picture 61">
          <a:extLst>
            <a:ext uri="{FF2B5EF4-FFF2-40B4-BE49-F238E27FC236}">
              <a16:creationId xmlns:a16="http://schemas.microsoft.com/office/drawing/2014/main" id="{0ED66DF5-184B-4C67-806F-3CBC6D29078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8489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53</xdr:row>
      <xdr:rowOff>0</xdr:rowOff>
    </xdr:from>
    <xdr:to>
      <xdr:col>1</xdr:col>
      <xdr:colOff>152400</xdr:colOff>
      <xdr:row>53</xdr:row>
      <xdr:rowOff>133350</xdr:rowOff>
    </xdr:to>
    <xdr:pic>
      <xdr:nvPicPr>
        <xdr:cNvPr id="69" name="Picture 60">
          <a:extLst>
            <a:ext uri="{FF2B5EF4-FFF2-40B4-BE49-F238E27FC236}">
              <a16:creationId xmlns:a16="http://schemas.microsoft.com/office/drawing/2014/main" id="{E978B2EA-1C82-4B91-9CB5-85DE2296273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0109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54</xdr:row>
      <xdr:rowOff>0</xdr:rowOff>
    </xdr:from>
    <xdr:to>
      <xdr:col>1</xdr:col>
      <xdr:colOff>152400</xdr:colOff>
      <xdr:row>54</xdr:row>
      <xdr:rowOff>133350</xdr:rowOff>
    </xdr:to>
    <xdr:pic>
      <xdr:nvPicPr>
        <xdr:cNvPr id="70" name="Picture 59">
          <a:extLst>
            <a:ext uri="{FF2B5EF4-FFF2-40B4-BE49-F238E27FC236}">
              <a16:creationId xmlns:a16="http://schemas.microsoft.com/office/drawing/2014/main" id="{30F980E4-1158-47CE-BF7D-E9DA2DE97C2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1728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55</xdr:row>
      <xdr:rowOff>0</xdr:rowOff>
    </xdr:from>
    <xdr:to>
      <xdr:col>1</xdr:col>
      <xdr:colOff>152400</xdr:colOff>
      <xdr:row>55</xdr:row>
      <xdr:rowOff>133350</xdr:rowOff>
    </xdr:to>
    <xdr:pic>
      <xdr:nvPicPr>
        <xdr:cNvPr id="71" name="Picture 58">
          <a:extLst>
            <a:ext uri="{FF2B5EF4-FFF2-40B4-BE49-F238E27FC236}">
              <a16:creationId xmlns:a16="http://schemas.microsoft.com/office/drawing/2014/main" id="{CC28B43F-DD53-4412-BE4B-D30C2262241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3347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58</xdr:row>
      <xdr:rowOff>0</xdr:rowOff>
    </xdr:from>
    <xdr:to>
      <xdr:col>1</xdr:col>
      <xdr:colOff>152400</xdr:colOff>
      <xdr:row>58</xdr:row>
      <xdr:rowOff>133350</xdr:rowOff>
    </xdr:to>
    <xdr:pic>
      <xdr:nvPicPr>
        <xdr:cNvPr id="72" name="Picture 57">
          <a:extLst>
            <a:ext uri="{FF2B5EF4-FFF2-40B4-BE49-F238E27FC236}">
              <a16:creationId xmlns:a16="http://schemas.microsoft.com/office/drawing/2014/main" id="{C4054437-1309-4093-845D-F992CFD6C74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4966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59</xdr:row>
      <xdr:rowOff>0</xdr:rowOff>
    </xdr:from>
    <xdr:to>
      <xdr:col>1</xdr:col>
      <xdr:colOff>152400</xdr:colOff>
      <xdr:row>59</xdr:row>
      <xdr:rowOff>133350</xdr:rowOff>
    </xdr:to>
    <xdr:pic>
      <xdr:nvPicPr>
        <xdr:cNvPr id="75" name="Picture 54">
          <a:extLst>
            <a:ext uri="{FF2B5EF4-FFF2-40B4-BE49-F238E27FC236}">
              <a16:creationId xmlns:a16="http://schemas.microsoft.com/office/drawing/2014/main" id="{52751805-726A-4FB5-A7E0-4FBF4A51F3B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9824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61</xdr:row>
      <xdr:rowOff>0</xdr:rowOff>
    </xdr:from>
    <xdr:to>
      <xdr:col>1</xdr:col>
      <xdr:colOff>152400</xdr:colOff>
      <xdr:row>61</xdr:row>
      <xdr:rowOff>133350</xdr:rowOff>
    </xdr:to>
    <xdr:pic>
      <xdr:nvPicPr>
        <xdr:cNvPr id="76" name="Picture 53">
          <a:extLst>
            <a:ext uri="{FF2B5EF4-FFF2-40B4-BE49-F238E27FC236}">
              <a16:creationId xmlns:a16="http://schemas.microsoft.com/office/drawing/2014/main" id="{E9A5C50B-6AAE-4637-A17D-112354E4FAF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443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62</xdr:row>
      <xdr:rowOff>0</xdr:rowOff>
    </xdr:from>
    <xdr:to>
      <xdr:col>1</xdr:col>
      <xdr:colOff>152400</xdr:colOff>
      <xdr:row>62</xdr:row>
      <xdr:rowOff>133350</xdr:rowOff>
    </xdr:to>
    <xdr:pic>
      <xdr:nvPicPr>
        <xdr:cNvPr id="79" name="Picture 50">
          <a:extLst>
            <a:ext uri="{FF2B5EF4-FFF2-40B4-BE49-F238E27FC236}">
              <a16:creationId xmlns:a16="http://schemas.microsoft.com/office/drawing/2014/main" id="{C819515A-E4BC-4097-A8AD-52C953E3B90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6301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65</xdr:row>
      <xdr:rowOff>0</xdr:rowOff>
    </xdr:from>
    <xdr:to>
      <xdr:col>1</xdr:col>
      <xdr:colOff>152400</xdr:colOff>
      <xdr:row>65</xdr:row>
      <xdr:rowOff>133350</xdr:rowOff>
    </xdr:to>
    <xdr:pic>
      <xdr:nvPicPr>
        <xdr:cNvPr id="82" name="Picture 47">
          <a:extLst>
            <a:ext uri="{FF2B5EF4-FFF2-40B4-BE49-F238E27FC236}">
              <a16:creationId xmlns:a16="http://schemas.microsoft.com/office/drawing/2014/main" id="{091160E7-F95B-46BD-8FB0-3E7C54E6A19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31159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66</xdr:row>
      <xdr:rowOff>0</xdr:rowOff>
    </xdr:from>
    <xdr:to>
      <xdr:col>1</xdr:col>
      <xdr:colOff>152400</xdr:colOff>
      <xdr:row>66</xdr:row>
      <xdr:rowOff>133350</xdr:rowOff>
    </xdr:to>
    <xdr:pic>
      <xdr:nvPicPr>
        <xdr:cNvPr id="83" name="Picture 46">
          <a:extLst>
            <a:ext uri="{FF2B5EF4-FFF2-40B4-BE49-F238E27FC236}">
              <a16:creationId xmlns:a16="http://schemas.microsoft.com/office/drawing/2014/main" id="{E25212D2-E87A-4F98-A64D-C800012A651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32778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68</xdr:row>
      <xdr:rowOff>0</xdr:rowOff>
    </xdr:from>
    <xdr:to>
      <xdr:col>1</xdr:col>
      <xdr:colOff>152400</xdr:colOff>
      <xdr:row>68</xdr:row>
      <xdr:rowOff>133350</xdr:rowOff>
    </xdr:to>
    <xdr:pic>
      <xdr:nvPicPr>
        <xdr:cNvPr id="84" name="Picture 45">
          <a:extLst>
            <a:ext uri="{FF2B5EF4-FFF2-40B4-BE49-F238E27FC236}">
              <a16:creationId xmlns:a16="http://schemas.microsoft.com/office/drawing/2014/main" id="{88BE564D-D4E0-4E0E-B4FD-D17D2EF6850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34397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69</xdr:row>
      <xdr:rowOff>0</xdr:rowOff>
    </xdr:from>
    <xdr:to>
      <xdr:col>1</xdr:col>
      <xdr:colOff>152400</xdr:colOff>
      <xdr:row>69</xdr:row>
      <xdr:rowOff>133350</xdr:rowOff>
    </xdr:to>
    <xdr:pic>
      <xdr:nvPicPr>
        <xdr:cNvPr id="87" name="Picture 42">
          <a:extLst>
            <a:ext uri="{FF2B5EF4-FFF2-40B4-BE49-F238E27FC236}">
              <a16:creationId xmlns:a16="http://schemas.microsoft.com/office/drawing/2014/main" id="{4FE720B1-C935-4E40-9655-E3E7FE85D08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39255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72</xdr:row>
      <xdr:rowOff>0</xdr:rowOff>
    </xdr:from>
    <xdr:to>
      <xdr:col>1</xdr:col>
      <xdr:colOff>152400</xdr:colOff>
      <xdr:row>72</xdr:row>
      <xdr:rowOff>133350</xdr:rowOff>
    </xdr:to>
    <xdr:pic>
      <xdr:nvPicPr>
        <xdr:cNvPr id="88" name="Picture 37">
          <a:extLst>
            <a:ext uri="{FF2B5EF4-FFF2-40B4-BE49-F238E27FC236}">
              <a16:creationId xmlns:a16="http://schemas.microsoft.com/office/drawing/2014/main" id="{178DE72E-7F9B-4C32-8D04-793E8EA7F7B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40874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73</xdr:row>
      <xdr:rowOff>0</xdr:rowOff>
    </xdr:from>
    <xdr:to>
      <xdr:col>1</xdr:col>
      <xdr:colOff>152400</xdr:colOff>
      <xdr:row>73</xdr:row>
      <xdr:rowOff>133350</xdr:rowOff>
    </xdr:to>
    <xdr:pic>
      <xdr:nvPicPr>
        <xdr:cNvPr id="90" name="Picture 35">
          <a:extLst>
            <a:ext uri="{FF2B5EF4-FFF2-40B4-BE49-F238E27FC236}">
              <a16:creationId xmlns:a16="http://schemas.microsoft.com/office/drawing/2014/main" id="{57A3A0C6-2A7C-4876-B20A-64BA4D3DAC0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44113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76</xdr:row>
      <xdr:rowOff>0</xdr:rowOff>
    </xdr:from>
    <xdr:to>
      <xdr:col>1</xdr:col>
      <xdr:colOff>152400</xdr:colOff>
      <xdr:row>76</xdr:row>
      <xdr:rowOff>133350</xdr:rowOff>
    </xdr:to>
    <xdr:pic>
      <xdr:nvPicPr>
        <xdr:cNvPr id="91" name="Picture 34">
          <a:extLst>
            <a:ext uri="{FF2B5EF4-FFF2-40B4-BE49-F238E27FC236}">
              <a16:creationId xmlns:a16="http://schemas.microsoft.com/office/drawing/2014/main" id="{79499DDD-743B-4DDF-BDAC-1BD882085BD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45732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77</xdr:row>
      <xdr:rowOff>0</xdr:rowOff>
    </xdr:from>
    <xdr:to>
      <xdr:col>1</xdr:col>
      <xdr:colOff>152400</xdr:colOff>
      <xdr:row>77</xdr:row>
      <xdr:rowOff>133350</xdr:rowOff>
    </xdr:to>
    <xdr:pic>
      <xdr:nvPicPr>
        <xdr:cNvPr id="92" name="Picture 33">
          <a:extLst>
            <a:ext uri="{FF2B5EF4-FFF2-40B4-BE49-F238E27FC236}">
              <a16:creationId xmlns:a16="http://schemas.microsoft.com/office/drawing/2014/main" id="{8F0F46CF-21D5-4550-B7CA-8E9E829BD92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47351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78</xdr:row>
      <xdr:rowOff>0</xdr:rowOff>
    </xdr:from>
    <xdr:to>
      <xdr:col>1</xdr:col>
      <xdr:colOff>152400</xdr:colOff>
      <xdr:row>78</xdr:row>
      <xdr:rowOff>133350</xdr:rowOff>
    </xdr:to>
    <xdr:pic>
      <xdr:nvPicPr>
        <xdr:cNvPr id="93" name="Picture 32">
          <a:extLst>
            <a:ext uri="{FF2B5EF4-FFF2-40B4-BE49-F238E27FC236}">
              <a16:creationId xmlns:a16="http://schemas.microsoft.com/office/drawing/2014/main" id="{BC02643C-F3E0-4E62-A795-F393A55FD6D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48971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80</xdr:row>
      <xdr:rowOff>0</xdr:rowOff>
    </xdr:from>
    <xdr:to>
      <xdr:col>1</xdr:col>
      <xdr:colOff>152400</xdr:colOff>
      <xdr:row>80</xdr:row>
      <xdr:rowOff>133350</xdr:rowOff>
    </xdr:to>
    <xdr:pic>
      <xdr:nvPicPr>
        <xdr:cNvPr id="95" name="Picture 26">
          <a:extLst>
            <a:ext uri="{FF2B5EF4-FFF2-40B4-BE49-F238E27FC236}">
              <a16:creationId xmlns:a16="http://schemas.microsoft.com/office/drawing/2014/main" id="{E9B78AD2-0838-4103-9D8A-F41407103FB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2209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81</xdr:row>
      <xdr:rowOff>0</xdr:rowOff>
    </xdr:from>
    <xdr:to>
      <xdr:col>1</xdr:col>
      <xdr:colOff>152400</xdr:colOff>
      <xdr:row>81</xdr:row>
      <xdr:rowOff>133350</xdr:rowOff>
    </xdr:to>
    <xdr:pic>
      <xdr:nvPicPr>
        <xdr:cNvPr id="96" name="Picture 25">
          <a:extLst>
            <a:ext uri="{FF2B5EF4-FFF2-40B4-BE49-F238E27FC236}">
              <a16:creationId xmlns:a16="http://schemas.microsoft.com/office/drawing/2014/main" id="{3765C1A4-29EB-4A9B-92D3-C9187B2E1CC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3828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83</xdr:row>
      <xdr:rowOff>0</xdr:rowOff>
    </xdr:from>
    <xdr:to>
      <xdr:col>1</xdr:col>
      <xdr:colOff>152400</xdr:colOff>
      <xdr:row>83</xdr:row>
      <xdr:rowOff>133350</xdr:rowOff>
    </xdr:to>
    <xdr:pic>
      <xdr:nvPicPr>
        <xdr:cNvPr id="97" name="Picture 24">
          <a:extLst>
            <a:ext uri="{FF2B5EF4-FFF2-40B4-BE49-F238E27FC236}">
              <a16:creationId xmlns:a16="http://schemas.microsoft.com/office/drawing/2014/main" id="{EB3222BE-EA6B-43E3-BC6D-82D49BE6125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5448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84</xdr:row>
      <xdr:rowOff>0</xdr:rowOff>
    </xdr:from>
    <xdr:to>
      <xdr:col>1</xdr:col>
      <xdr:colOff>152400</xdr:colOff>
      <xdr:row>84</xdr:row>
      <xdr:rowOff>133350</xdr:rowOff>
    </xdr:to>
    <xdr:pic>
      <xdr:nvPicPr>
        <xdr:cNvPr id="98" name="Picture 23">
          <a:extLst>
            <a:ext uri="{FF2B5EF4-FFF2-40B4-BE49-F238E27FC236}">
              <a16:creationId xmlns:a16="http://schemas.microsoft.com/office/drawing/2014/main" id="{1605410D-740D-4185-A1B1-F31EA0654E7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7067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85</xdr:row>
      <xdr:rowOff>0</xdr:rowOff>
    </xdr:from>
    <xdr:to>
      <xdr:col>1</xdr:col>
      <xdr:colOff>152400</xdr:colOff>
      <xdr:row>85</xdr:row>
      <xdr:rowOff>133350</xdr:rowOff>
    </xdr:to>
    <xdr:pic>
      <xdr:nvPicPr>
        <xdr:cNvPr id="99" name="Picture 22">
          <a:extLst>
            <a:ext uri="{FF2B5EF4-FFF2-40B4-BE49-F238E27FC236}">
              <a16:creationId xmlns:a16="http://schemas.microsoft.com/office/drawing/2014/main" id="{A6EEEF45-61FE-4B2B-8F4C-63169BCF747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8686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86</xdr:row>
      <xdr:rowOff>0</xdr:rowOff>
    </xdr:from>
    <xdr:to>
      <xdr:col>1</xdr:col>
      <xdr:colOff>152400</xdr:colOff>
      <xdr:row>86</xdr:row>
      <xdr:rowOff>133350</xdr:rowOff>
    </xdr:to>
    <xdr:pic>
      <xdr:nvPicPr>
        <xdr:cNvPr id="101" name="Picture 20">
          <a:extLst>
            <a:ext uri="{FF2B5EF4-FFF2-40B4-BE49-F238E27FC236}">
              <a16:creationId xmlns:a16="http://schemas.microsoft.com/office/drawing/2014/main" id="{9A72B135-95C2-451D-9058-D62BE6B8F5E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88</xdr:row>
      <xdr:rowOff>0</xdr:rowOff>
    </xdr:from>
    <xdr:to>
      <xdr:col>1</xdr:col>
      <xdr:colOff>152400</xdr:colOff>
      <xdr:row>88</xdr:row>
      <xdr:rowOff>133350</xdr:rowOff>
    </xdr:to>
    <xdr:pic>
      <xdr:nvPicPr>
        <xdr:cNvPr id="102" name="Picture 15">
          <a:extLst>
            <a:ext uri="{FF2B5EF4-FFF2-40B4-BE49-F238E27FC236}">
              <a16:creationId xmlns:a16="http://schemas.microsoft.com/office/drawing/2014/main" id="{1CB620C5-4937-44D3-91A7-56B954D0119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3544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89</xdr:row>
      <xdr:rowOff>0</xdr:rowOff>
    </xdr:from>
    <xdr:to>
      <xdr:col>1</xdr:col>
      <xdr:colOff>152400</xdr:colOff>
      <xdr:row>89</xdr:row>
      <xdr:rowOff>133350</xdr:rowOff>
    </xdr:to>
    <xdr:pic>
      <xdr:nvPicPr>
        <xdr:cNvPr id="105" name="Picture 12">
          <a:extLst>
            <a:ext uri="{FF2B5EF4-FFF2-40B4-BE49-F238E27FC236}">
              <a16:creationId xmlns:a16="http://schemas.microsoft.com/office/drawing/2014/main" id="{59ECD8A0-8B46-4DA5-9A5F-AD462294C3C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8402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90</xdr:row>
      <xdr:rowOff>0</xdr:rowOff>
    </xdr:from>
    <xdr:to>
      <xdr:col>1</xdr:col>
      <xdr:colOff>152400</xdr:colOff>
      <xdr:row>90</xdr:row>
      <xdr:rowOff>133350</xdr:rowOff>
    </xdr:to>
    <xdr:pic>
      <xdr:nvPicPr>
        <xdr:cNvPr id="106" name="Picture 11">
          <a:extLst>
            <a:ext uri="{FF2B5EF4-FFF2-40B4-BE49-F238E27FC236}">
              <a16:creationId xmlns:a16="http://schemas.microsoft.com/office/drawing/2014/main" id="{C81F59D6-9FE5-4CE4-B6CA-6DDBFD03FA2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0021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91</xdr:row>
      <xdr:rowOff>0</xdr:rowOff>
    </xdr:from>
    <xdr:to>
      <xdr:col>1</xdr:col>
      <xdr:colOff>152400</xdr:colOff>
      <xdr:row>91</xdr:row>
      <xdr:rowOff>133350</xdr:rowOff>
    </xdr:to>
    <xdr:pic>
      <xdr:nvPicPr>
        <xdr:cNvPr id="107" name="Picture 10">
          <a:extLst>
            <a:ext uri="{FF2B5EF4-FFF2-40B4-BE49-F238E27FC236}">
              <a16:creationId xmlns:a16="http://schemas.microsoft.com/office/drawing/2014/main" id="{AADE8050-37AE-4CCE-8F80-365D6DD5439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1640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92</xdr:row>
      <xdr:rowOff>0</xdr:rowOff>
    </xdr:from>
    <xdr:to>
      <xdr:col>1</xdr:col>
      <xdr:colOff>152400</xdr:colOff>
      <xdr:row>92</xdr:row>
      <xdr:rowOff>133350</xdr:rowOff>
    </xdr:to>
    <xdr:pic>
      <xdr:nvPicPr>
        <xdr:cNvPr id="108" name="Picture 9">
          <a:extLst>
            <a:ext uri="{FF2B5EF4-FFF2-40B4-BE49-F238E27FC236}">
              <a16:creationId xmlns:a16="http://schemas.microsoft.com/office/drawing/2014/main" id="{3F448011-1215-422F-8429-5DA09CF55F7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3259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93</xdr:row>
      <xdr:rowOff>0</xdr:rowOff>
    </xdr:from>
    <xdr:to>
      <xdr:col>1</xdr:col>
      <xdr:colOff>152400</xdr:colOff>
      <xdr:row>93</xdr:row>
      <xdr:rowOff>133350</xdr:rowOff>
    </xdr:to>
    <xdr:pic>
      <xdr:nvPicPr>
        <xdr:cNvPr id="109" name="Picture 8">
          <a:extLst>
            <a:ext uri="{FF2B5EF4-FFF2-40B4-BE49-F238E27FC236}">
              <a16:creationId xmlns:a16="http://schemas.microsoft.com/office/drawing/2014/main" id="{F414EE1A-901A-4FD7-84AF-89BF8E2D3B6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4879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94</xdr:row>
      <xdr:rowOff>0</xdr:rowOff>
    </xdr:from>
    <xdr:to>
      <xdr:col>1</xdr:col>
      <xdr:colOff>152400</xdr:colOff>
      <xdr:row>94</xdr:row>
      <xdr:rowOff>133350</xdr:rowOff>
    </xdr:to>
    <xdr:pic>
      <xdr:nvPicPr>
        <xdr:cNvPr id="110" name="Picture 7">
          <a:extLst>
            <a:ext uri="{FF2B5EF4-FFF2-40B4-BE49-F238E27FC236}">
              <a16:creationId xmlns:a16="http://schemas.microsoft.com/office/drawing/2014/main" id="{AAE7A1D0-34BD-47F2-80FC-6A01B764335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6498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95</xdr:row>
      <xdr:rowOff>0</xdr:rowOff>
    </xdr:from>
    <xdr:to>
      <xdr:col>1</xdr:col>
      <xdr:colOff>152400</xdr:colOff>
      <xdr:row>95</xdr:row>
      <xdr:rowOff>133350</xdr:rowOff>
    </xdr:to>
    <xdr:pic>
      <xdr:nvPicPr>
        <xdr:cNvPr id="111" name="Picture 6">
          <a:extLst>
            <a:ext uri="{FF2B5EF4-FFF2-40B4-BE49-F238E27FC236}">
              <a16:creationId xmlns:a16="http://schemas.microsoft.com/office/drawing/2014/main" id="{47568ACE-62AA-4E57-8B2B-A8DEE3B3B11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8117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96</xdr:row>
      <xdr:rowOff>0</xdr:rowOff>
    </xdr:from>
    <xdr:to>
      <xdr:col>1</xdr:col>
      <xdr:colOff>152400</xdr:colOff>
      <xdr:row>96</xdr:row>
      <xdr:rowOff>133350</xdr:rowOff>
    </xdr:to>
    <xdr:pic>
      <xdr:nvPicPr>
        <xdr:cNvPr id="112" name="Picture 5">
          <a:extLst>
            <a:ext uri="{FF2B5EF4-FFF2-40B4-BE49-F238E27FC236}">
              <a16:creationId xmlns:a16="http://schemas.microsoft.com/office/drawing/2014/main" id="{FCC00BB8-73BB-492C-B25A-B40FE19C2BF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9736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97</xdr:row>
      <xdr:rowOff>0</xdr:rowOff>
    </xdr:from>
    <xdr:to>
      <xdr:col>1</xdr:col>
      <xdr:colOff>152400</xdr:colOff>
      <xdr:row>97</xdr:row>
      <xdr:rowOff>133350</xdr:rowOff>
    </xdr:to>
    <xdr:pic>
      <xdr:nvPicPr>
        <xdr:cNvPr id="115" name="Picture 2">
          <a:extLst>
            <a:ext uri="{FF2B5EF4-FFF2-40B4-BE49-F238E27FC236}">
              <a16:creationId xmlns:a16="http://schemas.microsoft.com/office/drawing/2014/main" id="{B43CD78D-94AB-4DFD-8DD7-35549178E5F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8459450"/>
          <a:ext cx="152400" cy="133350"/>
        </a:xfrm>
        <a:prstGeom prst="rect">
          <a:avLst/>
        </a:prstGeom>
        <a:solidFill>
          <a:srgbClr val="FFFFFF"/>
        </a:solidFill>
        <a:ln w="9525">
          <a:solidFill>
            <a:srgbClr val="000000"/>
          </a:solidFill>
          <a:round/>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47626</xdr:rowOff>
    </xdr:from>
    <xdr:ext cx="2190750" cy="323850"/>
    <xdr:pic>
      <xdr:nvPicPr>
        <xdr:cNvPr id="2" name="Imagen 1">
          <a:extLst>
            <a:ext uri="{FF2B5EF4-FFF2-40B4-BE49-F238E27FC236}">
              <a16:creationId xmlns:a16="http://schemas.microsoft.com/office/drawing/2014/main" id="{9E066E3F-9F30-4FEA-8200-35BBFC13F7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 y="409576"/>
          <a:ext cx="21907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152400</xdr:colOff>
      <xdr:row>1</xdr:row>
      <xdr:rowOff>133350</xdr:rowOff>
    </xdr:to>
    <xdr:pic>
      <xdr:nvPicPr>
        <xdr:cNvPr id="2" name="Picture 350">
          <a:extLst>
            <a:ext uri="{FF2B5EF4-FFF2-40B4-BE49-F238E27FC236}">
              <a16:creationId xmlns:a16="http://schemas.microsoft.com/office/drawing/2014/main" id="{643F27D4-3122-447A-AB3E-BE081EE5BAD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2</xdr:row>
      <xdr:rowOff>0</xdr:rowOff>
    </xdr:from>
    <xdr:to>
      <xdr:col>1</xdr:col>
      <xdr:colOff>152400</xdr:colOff>
      <xdr:row>2</xdr:row>
      <xdr:rowOff>133350</xdr:rowOff>
    </xdr:to>
    <xdr:pic>
      <xdr:nvPicPr>
        <xdr:cNvPr id="3" name="Picture 349">
          <a:extLst>
            <a:ext uri="{FF2B5EF4-FFF2-40B4-BE49-F238E27FC236}">
              <a16:creationId xmlns:a16="http://schemas.microsoft.com/office/drawing/2014/main" id="{CB1F5A05-98ED-4627-967E-D6E8E6DF463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38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3</xdr:row>
      <xdr:rowOff>0</xdr:rowOff>
    </xdr:from>
    <xdr:to>
      <xdr:col>1</xdr:col>
      <xdr:colOff>152400</xdr:colOff>
      <xdr:row>3</xdr:row>
      <xdr:rowOff>133350</xdr:rowOff>
    </xdr:to>
    <xdr:pic>
      <xdr:nvPicPr>
        <xdr:cNvPr id="4" name="Picture 348">
          <a:extLst>
            <a:ext uri="{FF2B5EF4-FFF2-40B4-BE49-F238E27FC236}">
              <a16:creationId xmlns:a16="http://schemas.microsoft.com/office/drawing/2014/main" id="{CFE45672-CA33-45E5-BFE4-4A579BB1164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857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4</xdr:row>
      <xdr:rowOff>0</xdr:rowOff>
    </xdr:from>
    <xdr:to>
      <xdr:col>1</xdr:col>
      <xdr:colOff>152400</xdr:colOff>
      <xdr:row>4</xdr:row>
      <xdr:rowOff>133350</xdr:rowOff>
    </xdr:to>
    <xdr:pic>
      <xdr:nvPicPr>
        <xdr:cNvPr id="5" name="Picture 347">
          <a:extLst>
            <a:ext uri="{FF2B5EF4-FFF2-40B4-BE49-F238E27FC236}">
              <a16:creationId xmlns:a16="http://schemas.microsoft.com/office/drawing/2014/main" id="{6D76B4A2-84DB-42C7-8786-CCA0E196B77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477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5</xdr:row>
      <xdr:rowOff>0</xdr:rowOff>
    </xdr:from>
    <xdr:to>
      <xdr:col>1</xdr:col>
      <xdr:colOff>152400</xdr:colOff>
      <xdr:row>5</xdr:row>
      <xdr:rowOff>133350</xdr:rowOff>
    </xdr:to>
    <xdr:pic>
      <xdr:nvPicPr>
        <xdr:cNvPr id="6" name="Picture 346">
          <a:extLst>
            <a:ext uri="{FF2B5EF4-FFF2-40B4-BE49-F238E27FC236}">
              <a16:creationId xmlns:a16="http://schemas.microsoft.com/office/drawing/2014/main" id="{A944844A-A108-4CBF-83F1-F49FEE498BB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096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6</xdr:row>
      <xdr:rowOff>0</xdr:rowOff>
    </xdr:from>
    <xdr:to>
      <xdr:col>1</xdr:col>
      <xdr:colOff>152400</xdr:colOff>
      <xdr:row>6</xdr:row>
      <xdr:rowOff>133350</xdr:rowOff>
    </xdr:to>
    <xdr:pic>
      <xdr:nvPicPr>
        <xdr:cNvPr id="7" name="Picture 345">
          <a:extLst>
            <a:ext uri="{FF2B5EF4-FFF2-40B4-BE49-F238E27FC236}">
              <a16:creationId xmlns:a16="http://schemas.microsoft.com/office/drawing/2014/main" id="{9D9B3BE6-0B53-4DD5-AEC5-A1556757CB9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715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7</xdr:row>
      <xdr:rowOff>0</xdr:rowOff>
    </xdr:from>
    <xdr:to>
      <xdr:col>1</xdr:col>
      <xdr:colOff>152400</xdr:colOff>
      <xdr:row>7</xdr:row>
      <xdr:rowOff>133350</xdr:rowOff>
    </xdr:to>
    <xdr:pic>
      <xdr:nvPicPr>
        <xdr:cNvPr id="8" name="Picture 343">
          <a:extLst>
            <a:ext uri="{FF2B5EF4-FFF2-40B4-BE49-F238E27FC236}">
              <a16:creationId xmlns:a16="http://schemas.microsoft.com/office/drawing/2014/main" id="{6DFB51FA-DCB7-4B8B-BBBF-09A09307256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334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8</xdr:row>
      <xdr:rowOff>0</xdr:rowOff>
    </xdr:from>
    <xdr:to>
      <xdr:col>1</xdr:col>
      <xdr:colOff>152400</xdr:colOff>
      <xdr:row>8</xdr:row>
      <xdr:rowOff>133350</xdr:rowOff>
    </xdr:to>
    <xdr:pic>
      <xdr:nvPicPr>
        <xdr:cNvPr id="9" name="Picture 342">
          <a:extLst>
            <a:ext uri="{FF2B5EF4-FFF2-40B4-BE49-F238E27FC236}">
              <a16:creationId xmlns:a16="http://schemas.microsoft.com/office/drawing/2014/main" id="{7BE44DDF-3756-4A56-9E08-3A064E1CC8F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954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9</xdr:row>
      <xdr:rowOff>0</xdr:rowOff>
    </xdr:from>
    <xdr:to>
      <xdr:col>1</xdr:col>
      <xdr:colOff>152400</xdr:colOff>
      <xdr:row>9</xdr:row>
      <xdr:rowOff>133350</xdr:rowOff>
    </xdr:to>
    <xdr:pic>
      <xdr:nvPicPr>
        <xdr:cNvPr id="10" name="Picture 341">
          <a:extLst>
            <a:ext uri="{FF2B5EF4-FFF2-40B4-BE49-F238E27FC236}">
              <a16:creationId xmlns:a16="http://schemas.microsoft.com/office/drawing/2014/main" id="{1E26823E-22AF-4173-95F3-2213EA88A22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4573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10</xdr:row>
      <xdr:rowOff>0</xdr:rowOff>
    </xdr:from>
    <xdr:to>
      <xdr:col>1</xdr:col>
      <xdr:colOff>152400</xdr:colOff>
      <xdr:row>10</xdr:row>
      <xdr:rowOff>133350</xdr:rowOff>
    </xdr:to>
    <xdr:pic>
      <xdr:nvPicPr>
        <xdr:cNvPr id="11" name="Picture 340">
          <a:extLst>
            <a:ext uri="{FF2B5EF4-FFF2-40B4-BE49-F238E27FC236}">
              <a16:creationId xmlns:a16="http://schemas.microsoft.com/office/drawing/2014/main" id="{CD29E82F-C83A-4C87-860C-E7FE3121627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11</xdr:row>
      <xdr:rowOff>0</xdr:rowOff>
    </xdr:from>
    <xdr:to>
      <xdr:col>1</xdr:col>
      <xdr:colOff>152400</xdr:colOff>
      <xdr:row>11</xdr:row>
      <xdr:rowOff>133350</xdr:rowOff>
    </xdr:to>
    <xdr:pic>
      <xdr:nvPicPr>
        <xdr:cNvPr id="12" name="Picture 334">
          <a:extLst>
            <a:ext uri="{FF2B5EF4-FFF2-40B4-BE49-F238E27FC236}">
              <a16:creationId xmlns:a16="http://schemas.microsoft.com/office/drawing/2014/main" id="{12113464-FFC4-4AE1-B3D3-3CB36A321D5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811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12</xdr:row>
      <xdr:rowOff>0</xdr:rowOff>
    </xdr:from>
    <xdr:to>
      <xdr:col>1</xdr:col>
      <xdr:colOff>152400</xdr:colOff>
      <xdr:row>12</xdr:row>
      <xdr:rowOff>133350</xdr:rowOff>
    </xdr:to>
    <xdr:pic>
      <xdr:nvPicPr>
        <xdr:cNvPr id="13" name="Picture 333">
          <a:extLst>
            <a:ext uri="{FF2B5EF4-FFF2-40B4-BE49-F238E27FC236}">
              <a16:creationId xmlns:a16="http://schemas.microsoft.com/office/drawing/2014/main" id="{BE4A8E32-239D-4B4C-B42E-1A68A8F98D8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4310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13</xdr:row>
      <xdr:rowOff>0</xdr:rowOff>
    </xdr:from>
    <xdr:to>
      <xdr:col>1</xdr:col>
      <xdr:colOff>152400</xdr:colOff>
      <xdr:row>13</xdr:row>
      <xdr:rowOff>133350</xdr:rowOff>
    </xdr:to>
    <xdr:pic>
      <xdr:nvPicPr>
        <xdr:cNvPr id="14" name="Picture 332">
          <a:extLst>
            <a:ext uri="{FF2B5EF4-FFF2-40B4-BE49-F238E27FC236}">
              <a16:creationId xmlns:a16="http://schemas.microsoft.com/office/drawing/2014/main" id="{F72BE466-CE30-4749-8266-289F9FED245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10502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14</xdr:row>
      <xdr:rowOff>0</xdr:rowOff>
    </xdr:from>
    <xdr:to>
      <xdr:col>1</xdr:col>
      <xdr:colOff>152400</xdr:colOff>
      <xdr:row>14</xdr:row>
      <xdr:rowOff>133350</xdr:rowOff>
    </xdr:to>
    <xdr:pic>
      <xdr:nvPicPr>
        <xdr:cNvPr id="15" name="Picture 331">
          <a:extLst>
            <a:ext uri="{FF2B5EF4-FFF2-40B4-BE49-F238E27FC236}">
              <a16:creationId xmlns:a16="http://schemas.microsoft.com/office/drawing/2014/main" id="{D1DDBEEC-8436-4EE3-9C20-F4C724EDF5A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266950"/>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15</xdr:row>
      <xdr:rowOff>0</xdr:rowOff>
    </xdr:from>
    <xdr:to>
      <xdr:col>1</xdr:col>
      <xdr:colOff>152400</xdr:colOff>
      <xdr:row>15</xdr:row>
      <xdr:rowOff>133350</xdr:rowOff>
    </xdr:to>
    <xdr:pic>
      <xdr:nvPicPr>
        <xdr:cNvPr id="16" name="Picture 330">
          <a:extLst>
            <a:ext uri="{FF2B5EF4-FFF2-40B4-BE49-F238E27FC236}">
              <a16:creationId xmlns:a16="http://schemas.microsoft.com/office/drawing/2014/main" id="{6DEA4F2E-A1BA-46E0-ABF3-FAA5F5FA183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428875"/>
          <a:ext cx="152400" cy="133350"/>
        </a:xfrm>
        <a:prstGeom prst="rect">
          <a:avLst/>
        </a:prstGeom>
        <a:solidFill>
          <a:srgbClr val="FFFFFF"/>
        </a:solidFill>
        <a:ln w="9525">
          <a:solidFill>
            <a:srgbClr val="000000"/>
          </a:solidFill>
          <a:round/>
          <a:headEnd/>
          <a:tailEnd/>
        </a:ln>
      </xdr:spPr>
    </xdr:pic>
    <xdr:clientData/>
  </xdr:twoCellAnchor>
  <xdr:twoCellAnchor>
    <xdr:from>
      <xdr:col>1</xdr:col>
      <xdr:colOff>0</xdr:colOff>
      <xdr:row>16</xdr:row>
      <xdr:rowOff>0</xdr:rowOff>
    </xdr:from>
    <xdr:to>
      <xdr:col>1</xdr:col>
      <xdr:colOff>152400</xdr:colOff>
      <xdr:row>16</xdr:row>
      <xdr:rowOff>133350</xdr:rowOff>
    </xdr:to>
    <xdr:pic>
      <xdr:nvPicPr>
        <xdr:cNvPr id="17" name="Picture 344">
          <a:extLst>
            <a:ext uri="{FF2B5EF4-FFF2-40B4-BE49-F238E27FC236}">
              <a16:creationId xmlns:a16="http://schemas.microsoft.com/office/drawing/2014/main" id="{6E2568F6-2A9C-4F08-B514-AC70C62F510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590800"/>
          <a:ext cx="152400" cy="133350"/>
        </a:xfrm>
        <a:prstGeom prst="rect">
          <a:avLst/>
        </a:prstGeom>
        <a:solidFill>
          <a:srgbClr val="FFFFFF"/>
        </a:solidFill>
        <a:ln w="9525">
          <a:solidFill>
            <a:srgbClr val="000000"/>
          </a:solidFill>
          <a:round/>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ccuervo_coosalud_com/Documents/CRUCES%20DE%20CARTERA/HOSPITAL%20JORGE%20CAVELIER/16.11.2021/832002436%20ESE%20HOSPITAL%20PROFESOR%20JORGE%20CAVELIER%20NIT%20900%2016.11.202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ÓN DE CARTERA "/>
      <sheetName val="AIFT010"/>
      <sheetName val="RESUMEN "/>
      <sheetName val="PAGOS"/>
      <sheetName val="CARTERA"/>
      <sheetName val="DEVOLUCIONES JorgeCavelier"/>
      <sheetName val="GIROS POR LEGALIZAR"/>
    </sheetNames>
    <sheetDataSet>
      <sheetData sheetId="0"/>
      <sheetData sheetId="1"/>
      <sheetData sheetId="2"/>
      <sheetData sheetId="3"/>
      <sheetData sheetId="4"/>
      <sheetData sheetId="5">
        <row r="1">
          <cell r="H1" t="str">
            <v>nrofactura</v>
          </cell>
          <cell r="I1" t="str">
            <v>Observacion</v>
          </cell>
        </row>
        <row r="2">
          <cell r="H2">
            <v>114094</v>
          </cell>
          <cell r="I2" t="str">
            <v>Se procede a devolver la factura ya que toda atención realizada desde el 1 de Noviembre de 2017 hacia adelante serán facturadas con el Nit nuevo de COOSALUD EPS que es 9002267153 y las atenciones de Octubre hacia atrás con el Nit antiguo por motivo de cambio de razón social Por favor corregir Nit</v>
          </cell>
        </row>
        <row r="3">
          <cell r="H3">
            <v>191008</v>
          </cell>
          <cell r="I3" t="str">
            <v>Se procede a devolver la factura ya que los soportes anexados se encuentran ilegibles y no es posible visualizar la atencion por favor hacer correcciones y volver a radicar</v>
          </cell>
        </row>
        <row r="4">
          <cell r="H4">
            <v>190788</v>
          </cell>
          <cell r="I4" t="str">
            <v>Se realiza devolución de la factura correspondiente a cobro de SARS COV2 COVID 19 ANTIGENO  dado que la IPS no anexa los requisitos exigidos por el ADRES se observa que no anexan el registro INVIMA para las pruebas de anticuerpos y de antígenos el cual debe estar en la factura tampoco adjuntan el pdf del resultado cargado en la plataforma SISMUESTRAS ni el archivo en Excel según lo estipulado en la circular 049 expedida por el ADRES y resolución 1463 requisito necesario para continuar con el debido proceso Se aclara a la IPS que también debe estar reportado el ID de dynamicos de Coosalud en la estructura</v>
          </cell>
        </row>
        <row r="5">
          <cell r="H5">
            <v>163452</v>
          </cell>
          <cell r="I5" t="str">
            <v xml:space="preserve">Según circular  informativa del 11 de agosto de 2020 a todas las IPS y  Proveedores de Coosalud EPS se hace devolución Ya que  no cumple con normatividad  vigente con relación  a la facturación en CUPS y coincidencia de RIPS con la mismaips no cumple con normatividad  vigente  códigos CUPS actualizados resolución 3495/2019   y  modificación (si aplica según fecha) de esta correspondiente  a la resolución 537de 2020 vigente a partir del 01 DE ABRIL de 2020 </v>
          </cell>
        </row>
        <row r="6">
          <cell r="H6">
            <v>128109</v>
          </cell>
          <cell r="I6" t="str">
            <v xml:space="preserve">Rips con errores  por favor validarlos  https//portalripsaplisaludcom/Rips/ControlCarga Comunicarse al teléfono  4144448 ext 758 indicativo 034  o al correo soportesami@auditoriaepscom para asignación de usuario y contraseña </v>
          </cell>
        </row>
        <row r="7">
          <cell r="H7">
            <v>159031</v>
          </cell>
          <cell r="I7" t="str">
            <v xml:space="preserve">Se hace devolución total de la factura P159031 dado que el usuario se encontraba INACTIVO para  la fecha de los servicios  prestados  el dia 12/02/2020 se verifica en el Adres y efectivamente el paciente se encuentra afiliado a la EPS ECOPSOS EPS SAS desde el 12/02/2020 para la fecha de atención el paciente se encontraba inactivo en Coosalud por ende el pago corresponde a la EPS antes mencionada </v>
          </cell>
        </row>
        <row r="8">
          <cell r="H8">
            <v>166205</v>
          </cell>
          <cell r="I8" t="str">
            <v>SE REALIZA DEVOLUCION DE LA FACTURA NO HAY CODIGO DE ATENCION DE URGENCIAS PARA LA FECHA 09/07/2020</v>
          </cell>
        </row>
        <row r="9">
          <cell r="H9">
            <v>189790</v>
          </cell>
          <cell r="I9" t="str">
            <v>Se realiza devolucion  de la factura no hay codigo de urgencias para servicio facturado ips 07072021 una vez se subsane se realizara a uditoria correspondiente</v>
          </cell>
        </row>
        <row r="10">
          <cell r="H10">
            <v>190809</v>
          </cell>
          <cell r="I10" t="str">
            <v>Se realiza devolucion de la factura no anexan orden medica soporte necesario para el tramite de la cuenta</v>
          </cell>
        </row>
        <row r="11">
          <cell r="H11">
            <v>169122</v>
          </cell>
          <cell r="I11" t="str">
            <v>Se realiza devolucion de la facturaservicio facturado toma y transporte de muestra covid se debe facturar  por separado de la urgencia usuario en contacto con paciente positivo para covid y segun resolucion 1463 de 25 agosto especifica valores para cobros servicio no facturables kit de proteccion toma de muestra transporte y demas estan incluidos dentro de cobro atencion 25/08/2020</v>
          </cell>
        </row>
        <row r="12">
          <cell r="H12">
            <v>166795</v>
          </cell>
          <cell r="I12" t="str">
            <v>Se hace devolución de la factura se realiza validación de la información suministrada y según requisitos contemplados en la resolución 3374de 2000 y res 3495 del 2019 expedida por el ministerio de salud y seguridad social al igual que circular informativa expedida por aplisalud para las ips   atendiendo el lineamiento y dando cumplimiento a las obligaciones de  confiabilidad seguridad y calidad de los datos sobre la prestación  de servicios  de salud "toda información debe ser codificada  en cups y cum (los medicamentos deben estar registrados correctamente y vigentes)"  No es posible dar tramite a la cuenta medica una vez resueltos los motivos de la devolución factura sujeta a nueva auditoria</v>
          </cell>
        </row>
        <row r="13">
          <cell r="H13">
            <v>167696</v>
          </cell>
          <cell r="I13" t="str">
            <v>SE HACE DEVOLUCIÓN DE LA FACTURA SE REALIZA VALIDACIÓN DE LA INFORMACIÓN SUMINISTRADA Y SEGÚN REQUISITOS CONTEMPLADOS EN LA RESOLUCIÓN 3374 de 2000 y res 3495 DEL 2019 EXPEDIDA POR EL MINISTERIO DE SALUD Y SEGURIDAD SOCIAL al igual que circular informativa expedida por aplisalud para las ips   atendiendo el lineamiento y dando cumplimiento a las obligaciones de confiabilidad seguridad y calidad de los datos sobre la prestación  de servicios  de salud "toda informacion debe ser codificada  en cups y cum (los medicamentos deben estar registrados correctamente y vigentes"  No es posible dar tramite a la cuenta medica una vez resueltos los motivos de la devolucion se realizara la auditoria</v>
          </cell>
        </row>
        <row r="14">
          <cell r="H14">
            <v>160850</v>
          </cell>
          <cell r="I14" t="str">
            <v>SE HACE DEVOLUCIÓN DE LA FACTURA SE REALIZA VALIDACIÓN DE LA INFORMACIÓN SUMINISTRADA Y SEGÚN REQUISITOS CONTEMPLADOS EN LA RESOLUCIÓN 3374 de 2000 y res 3495 DEL 2019 EXPEDIDA POR EL MINISTERIO DE SALUD Y SEGURIDAD SOCIAL al igual que circular informativa expedida por aplisalud para las ips   atendiendo el lineamiento y dando cumplimiento a las obligaciones de confiabilidad seguridad y calidad de los datos sobre la prestación  de servicios  de salud "toda informacion debe ser codificada  en cups y cum (los medicamentos deben estar registrados correctamente y vigentes"  No es posible dar tramite a la cuenta medica una vez resueltos los motivos de la devolucion se realizara la auditoria</v>
          </cell>
        </row>
        <row r="15">
          <cell r="H15">
            <v>163531</v>
          </cell>
          <cell r="I15" t="str">
            <v>SE HACE DEVOLUCIÓN DE LA FACTURA SE REALIZA VALIDACIÓN DE LA INFORMACIÓN SUMINISTRADA Y SEGÚN REQUISITOS CONTEMPLADOS EN LA RESOLUCIÓN 3374 de 2000 y res 3495 DEL 2019 EXPEDIDA POR EL MINISTERIO DE SALUD Y SEGURIDAD SOCIAL al igual que circular informativa expedida por aplisalud para las ips   atendiendo el lineamiento y dando cumplimiento a las obligaciones de confiabilidad seguridad y calidad de los datos sobre la prestación  de servicios  de salud "toda informacion debe ser codificada  en cups y cum (los medicamentos deben estar registrados correctamente y vigentes"  No es posible dar tramite a la cuenta medica una vez resueltos los motivos de la devolucion se realizara la auditoria</v>
          </cell>
        </row>
        <row r="16">
          <cell r="H16">
            <v>193299</v>
          </cell>
          <cell r="I16" t="str">
            <v>Se realiza devolución de la factura   dado que se evidenció  que la ips  no adjunta la historia clínica y demás que soporte la atención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saludUna vez subsanado el motivo de la devolución se solicita a la IPS radicar la factura en el portal de SAMI  para continuar con el proceso de auditoria</v>
          </cell>
        </row>
        <row r="17">
          <cell r="H17">
            <v>193594</v>
          </cell>
          <cell r="I17" t="str">
            <v>Se realiza devolución de la factura   dado que se evidenció  que la ips  no adjunta la historia clínica y demás que soporte la atención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saludUna vez subsanado el motivo de la devolución se solicita a la IPS radicar la factura en el portal de SAMI  para continuar con el proceso de auditoria</v>
          </cell>
        </row>
      </sheetData>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11FA2-0333-4C9F-A0D7-636868AFB720}">
  <sheetPr>
    <tabColor rgb="FF92D050"/>
  </sheetPr>
  <dimension ref="A1:Q130"/>
  <sheetViews>
    <sheetView tabSelected="1" zoomScaleNormal="100" workbookViewId="0">
      <pane ySplit="1" topLeftCell="A113" activePane="bottomLeft" state="frozen"/>
      <selection pane="bottomLeft" activeCell="G120" sqref="G120"/>
    </sheetView>
  </sheetViews>
  <sheetFormatPr baseColWidth="10" defaultRowHeight="12.75" x14ac:dyDescent="0.2"/>
  <cols>
    <col min="1" max="1" width="11.7109375" style="2" customWidth="1"/>
    <col min="2" max="2" width="17.140625" style="2" bestFit="1" customWidth="1"/>
    <col min="3" max="3" width="12.42578125" style="3" customWidth="1"/>
    <col min="4" max="5" width="12.5703125" style="3" customWidth="1"/>
    <col min="6" max="6" width="12.140625" style="3" customWidth="1"/>
    <col min="7" max="8" width="13" style="3" customWidth="1"/>
    <col min="9" max="12" width="11.42578125" style="3"/>
    <col min="13" max="13" width="17.42578125" style="3" bestFit="1" customWidth="1"/>
    <col min="14" max="14" width="22.7109375" style="13" customWidth="1"/>
    <col min="15" max="15" width="31.140625" style="2" customWidth="1"/>
    <col min="16" max="16" width="12.42578125" style="3" customWidth="1"/>
    <col min="17" max="16384" width="11.42578125" style="2"/>
  </cols>
  <sheetData>
    <row r="1" spans="1:17" s="15" customFormat="1" ht="36" customHeight="1" x14ac:dyDescent="0.25">
      <c r="B1" s="12" t="s">
        <v>12</v>
      </c>
      <c r="C1" s="9" t="s">
        <v>13</v>
      </c>
      <c r="D1" s="9" t="s">
        <v>0</v>
      </c>
      <c r="E1" s="53" t="s">
        <v>37</v>
      </c>
      <c r="F1" s="1" t="s">
        <v>1</v>
      </c>
      <c r="G1" s="1" t="s">
        <v>2</v>
      </c>
      <c r="H1" s="1" t="s">
        <v>3</v>
      </c>
      <c r="I1" s="1" t="s">
        <v>4</v>
      </c>
      <c r="J1" s="1" t="s">
        <v>5</v>
      </c>
      <c r="K1" s="1" t="s">
        <v>6</v>
      </c>
      <c r="L1" s="27" t="s">
        <v>15</v>
      </c>
      <c r="M1" s="1" t="s">
        <v>7</v>
      </c>
      <c r="N1" s="19" t="s">
        <v>8</v>
      </c>
      <c r="O1" s="16" t="s">
        <v>14</v>
      </c>
      <c r="P1" s="17" t="s">
        <v>9</v>
      </c>
      <c r="Q1" s="14" t="s">
        <v>10</v>
      </c>
    </row>
    <row r="2" spans="1:17" x14ac:dyDescent="0.2">
      <c r="A2" s="4"/>
      <c r="B2" s="4">
        <v>119376</v>
      </c>
      <c r="C2" s="5">
        <v>156250</v>
      </c>
      <c r="D2" s="5">
        <v>36337</v>
      </c>
      <c r="E2" s="56">
        <v>2018</v>
      </c>
      <c r="F2" s="5"/>
      <c r="G2" s="5"/>
      <c r="H2" s="5"/>
      <c r="I2" s="5">
        <v>0</v>
      </c>
      <c r="J2" s="5">
        <v>60900</v>
      </c>
      <c r="K2" s="5"/>
      <c r="L2" s="28"/>
      <c r="M2" s="5"/>
      <c r="N2" s="20"/>
      <c r="O2" s="4"/>
      <c r="P2" s="5">
        <f>D2-SUM(F2:M2)</f>
        <v>-24563</v>
      </c>
      <c r="Q2" s="4"/>
    </row>
    <row r="3" spans="1:17" x14ac:dyDescent="0.2">
      <c r="A3" s="4"/>
      <c r="B3" s="4">
        <v>119515</v>
      </c>
      <c r="C3" s="5">
        <v>234050</v>
      </c>
      <c r="D3" s="5">
        <v>60800</v>
      </c>
      <c r="E3" s="56">
        <v>2018</v>
      </c>
      <c r="F3" s="5"/>
      <c r="G3" s="5"/>
      <c r="H3" s="5"/>
      <c r="I3" s="5">
        <v>0</v>
      </c>
      <c r="J3" s="5">
        <v>60800</v>
      </c>
      <c r="K3" s="5"/>
      <c r="L3" s="28"/>
      <c r="M3" s="5"/>
      <c r="N3" s="20"/>
      <c r="O3" s="4"/>
      <c r="P3" s="5">
        <f t="shared" ref="P3:P66" si="0">D3-SUM(F3:M3)</f>
        <v>0</v>
      </c>
      <c r="Q3" s="4"/>
    </row>
    <row r="4" spans="1:17" x14ac:dyDescent="0.2">
      <c r="A4" s="4"/>
      <c r="B4" s="4">
        <v>123321</v>
      </c>
      <c r="C4" s="5">
        <v>134400</v>
      </c>
      <c r="D4" s="5">
        <v>134400</v>
      </c>
      <c r="E4" s="56">
        <v>2018</v>
      </c>
      <c r="F4" s="5"/>
      <c r="G4" s="5"/>
      <c r="H4" s="5"/>
      <c r="I4" s="5">
        <v>134400</v>
      </c>
      <c r="J4" s="5"/>
      <c r="K4" s="5"/>
      <c r="L4" s="28"/>
      <c r="M4" s="5"/>
      <c r="N4" s="20"/>
      <c r="O4" s="4" t="s">
        <v>489</v>
      </c>
      <c r="P4" s="5">
        <f t="shared" si="0"/>
        <v>0</v>
      </c>
      <c r="Q4" s="4"/>
    </row>
    <row r="5" spans="1:17" x14ac:dyDescent="0.2">
      <c r="A5" s="4"/>
      <c r="B5" s="4">
        <v>124295</v>
      </c>
      <c r="C5" s="5">
        <v>364230</v>
      </c>
      <c r="D5" s="5">
        <v>364230</v>
      </c>
      <c r="E5" s="56">
        <v>2018</v>
      </c>
      <c r="F5" s="5"/>
      <c r="G5" s="5"/>
      <c r="H5" s="5"/>
      <c r="I5" s="5">
        <v>364230</v>
      </c>
      <c r="J5" s="5"/>
      <c r="K5" s="5"/>
      <c r="L5" s="28"/>
      <c r="M5" s="5"/>
      <c r="N5" s="20"/>
      <c r="O5" s="4" t="s">
        <v>489</v>
      </c>
      <c r="P5" s="5">
        <f t="shared" si="0"/>
        <v>0</v>
      </c>
      <c r="Q5" s="4"/>
    </row>
    <row r="6" spans="1:17" x14ac:dyDescent="0.2">
      <c r="A6" s="4"/>
      <c r="B6" s="4">
        <v>127992</v>
      </c>
      <c r="C6" s="5">
        <v>285300</v>
      </c>
      <c r="D6" s="5">
        <v>285300</v>
      </c>
      <c r="E6" s="56">
        <v>2018</v>
      </c>
      <c r="F6" s="5"/>
      <c r="G6" s="5"/>
      <c r="H6" s="5"/>
      <c r="I6" s="5">
        <v>285300</v>
      </c>
      <c r="J6" s="5"/>
      <c r="K6" s="5"/>
      <c r="L6" s="28"/>
      <c r="M6" s="5"/>
      <c r="N6" s="20"/>
      <c r="O6" s="4" t="s">
        <v>489</v>
      </c>
      <c r="P6" s="5">
        <f t="shared" si="0"/>
        <v>0</v>
      </c>
      <c r="Q6" s="4"/>
    </row>
    <row r="7" spans="1:17" x14ac:dyDescent="0.2">
      <c r="A7" s="10"/>
      <c r="B7" s="10">
        <v>128109</v>
      </c>
      <c r="C7" s="11">
        <v>202877</v>
      </c>
      <c r="D7" s="11">
        <v>202877</v>
      </c>
      <c r="E7" s="56">
        <v>2018</v>
      </c>
      <c r="F7" s="5"/>
      <c r="G7" s="59">
        <v>202877</v>
      </c>
      <c r="H7" s="5"/>
      <c r="I7" s="5"/>
      <c r="J7" s="5"/>
      <c r="K7" s="5"/>
      <c r="L7" s="28"/>
      <c r="M7" s="5"/>
      <c r="N7" s="20" t="s">
        <v>99</v>
      </c>
      <c r="O7" s="4" t="str">
        <f>VLOOKUP(B7,'[1]DEVOLUCIONES JorgeCavelier'!$H:$I,2,0)</f>
        <v xml:space="preserve">Rips con errores  por favor validarlos  https//portalripsaplisaludcom/Rips/ControlCarga Comunicarse al teléfono  4144448 ext 758 indicativo 034  o al correo soportesami@auditoriaepscom para asignación de usuario y contraseña </v>
      </c>
      <c r="P7" s="5">
        <f t="shared" si="0"/>
        <v>0</v>
      </c>
      <c r="Q7" s="10"/>
    </row>
    <row r="8" spans="1:17" x14ac:dyDescent="0.2">
      <c r="A8" s="10"/>
      <c r="B8" s="10">
        <v>129541</v>
      </c>
      <c r="C8" s="11">
        <v>29500</v>
      </c>
      <c r="D8" s="11">
        <v>29500</v>
      </c>
      <c r="E8" s="56">
        <v>2019</v>
      </c>
      <c r="F8" s="5"/>
      <c r="G8" s="5"/>
      <c r="H8" s="5"/>
      <c r="I8" s="5">
        <v>29500</v>
      </c>
      <c r="J8" s="5"/>
      <c r="K8" s="5"/>
      <c r="L8" s="28"/>
      <c r="M8" s="5"/>
      <c r="N8" s="20"/>
      <c r="O8" s="4" t="s">
        <v>489</v>
      </c>
      <c r="P8" s="5">
        <f t="shared" si="0"/>
        <v>0</v>
      </c>
      <c r="Q8" s="10"/>
    </row>
    <row r="9" spans="1:17" x14ac:dyDescent="0.2">
      <c r="A9" s="10"/>
      <c r="B9" s="10">
        <v>129620</v>
      </c>
      <c r="C9" s="11">
        <v>114800</v>
      </c>
      <c r="D9" s="11">
        <v>114800</v>
      </c>
      <c r="E9" s="56">
        <v>2019</v>
      </c>
      <c r="F9" s="5"/>
      <c r="G9" s="5"/>
      <c r="H9" s="5"/>
      <c r="I9" s="5">
        <v>114800</v>
      </c>
      <c r="J9" s="5"/>
      <c r="K9" s="5"/>
      <c r="L9" s="28"/>
      <c r="M9" s="5"/>
      <c r="N9" s="20"/>
      <c r="O9" s="4" t="s">
        <v>489</v>
      </c>
      <c r="P9" s="5">
        <f t="shared" si="0"/>
        <v>0</v>
      </c>
      <c r="Q9" s="10"/>
    </row>
    <row r="10" spans="1:17" x14ac:dyDescent="0.2">
      <c r="A10" s="10"/>
      <c r="B10" s="10">
        <v>129675</v>
      </c>
      <c r="C10" s="11">
        <v>35400</v>
      </c>
      <c r="D10" s="11">
        <v>35400</v>
      </c>
      <c r="E10" s="56">
        <v>2019</v>
      </c>
      <c r="F10" s="5"/>
      <c r="G10" s="5"/>
      <c r="H10" s="5"/>
      <c r="I10" s="5">
        <v>35400</v>
      </c>
      <c r="J10" s="5"/>
      <c r="K10" s="5"/>
      <c r="L10" s="28"/>
      <c r="M10" s="5"/>
      <c r="N10" s="20"/>
      <c r="O10" s="4" t="s">
        <v>489</v>
      </c>
      <c r="P10" s="5">
        <f t="shared" si="0"/>
        <v>0</v>
      </c>
      <c r="Q10" s="10"/>
    </row>
    <row r="11" spans="1:17" x14ac:dyDescent="0.2">
      <c r="A11" s="10"/>
      <c r="B11" s="10">
        <v>129869</v>
      </c>
      <c r="C11" s="11">
        <v>137380</v>
      </c>
      <c r="D11" s="11">
        <v>137380</v>
      </c>
      <c r="E11" s="56">
        <v>2019</v>
      </c>
      <c r="F11" s="5"/>
      <c r="G11" s="5"/>
      <c r="H11" s="5"/>
      <c r="I11" s="5">
        <v>137380</v>
      </c>
      <c r="J11" s="5"/>
      <c r="K11" s="5"/>
      <c r="L11" s="28"/>
      <c r="M11" s="5"/>
      <c r="N11" s="20"/>
      <c r="O11" s="4" t="s">
        <v>489</v>
      </c>
      <c r="P11" s="5">
        <f t="shared" si="0"/>
        <v>0</v>
      </c>
      <c r="Q11" s="10"/>
    </row>
    <row r="12" spans="1:17" x14ac:dyDescent="0.2">
      <c r="A12" s="10"/>
      <c r="B12" s="10">
        <v>130469</v>
      </c>
      <c r="C12" s="11">
        <v>103580</v>
      </c>
      <c r="D12" s="11">
        <v>103580</v>
      </c>
      <c r="E12" s="56">
        <v>2019</v>
      </c>
      <c r="F12" s="5"/>
      <c r="G12" s="5"/>
      <c r="H12" s="5"/>
      <c r="I12" s="5">
        <v>103580</v>
      </c>
      <c r="J12" s="5"/>
      <c r="K12" s="5"/>
      <c r="L12" s="28"/>
      <c r="M12" s="5"/>
      <c r="N12" s="20"/>
      <c r="O12" s="4" t="s">
        <v>489</v>
      </c>
      <c r="P12" s="5">
        <f t="shared" si="0"/>
        <v>0</v>
      </c>
      <c r="Q12" s="10"/>
    </row>
    <row r="13" spans="1:17" x14ac:dyDescent="0.2">
      <c r="A13" s="10"/>
      <c r="B13" s="10">
        <v>132626</v>
      </c>
      <c r="C13" s="11">
        <v>206000</v>
      </c>
      <c r="D13" s="11">
        <v>206000</v>
      </c>
      <c r="E13" s="56">
        <v>2019</v>
      </c>
      <c r="F13" s="5"/>
      <c r="G13" s="5"/>
      <c r="H13" s="5"/>
      <c r="I13" s="5">
        <v>206000</v>
      </c>
      <c r="J13" s="5"/>
      <c r="K13" s="5"/>
      <c r="L13" s="28"/>
      <c r="M13" s="5"/>
      <c r="N13" s="20"/>
      <c r="O13" s="4" t="s">
        <v>489</v>
      </c>
      <c r="P13" s="5">
        <f t="shared" si="0"/>
        <v>0</v>
      </c>
      <c r="Q13" s="10"/>
    </row>
    <row r="14" spans="1:17" x14ac:dyDescent="0.2">
      <c r="A14" s="10"/>
      <c r="B14" s="10">
        <v>132964</v>
      </c>
      <c r="C14" s="11">
        <v>55580</v>
      </c>
      <c r="D14" s="11">
        <v>55580</v>
      </c>
      <c r="E14" s="56">
        <v>2019</v>
      </c>
      <c r="F14" s="5"/>
      <c r="G14" s="5"/>
      <c r="H14" s="5"/>
      <c r="I14" s="5">
        <v>55580</v>
      </c>
      <c r="J14" s="5"/>
      <c r="K14" s="5"/>
      <c r="L14" s="28"/>
      <c r="M14" s="5"/>
      <c r="N14" s="20"/>
      <c r="O14" s="4" t="s">
        <v>489</v>
      </c>
      <c r="P14" s="5">
        <f t="shared" si="0"/>
        <v>0</v>
      </c>
      <c r="Q14" s="10"/>
    </row>
    <row r="15" spans="1:17" x14ac:dyDescent="0.2">
      <c r="A15" s="10"/>
      <c r="B15" s="10">
        <v>133214</v>
      </c>
      <c r="C15" s="11">
        <v>235000</v>
      </c>
      <c r="D15" s="11">
        <v>235000</v>
      </c>
      <c r="E15" s="56">
        <v>2019</v>
      </c>
      <c r="F15" s="5"/>
      <c r="G15" s="5"/>
      <c r="H15" s="5"/>
      <c r="I15" s="5">
        <v>235000</v>
      </c>
      <c r="J15" s="5"/>
      <c r="K15" s="5"/>
      <c r="L15" s="28"/>
      <c r="M15" s="5"/>
      <c r="N15" s="20"/>
      <c r="O15" s="4" t="s">
        <v>489</v>
      </c>
      <c r="P15" s="5">
        <f t="shared" si="0"/>
        <v>0</v>
      </c>
      <c r="Q15" s="10"/>
    </row>
    <row r="16" spans="1:17" x14ac:dyDescent="0.2">
      <c r="A16" s="10"/>
      <c r="B16" s="10">
        <v>137332</v>
      </c>
      <c r="C16" s="11">
        <v>56200</v>
      </c>
      <c r="D16" s="11">
        <v>56200</v>
      </c>
      <c r="E16" s="56">
        <v>2019</v>
      </c>
      <c r="F16" s="5"/>
      <c r="G16" s="5"/>
      <c r="H16" s="5"/>
      <c r="I16" s="5">
        <v>56200</v>
      </c>
      <c r="J16" s="5"/>
      <c r="K16" s="11"/>
      <c r="L16" s="28"/>
      <c r="M16" s="5"/>
      <c r="N16" s="20"/>
      <c r="O16" s="4" t="s">
        <v>489</v>
      </c>
      <c r="P16" s="5">
        <f t="shared" si="0"/>
        <v>0</v>
      </c>
      <c r="Q16" s="10"/>
    </row>
    <row r="17" spans="1:17" x14ac:dyDescent="0.2">
      <c r="A17" s="10"/>
      <c r="B17" s="10">
        <v>137983</v>
      </c>
      <c r="C17" s="11">
        <v>222650</v>
      </c>
      <c r="D17" s="11">
        <v>222650</v>
      </c>
      <c r="E17" s="56">
        <v>2019</v>
      </c>
      <c r="F17" s="5"/>
      <c r="G17" s="5"/>
      <c r="H17" s="5"/>
      <c r="I17" s="5">
        <v>222650</v>
      </c>
      <c r="J17" s="5"/>
      <c r="K17" s="5"/>
      <c r="L17" s="28"/>
      <c r="M17" s="5"/>
      <c r="N17" s="20"/>
      <c r="O17" s="4" t="s">
        <v>489</v>
      </c>
      <c r="P17" s="5">
        <f t="shared" si="0"/>
        <v>0</v>
      </c>
      <c r="Q17" s="10"/>
    </row>
    <row r="18" spans="1:17" x14ac:dyDescent="0.2">
      <c r="A18" s="10"/>
      <c r="B18" s="10">
        <v>138039</v>
      </c>
      <c r="C18" s="11">
        <v>31200</v>
      </c>
      <c r="D18" s="11">
        <v>31200</v>
      </c>
      <c r="E18" s="56">
        <v>2019</v>
      </c>
      <c r="F18" s="5"/>
      <c r="G18" s="5"/>
      <c r="H18" s="5"/>
      <c r="I18" s="5">
        <v>31200</v>
      </c>
      <c r="J18" s="5"/>
      <c r="K18" s="5"/>
      <c r="L18" s="28"/>
      <c r="M18" s="5"/>
      <c r="N18" s="20"/>
      <c r="O18" s="4" t="s">
        <v>489</v>
      </c>
      <c r="P18" s="5">
        <f t="shared" si="0"/>
        <v>0</v>
      </c>
      <c r="Q18" s="4"/>
    </row>
    <row r="19" spans="1:17" x14ac:dyDescent="0.2">
      <c r="A19" s="10"/>
      <c r="B19" s="10">
        <v>139416</v>
      </c>
      <c r="C19" s="11">
        <v>31200</v>
      </c>
      <c r="D19" s="11">
        <v>31200</v>
      </c>
      <c r="E19" s="56">
        <v>2019</v>
      </c>
      <c r="F19" s="5"/>
      <c r="G19" s="5"/>
      <c r="H19" s="5"/>
      <c r="I19" s="5">
        <v>31200</v>
      </c>
      <c r="J19" s="5"/>
      <c r="K19" s="5"/>
      <c r="L19" s="28"/>
      <c r="M19" s="5"/>
      <c r="N19" s="20"/>
      <c r="O19" s="4" t="s">
        <v>489</v>
      </c>
      <c r="P19" s="5">
        <f t="shared" si="0"/>
        <v>0</v>
      </c>
      <c r="Q19" s="10"/>
    </row>
    <row r="20" spans="1:17" x14ac:dyDescent="0.2">
      <c r="A20" s="10"/>
      <c r="B20" s="10">
        <v>139713</v>
      </c>
      <c r="C20" s="11">
        <v>160600</v>
      </c>
      <c r="D20" s="11">
        <v>160600</v>
      </c>
      <c r="E20" s="56">
        <v>2019</v>
      </c>
      <c r="F20" s="5"/>
      <c r="G20" s="5"/>
      <c r="H20" s="5"/>
      <c r="I20" s="5">
        <v>160600</v>
      </c>
      <c r="J20" s="5"/>
      <c r="K20" s="5"/>
      <c r="L20" s="28"/>
      <c r="M20" s="5"/>
      <c r="N20" s="20"/>
      <c r="O20" s="4" t="s">
        <v>489</v>
      </c>
      <c r="P20" s="5">
        <f t="shared" si="0"/>
        <v>0</v>
      </c>
      <c r="Q20" s="10"/>
    </row>
    <row r="21" spans="1:17" x14ac:dyDescent="0.2">
      <c r="A21" s="10"/>
      <c r="B21" s="10">
        <v>139991</v>
      </c>
      <c r="C21" s="11">
        <v>56580</v>
      </c>
      <c r="D21" s="11">
        <v>56580</v>
      </c>
      <c r="E21" s="56">
        <v>2019</v>
      </c>
      <c r="F21" s="5"/>
      <c r="G21" s="5"/>
      <c r="H21" s="5"/>
      <c r="I21" s="5">
        <v>56580</v>
      </c>
      <c r="J21" s="5"/>
      <c r="K21" s="5"/>
      <c r="L21" s="28"/>
      <c r="M21" s="5"/>
      <c r="N21" s="20"/>
      <c r="O21" s="4" t="s">
        <v>489</v>
      </c>
      <c r="P21" s="5">
        <f t="shared" si="0"/>
        <v>0</v>
      </c>
      <c r="Q21" s="10"/>
    </row>
    <row r="22" spans="1:17" x14ac:dyDescent="0.2">
      <c r="A22" s="10"/>
      <c r="B22" s="10">
        <v>140480</v>
      </c>
      <c r="C22" s="11">
        <v>31200</v>
      </c>
      <c r="D22" s="11">
        <v>31200</v>
      </c>
      <c r="E22" s="56">
        <v>2019</v>
      </c>
      <c r="F22" s="5"/>
      <c r="G22" s="5"/>
      <c r="H22" s="5"/>
      <c r="I22" s="5">
        <v>31200</v>
      </c>
      <c r="J22" s="5"/>
      <c r="K22" s="5"/>
      <c r="L22" s="28"/>
      <c r="M22" s="5"/>
      <c r="N22" s="20"/>
      <c r="O22" s="4" t="s">
        <v>489</v>
      </c>
      <c r="P22" s="5">
        <f t="shared" si="0"/>
        <v>0</v>
      </c>
      <c r="Q22" s="10"/>
    </row>
    <row r="23" spans="1:17" x14ac:dyDescent="0.2">
      <c r="A23" s="10"/>
      <c r="B23" s="10">
        <v>140874</v>
      </c>
      <c r="C23" s="11">
        <v>197600</v>
      </c>
      <c r="D23" s="11">
        <v>197600</v>
      </c>
      <c r="E23" s="56">
        <v>2019</v>
      </c>
      <c r="F23" s="5"/>
      <c r="G23" s="5"/>
      <c r="H23" s="5"/>
      <c r="I23" s="5">
        <v>197600</v>
      </c>
      <c r="J23" s="5"/>
      <c r="K23" s="5"/>
      <c r="L23" s="28"/>
      <c r="M23" s="5"/>
      <c r="N23" s="20"/>
      <c r="O23" s="4" t="s">
        <v>489</v>
      </c>
      <c r="P23" s="5">
        <f t="shared" si="0"/>
        <v>0</v>
      </c>
      <c r="Q23" s="4"/>
    </row>
    <row r="24" spans="1:17" x14ac:dyDescent="0.2">
      <c r="A24" s="10"/>
      <c r="B24" s="10">
        <v>141454</v>
      </c>
      <c r="C24" s="11">
        <v>59600</v>
      </c>
      <c r="D24" s="11">
        <v>59600</v>
      </c>
      <c r="E24" s="56">
        <v>2019</v>
      </c>
      <c r="F24" s="5"/>
      <c r="G24" s="5"/>
      <c r="H24" s="5"/>
      <c r="I24" s="5">
        <v>59600</v>
      </c>
      <c r="J24" s="5"/>
      <c r="K24" s="5"/>
      <c r="L24" s="28"/>
      <c r="M24" s="5"/>
      <c r="N24" s="20"/>
      <c r="O24" s="4" t="s">
        <v>489</v>
      </c>
      <c r="P24" s="5">
        <f t="shared" si="0"/>
        <v>0</v>
      </c>
      <c r="Q24" s="4"/>
    </row>
    <row r="25" spans="1:17" x14ac:dyDescent="0.2">
      <c r="A25" s="10"/>
      <c r="B25" s="10">
        <v>141712</v>
      </c>
      <c r="C25" s="11">
        <v>57730</v>
      </c>
      <c r="D25" s="11">
        <v>57730</v>
      </c>
      <c r="E25" s="56">
        <v>2019</v>
      </c>
      <c r="F25" s="5"/>
      <c r="G25" s="5"/>
      <c r="H25" s="5"/>
      <c r="I25" s="5">
        <v>57730</v>
      </c>
      <c r="J25" s="5"/>
      <c r="K25" s="5"/>
      <c r="L25" s="28"/>
      <c r="M25" s="5"/>
      <c r="N25" s="20"/>
      <c r="O25" s="4" t="s">
        <v>489</v>
      </c>
      <c r="P25" s="5">
        <f t="shared" si="0"/>
        <v>0</v>
      </c>
      <c r="Q25" s="4"/>
    </row>
    <row r="26" spans="1:17" x14ac:dyDescent="0.2">
      <c r="A26" s="10"/>
      <c r="B26" s="10">
        <v>143666</v>
      </c>
      <c r="C26" s="11">
        <v>31200</v>
      </c>
      <c r="D26" s="11">
        <v>31200</v>
      </c>
      <c r="E26" s="56">
        <v>2019</v>
      </c>
      <c r="F26" s="5"/>
      <c r="G26" s="5"/>
      <c r="H26" s="11"/>
      <c r="I26" s="5">
        <v>31200</v>
      </c>
      <c r="J26" s="5"/>
      <c r="K26" s="5"/>
      <c r="L26" s="28"/>
      <c r="M26" s="5"/>
      <c r="N26" s="20"/>
      <c r="O26" s="4" t="s">
        <v>489</v>
      </c>
      <c r="P26" s="5">
        <f t="shared" si="0"/>
        <v>0</v>
      </c>
      <c r="Q26" s="4"/>
    </row>
    <row r="27" spans="1:17" x14ac:dyDescent="0.2">
      <c r="A27" s="10"/>
      <c r="B27" s="10">
        <v>143754</v>
      </c>
      <c r="C27" s="11">
        <v>251177</v>
      </c>
      <c r="D27" s="11">
        <v>251177</v>
      </c>
      <c r="E27" s="56">
        <v>2019</v>
      </c>
      <c r="F27" s="5"/>
      <c r="G27" s="5"/>
      <c r="H27" s="5"/>
      <c r="I27" s="5">
        <v>251177</v>
      </c>
      <c r="J27" s="5"/>
      <c r="K27" s="5"/>
      <c r="L27" s="28"/>
      <c r="M27" s="5"/>
      <c r="N27" s="20"/>
      <c r="O27" s="4" t="s">
        <v>489</v>
      </c>
      <c r="P27" s="5">
        <f t="shared" si="0"/>
        <v>0</v>
      </c>
      <c r="Q27" s="4"/>
    </row>
    <row r="28" spans="1:17" x14ac:dyDescent="0.2">
      <c r="A28" s="10"/>
      <c r="B28" s="10">
        <v>144337</v>
      </c>
      <c r="C28" s="11">
        <v>56200</v>
      </c>
      <c r="D28" s="11">
        <v>56200</v>
      </c>
      <c r="E28" s="56">
        <v>2019</v>
      </c>
      <c r="F28" s="5"/>
      <c r="G28" s="5"/>
      <c r="H28" s="5"/>
      <c r="I28" s="5">
        <v>56200</v>
      </c>
      <c r="J28" s="5"/>
      <c r="K28" s="5"/>
      <c r="L28" s="28"/>
      <c r="M28" s="5"/>
      <c r="N28" s="20"/>
      <c r="O28" s="4" t="s">
        <v>489</v>
      </c>
      <c r="P28" s="5">
        <f t="shared" si="0"/>
        <v>0</v>
      </c>
      <c r="Q28" s="4"/>
    </row>
    <row r="29" spans="1:17" x14ac:dyDescent="0.2">
      <c r="A29" s="10"/>
      <c r="B29" s="10">
        <v>144344</v>
      </c>
      <c r="C29" s="11">
        <v>55830</v>
      </c>
      <c r="D29" s="11">
        <v>55830</v>
      </c>
      <c r="E29" s="56">
        <v>2019</v>
      </c>
      <c r="F29" s="5"/>
      <c r="G29" s="5"/>
      <c r="H29" s="5"/>
      <c r="I29" s="5">
        <v>55830</v>
      </c>
      <c r="J29" s="5"/>
      <c r="K29" s="5"/>
      <c r="L29" s="28"/>
      <c r="M29" s="5"/>
      <c r="N29" s="20"/>
      <c r="O29" s="4" t="s">
        <v>489</v>
      </c>
      <c r="P29" s="5">
        <f t="shared" si="0"/>
        <v>0</v>
      </c>
      <c r="Q29" s="4"/>
    </row>
    <row r="30" spans="1:17" x14ac:dyDescent="0.2">
      <c r="A30" s="10"/>
      <c r="B30" s="10">
        <v>144615</v>
      </c>
      <c r="C30" s="11">
        <v>232433</v>
      </c>
      <c r="D30" s="11">
        <v>232433</v>
      </c>
      <c r="E30" s="56">
        <v>2019</v>
      </c>
      <c r="F30" s="5"/>
      <c r="G30" s="5"/>
      <c r="H30" s="11"/>
      <c r="I30" s="5">
        <v>232433</v>
      </c>
      <c r="J30" s="5"/>
      <c r="K30" s="5"/>
      <c r="L30" s="28"/>
      <c r="M30" s="5"/>
      <c r="N30" s="20"/>
      <c r="O30" s="4" t="s">
        <v>489</v>
      </c>
      <c r="P30" s="5">
        <f t="shared" si="0"/>
        <v>0</v>
      </c>
      <c r="Q30" s="4"/>
    </row>
    <row r="31" spans="1:17" x14ac:dyDescent="0.2">
      <c r="A31" s="10"/>
      <c r="B31" s="10">
        <v>145295</v>
      </c>
      <c r="C31" s="11">
        <v>61000</v>
      </c>
      <c r="D31" s="11">
        <v>61000</v>
      </c>
      <c r="E31" s="56">
        <v>2019</v>
      </c>
      <c r="F31" s="5"/>
      <c r="G31" s="5"/>
      <c r="H31" s="5"/>
      <c r="I31" s="5">
        <v>61000</v>
      </c>
      <c r="J31" s="5"/>
      <c r="K31" s="5"/>
      <c r="L31" s="28"/>
      <c r="M31" s="5"/>
      <c r="N31" s="20"/>
      <c r="O31" s="4" t="s">
        <v>489</v>
      </c>
      <c r="P31" s="5">
        <f t="shared" si="0"/>
        <v>0</v>
      </c>
      <c r="Q31" s="4"/>
    </row>
    <row r="32" spans="1:17" x14ac:dyDescent="0.2">
      <c r="A32" s="10"/>
      <c r="B32" s="10">
        <v>145332</v>
      </c>
      <c r="C32" s="11">
        <v>129517</v>
      </c>
      <c r="D32" s="11">
        <v>129517</v>
      </c>
      <c r="E32" s="56">
        <v>2019</v>
      </c>
      <c r="F32" s="5"/>
      <c r="G32" s="5"/>
      <c r="H32" s="5"/>
      <c r="I32" s="5">
        <v>129517</v>
      </c>
      <c r="J32" s="5"/>
      <c r="K32" s="5"/>
      <c r="L32" s="28"/>
      <c r="M32" s="5"/>
      <c r="N32" s="20"/>
      <c r="O32" s="4" t="s">
        <v>489</v>
      </c>
      <c r="P32" s="5">
        <f t="shared" si="0"/>
        <v>0</v>
      </c>
      <c r="Q32" s="4"/>
    </row>
    <row r="33" spans="1:17" x14ac:dyDescent="0.2">
      <c r="A33" s="10"/>
      <c r="B33" s="10">
        <v>146047</v>
      </c>
      <c r="C33" s="11">
        <v>54400</v>
      </c>
      <c r="D33" s="11">
        <v>54400</v>
      </c>
      <c r="E33" s="56">
        <v>2019</v>
      </c>
      <c r="F33" s="5"/>
      <c r="G33" s="5"/>
      <c r="H33" s="5"/>
      <c r="I33" s="5">
        <v>54400</v>
      </c>
      <c r="J33" s="5"/>
      <c r="K33" s="5"/>
      <c r="L33" s="28"/>
      <c r="M33" s="5"/>
      <c r="N33" s="20"/>
      <c r="O33" s="4" t="s">
        <v>489</v>
      </c>
      <c r="P33" s="5">
        <f t="shared" si="0"/>
        <v>0</v>
      </c>
      <c r="Q33" s="10"/>
    </row>
    <row r="34" spans="1:17" x14ac:dyDescent="0.2">
      <c r="A34" s="10"/>
      <c r="B34" s="10">
        <v>146261</v>
      </c>
      <c r="C34" s="11">
        <v>337883</v>
      </c>
      <c r="D34" s="11">
        <v>337883</v>
      </c>
      <c r="E34" s="56">
        <v>2019</v>
      </c>
      <c r="F34" s="5"/>
      <c r="G34" s="5"/>
      <c r="H34" s="5"/>
      <c r="I34" s="5">
        <v>337883</v>
      </c>
      <c r="J34" s="5"/>
      <c r="K34" s="5"/>
      <c r="L34" s="28"/>
      <c r="M34" s="5"/>
      <c r="N34" s="20"/>
      <c r="O34" s="4" t="s">
        <v>489</v>
      </c>
      <c r="P34" s="5">
        <f t="shared" si="0"/>
        <v>0</v>
      </c>
      <c r="Q34" s="10"/>
    </row>
    <row r="35" spans="1:17" x14ac:dyDescent="0.2">
      <c r="A35" s="10"/>
      <c r="B35" s="10">
        <v>146442</v>
      </c>
      <c r="C35" s="11">
        <v>31200</v>
      </c>
      <c r="D35" s="11">
        <v>31200</v>
      </c>
      <c r="E35" s="56">
        <v>2019</v>
      </c>
      <c r="F35" s="5"/>
      <c r="G35" s="5"/>
      <c r="H35" s="5"/>
      <c r="I35" s="5">
        <v>31200</v>
      </c>
      <c r="J35" s="5"/>
      <c r="K35" s="5"/>
      <c r="L35" s="28"/>
      <c r="M35" s="5"/>
      <c r="N35" s="20"/>
      <c r="O35" s="4" t="s">
        <v>489</v>
      </c>
      <c r="P35" s="5">
        <f t="shared" si="0"/>
        <v>0</v>
      </c>
      <c r="Q35" s="10"/>
    </row>
    <row r="36" spans="1:17" x14ac:dyDescent="0.2">
      <c r="A36" s="10"/>
      <c r="B36" s="10">
        <v>146484</v>
      </c>
      <c r="C36" s="11">
        <v>31200</v>
      </c>
      <c r="D36" s="11">
        <v>31200</v>
      </c>
      <c r="E36" s="56">
        <v>2019</v>
      </c>
      <c r="F36" s="5"/>
      <c r="G36" s="5"/>
      <c r="H36" s="5"/>
      <c r="I36" s="5">
        <v>31200</v>
      </c>
      <c r="J36" s="5"/>
      <c r="K36" s="5"/>
      <c r="L36" s="28"/>
      <c r="M36" s="5"/>
      <c r="N36" s="20"/>
      <c r="O36" s="4" t="s">
        <v>489</v>
      </c>
      <c r="P36" s="5">
        <f t="shared" si="0"/>
        <v>0</v>
      </c>
      <c r="Q36" s="4"/>
    </row>
    <row r="37" spans="1:17" x14ac:dyDescent="0.2">
      <c r="A37" s="10"/>
      <c r="B37" s="10">
        <v>146523</v>
      </c>
      <c r="C37" s="11">
        <v>54400</v>
      </c>
      <c r="D37" s="11">
        <v>54400</v>
      </c>
      <c r="E37" s="56">
        <v>2019</v>
      </c>
      <c r="F37" s="5"/>
      <c r="G37" s="5"/>
      <c r="H37" s="5"/>
      <c r="I37" s="5">
        <v>54400</v>
      </c>
      <c r="J37" s="5"/>
      <c r="K37" s="5"/>
      <c r="L37" s="28"/>
      <c r="M37" s="5"/>
      <c r="N37" s="20"/>
      <c r="O37" s="4" t="s">
        <v>489</v>
      </c>
      <c r="P37" s="5">
        <f t="shared" si="0"/>
        <v>0</v>
      </c>
      <c r="Q37" s="4"/>
    </row>
    <row r="38" spans="1:17" x14ac:dyDescent="0.2">
      <c r="A38" s="10"/>
      <c r="B38" s="10">
        <v>146681</v>
      </c>
      <c r="C38" s="11">
        <v>31200</v>
      </c>
      <c r="D38" s="11">
        <v>31200</v>
      </c>
      <c r="E38" s="56">
        <v>2019</v>
      </c>
      <c r="F38" s="5"/>
      <c r="G38" s="5"/>
      <c r="H38" s="5"/>
      <c r="I38" s="5">
        <v>31200</v>
      </c>
      <c r="J38" s="5"/>
      <c r="K38" s="5"/>
      <c r="L38" s="28"/>
      <c r="M38" s="5"/>
      <c r="N38" s="20"/>
      <c r="O38" s="4" t="s">
        <v>489</v>
      </c>
      <c r="P38" s="5">
        <f t="shared" si="0"/>
        <v>0</v>
      </c>
      <c r="Q38" s="10"/>
    </row>
    <row r="39" spans="1:17" x14ac:dyDescent="0.2">
      <c r="A39" s="10"/>
      <c r="B39" s="10">
        <v>146945</v>
      </c>
      <c r="C39" s="11">
        <v>54400</v>
      </c>
      <c r="D39" s="11">
        <v>54400</v>
      </c>
      <c r="E39" s="56">
        <v>2019</v>
      </c>
      <c r="F39" s="5"/>
      <c r="G39" s="5"/>
      <c r="H39" s="5"/>
      <c r="I39" s="5">
        <v>54400</v>
      </c>
      <c r="J39" s="5"/>
      <c r="K39" s="5"/>
      <c r="L39" s="28"/>
      <c r="M39" s="5"/>
      <c r="N39" s="20"/>
      <c r="O39" s="4" t="s">
        <v>489</v>
      </c>
      <c r="P39" s="5">
        <f t="shared" si="0"/>
        <v>0</v>
      </c>
      <c r="Q39" s="4"/>
    </row>
    <row r="40" spans="1:17" x14ac:dyDescent="0.2">
      <c r="A40" s="10"/>
      <c r="B40" s="10">
        <v>147489</v>
      </c>
      <c r="C40" s="11">
        <v>299150</v>
      </c>
      <c r="D40" s="11">
        <v>299150</v>
      </c>
      <c r="E40" s="56">
        <v>2019</v>
      </c>
      <c r="F40" s="5"/>
      <c r="G40" s="5"/>
      <c r="H40" s="5"/>
      <c r="I40" s="5">
        <v>299150</v>
      </c>
      <c r="J40" s="5"/>
      <c r="K40" s="5"/>
      <c r="L40" s="28"/>
      <c r="M40" s="5"/>
      <c r="N40" s="20"/>
      <c r="O40" s="4" t="s">
        <v>489</v>
      </c>
      <c r="P40" s="5">
        <f t="shared" si="0"/>
        <v>0</v>
      </c>
      <c r="Q40" s="4"/>
    </row>
    <row r="41" spans="1:17" x14ac:dyDescent="0.2">
      <c r="A41" s="10"/>
      <c r="B41" s="10">
        <v>148008</v>
      </c>
      <c r="C41" s="11">
        <v>147030</v>
      </c>
      <c r="D41" s="11">
        <v>147030</v>
      </c>
      <c r="E41" s="56">
        <v>2019</v>
      </c>
      <c r="F41" s="5"/>
      <c r="G41" s="5"/>
      <c r="H41" s="5"/>
      <c r="I41" s="5">
        <v>147030</v>
      </c>
      <c r="J41" s="5"/>
      <c r="K41" s="5"/>
      <c r="L41" s="28"/>
      <c r="M41" s="5"/>
      <c r="N41" s="20"/>
      <c r="O41" s="4" t="s">
        <v>489</v>
      </c>
      <c r="P41" s="5">
        <f t="shared" si="0"/>
        <v>0</v>
      </c>
      <c r="Q41" s="4"/>
    </row>
    <row r="42" spans="1:17" x14ac:dyDescent="0.2">
      <c r="A42" s="10"/>
      <c r="B42" s="10">
        <v>148248</v>
      </c>
      <c r="C42" s="11">
        <v>54400</v>
      </c>
      <c r="D42" s="11">
        <v>54400</v>
      </c>
      <c r="E42" s="56">
        <v>2019</v>
      </c>
      <c r="F42" s="5"/>
      <c r="G42" s="5"/>
      <c r="H42" s="5"/>
      <c r="I42" s="5">
        <v>54400</v>
      </c>
      <c r="J42" s="5"/>
      <c r="K42" s="5"/>
      <c r="L42" s="28"/>
      <c r="M42" s="5"/>
      <c r="N42" s="20"/>
      <c r="O42" s="4" t="s">
        <v>489</v>
      </c>
      <c r="P42" s="5">
        <f t="shared" si="0"/>
        <v>0</v>
      </c>
      <c r="Q42" s="4"/>
    </row>
    <row r="43" spans="1:17" x14ac:dyDescent="0.2">
      <c r="A43" s="10"/>
      <c r="B43" s="10">
        <v>148598</v>
      </c>
      <c r="C43" s="11">
        <v>54400</v>
      </c>
      <c r="D43" s="11">
        <v>54400</v>
      </c>
      <c r="E43" s="56">
        <v>2019</v>
      </c>
      <c r="F43" s="5"/>
      <c r="G43" s="5"/>
      <c r="H43" s="5"/>
      <c r="I43" s="5">
        <v>54400</v>
      </c>
      <c r="J43" s="5"/>
      <c r="K43" s="11"/>
      <c r="L43" s="28"/>
      <c r="M43" s="5"/>
      <c r="N43" s="20"/>
      <c r="O43" s="4" t="s">
        <v>489</v>
      </c>
      <c r="P43" s="5">
        <f t="shared" si="0"/>
        <v>0</v>
      </c>
      <c r="Q43" s="4"/>
    </row>
    <row r="44" spans="1:17" x14ac:dyDescent="0.2">
      <c r="A44" s="10"/>
      <c r="B44" s="10">
        <v>150785</v>
      </c>
      <c r="C44" s="11">
        <v>86100</v>
      </c>
      <c r="D44" s="11">
        <v>86100</v>
      </c>
      <c r="E44" s="56">
        <v>2020</v>
      </c>
      <c r="F44" s="5"/>
      <c r="G44" s="5"/>
      <c r="H44" s="5"/>
      <c r="I44" s="5">
        <v>86100</v>
      </c>
      <c r="J44" s="5"/>
      <c r="K44" s="5"/>
      <c r="L44" s="28"/>
      <c r="M44" s="5"/>
      <c r="N44" s="20"/>
      <c r="O44" s="4" t="s">
        <v>489</v>
      </c>
      <c r="P44" s="5">
        <f t="shared" si="0"/>
        <v>0</v>
      </c>
      <c r="Q44" s="4"/>
    </row>
    <row r="45" spans="1:17" s="21" customFormat="1" x14ac:dyDescent="0.2">
      <c r="A45" s="22"/>
      <c r="B45" s="22">
        <v>150852</v>
      </c>
      <c r="C45" s="23">
        <v>156400</v>
      </c>
      <c r="D45" s="23">
        <v>156400</v>
      </c>
      <c r="E45" s="57">
        <v>2020</v>
      </c>
      <c r="F45" s="5"/>
      <c r="G45" s="5"/>
      <c r="H45" s="5"/>
      <c r="I45" s="5">
        <v>156400</v>
      </c>
      <c r="J45" s="5"/>
      <c r="K45" s="5"/>
      <c r="L45" s="28"/>
      <c r="M45" s="5"/>
      <c r="N45" s="20"/>
      <c r="O45" s="4" t="s">
        <v>489</v>
      </c>
      <c r="P45" s="5">
        <f t="shared" si="0"/>
        <v>0</v>
      </c>
      <c r="Q45" s="24"/>
    </row>
    <row r="46" spans="1:17" x14ac:dyDescent="0.2">
      <c r="A46" s="10"/>
      <c r="B46" s="10">
        <v>152394</v>
      </c>
      <c r="C46" s="11">
        <v>196733</v>
      </c>
      <c r="D46" s="11">
        <v>98367</v>
      </c>
      <c r="E46" s="56">
        <v>2020</v>
      </c>
      <c r="F46" s="5"/>
      <c r="G46" s="5"/>
      <c r="H46" s="5"/>
      <c r="I46" s="5">
        <v>0</v>
      </c>
      <c r="J46" s="5"/>
      <c r="K46" s="5"/>
      <c r="L46" s="28"/>
      <c r="M46" s="5">
        <v>98367</v>
      </c>
      <c r="N46" s="20">
        <v>2000408052</v>
      </c>
      <c r="O46" s="4"/>
      <c r="P46" s="5">
        <f t="shared" si="0"/>
        <v>0</v>
      </c>
      <c r="Q46" s="4"/>
    </row>
    <row r="47" spans="1:17" x14ac:dyDescent="0.2">
      <c r="A47" s="10"/>
      <c r="B47" s="10">
        <v>154494</v>
      </c>
      <c r="C47" s="11">
        <v>121993</v>
      </c>
      <c r="D47" s="11">
        <v>121993</v>
      </c>
      <c r="E47" s="56">
        <v>2020</v>
      </c>
      <c r="F47" s="5"/>
      <c r="G47" s="5"/>
      <c r="H47" s="5"/>
      <c r="I47" s="5">
        <v>121993</v>
      </c>
      <c r="J47" s="5"/>
      <c r="K47" s="5"/>
      <c r="L47" s="28"/>
      <c r="M47" s="5"/>
      <c r="N47" s="20"/>
      <c r="O47" s="4" t="s">
        <v>489</v>
      </c>
      <c r="P47" s="5">
        <f t="shared" si="0"/>
        <v>0</v>
      </c>
      <c r="Q47" s="4"/>
    </row>
    <row r="48" spans="1:17" x14ac:dyDescent="0.2">
      <c r="A48" s="10"/>
      <c r="B48" s="10">
        <v>155694</v>
      </c>
      <c r="C48" s="11">
        <v>280183</v>
      </c>
      <c r="D48" s="11">
        <v>280183</v>
      </c>
      <c r="E48" s="56">
        <v>2020</v>
      </c>
      <c r="F48" s="5"/>
      <c r="G48" s="5"/>
      <c r="H48" s="5"/>
      <c r="I48" s="5">
        <v>280183</v>
      </c>
      <c r="J48" s="5"/>
      <c r="K48" s="11"/>
      <c r="L48" s="28"/>
      <c r="M48" s="5"/>
      <c r="N48" s="20"/>
      <c r="O48" s="4" t="s">
        <v>489</v>
      </c>
      <c r="P48" s="5">
        <f t="shared" si="0"/>
        <v>0</v>
      </c>
      <c r="Q48" s="4"/>
    </row>
    <row r="49" spans="1:17" x14ac:dyDescent="0.2">
      <c r="A49" s="10"/>
      <c r="B49" s="10">
        <v>155885</v>
      </c>
      <c r="C49" s="11">
        <v>57950</v>
      </c>
      <c r="D49" s="11">
        <v>57950</v>
      </c>
      <c r="E49" s="56">
        <v>2020</v>
      </c>
      <c r="F49" s="5"/>
      <c r="G49" s="5"/>
      <c r="H49" s="5"/>
      <c r="I49" s="5">
        <v>57950</v>
      </c>
      <c r="J49" s="5"/>
      <c r="K49" s="5"/>
      <c r="L49" s="28"/>
      <c r="M49" s="5"/>
      <c r="N49" s="20"/>
      <c r="O49" s="4" t="s">
        <v>489</v>
      </c>
      <c r="P49" s="5">
        <f t="shared" si="0"/>
        <v>0</v>
      </c>
      <c r="Q49" s="4"/>
    </row>
    <row r="50" spans="1:17" x14ac:dyDescent="0.2">
      <c r="A50" s="10"/>
      <c r="B50" s="10">
        <v>156071</v>
      </c>
      <c r="C50" s="11">
        <v>54400</v>
      </c>
      <c r="D50" s="11">
        <v>54400</v>
      </c>
      <c r="E50" s="56">
        <v>2020</v>
      </c>
      <c r="F50" s="5"/>
      <c r="G50" s="5"/>
      <c r="H50" s="5"/>
      <c r="I50" s="5">
        <v>54400</v>
      </c>
      <c r="J50" s="5"/>
      <c r="K50" s="5"/>
      <c r="L50" s="28"/>
      <c r="M50" s="5"/>
      <c r="N50" s="20"/>
      <c r="O50" s="4" t="s">
        <v>489</v>
      </c>
      <c r="P50" s="5">
        <f t="shared" si="0"/>
        <v>0</v>
      </c>
      <c r="Q50" s="4"/>
    </row>
    <row r="51" spans="1:17" x14ac:dyDescent="0.2">
      <c r="A51" s="10"/>
      <c r="B51" s="10">
        <v>156160</v>
      </c>
      <c r="C51" s="11">
        <v>271033</v>
      </c>
      <c r="D51" s="11">
        <v>271033</v>
      </c>
      <c r="E51" s="56">
        <v>2020</v>
      </c>
      <c r="F51" s="5"/>
      <c r="G51" s="5"/>
      <c r="H51" s="5"/>
      <c r="I51" s="5">
        <v>271033</v>
      </c>
      <c r="J51" s="5"/>
      <c r="K51" s="5"/>
      <c r="L51" s="28"/>
      <c r="M51" s="5"/>
      <c r="N51" s="20"/>
      <c r="O51" s="4" t="s">
        <v>489</v>
      </c>
      <c r="P51" s="5">
        <f t="shared" si="0"/>
        <v>0</v>
      </c>
      <c r="Q51" s="4"/>
    </row>
    <row r="52" spans="1:17" x14ac:dyDescent="0.2">
      <c r="A52" s="10"/>
      <c r="B52" s="10">
        <v>156363</v>
      </c>
      <c r="C52" s="11">
        <v>63000</v>
      </c>
      <c r="D52" s="11">
        <v>63000</v>
      </c>
      <c r="E52" s="56">
        <v>2020</v>
      </c>
      <c r="F52" s="5"/>
      <c r="G52" s="5"/>
      <c r="H52" s="5"/>
      <c r="I52" s="5">
        <v>63000</v>
      </c>
      <c r="J52" s="5"/>
      <c r="K52" s="5"/>
      <c r="L52" s="28"/>
      <c r="M52" s="5"/>
      <c r="N52" s="20"/>
      <c r="O52" s="4" t="s">
        <v>489</v>
      </c>
      <c r="P52" s="5">
        <f t="shared" si="0"/>
        <v>0</v>
      </c>
      <c r="Q52" s="10"/>
    </row>
    <row r="53" spans="1:17" x14ac:dyDescent="0.2">
      <c r="A53" s="10"/>
      <c r="B53" s="10">
        <v>156498</v>
      </c>
      <c r="C53" s="11">
        <v>213084</v>
      </c>
      <c r="D53" s="11">
        <v>213084</v>
      </c>
      <c r="E53" s="56">
        <v>2020</v>
      </c>
      <c r="F53" s="5"/>
      <c r="G53" s="5"/>
      <c r="H53" s="5"/>
      <c r="I53" s="5">
        <v>213084</v>
      </c>
      <c r="J53" s="5"/>
      <c r="K53" s="5"/>
      <c r="L53" s="28"/>
      <c r="M53" s="5"/>
      <c r="N53" s="20"/>
      <c r="O53" s="4" t="s">
        <v>489</v>
      </c>
      <c r="P53" s="5">
        <f t="shared" si="0"/>
        <v>0</v>
      </c>
      <c r="Q53" s="4"/>
    </row>
    <row r="54" spans="1:17" x14ac:dyDescent="0.2">
      <c r="A54" s="10"/>
      <c r="B54" s="10">
        <v>156634</v>
      </c>
      <c r="C54" s="11">
        <v>141200</v>
      </c>
      <c r="D54" s="11">
        <v>141200</v>
      </c>
      <c r="E54" s="56">
        <v>2020</v>
      </c>
      <c r="F54" s="5"/>
      <c r="G54" s="5"/>
      <c r="H54" s="5"/>
      <c r="I54" s="5">
        <v>141200</v>
      </c>
      <c r="J54" s="5"/>
      <c r="K54" s="11"/>
      <c r="L54" s="28"/>
      <c r="M54" s="5"/>
      <c r="N54" s="20"/>
      <c r="O54" s="4" t="s">
        <v>489</v>
      </c>
      <c r="P54" s="5">
        <f t="shared" si="0"/>
        <v>0</v>
      </c>
      <c r="Q54" s="10"/>
    </row>
    <row r="55" spans="1:17" x14ac:dyDescent="0.2">
      <c r="A55" s="10"/>
      <c r="B55" s="10">
        <v>156975</v>
      </c>
      <c r="C55" s="11">
        <v>57600</v>
      </c>
      <c r="D55" s="11">
        <v>57600</v>
      </c>
      <c r="E55" s="56">
        <v>2020</v>
      </c>
      <c r="F55" s="5"/>
      <c r="G55" s="5"/>
      <c r="H55" s="5"/>
      <c r="I55" s="5">
        <v>57600</v>
      </c>
      <c r="J55" s="5"/>
      <c r="K55" s="5"/>
      <c r="L55" s="28"/>
      <c r="M55" s="5"/>
      <c r="N55" s="20"/>
      <c r="O55" s="4" t="s">
        <v>489</v>
      </c>
      <c r="P55" s="5">
        <f t="shared" si="0"/>
        <v>0</v>
      </c>
      <c r="Q55" s="4"/>
    </row>
    <row r="56" spans="1:17" x14ac:dyDescent="0.2">
      <c r="A56" s="10"/>
      <c r="B56" s="10">
        <v>157086</v>
      </c>
      <c r="C56" s="11">
        <v>110350</v>
      </c>
      <c r="D56" s="11">
        <v>110350</v>
      </c>
      <c r="E56" s="56">
        <v>2020</v>
      </c>
      <c r="F56" s="5"/>
      <c r="G56" s="5"/>
      <c r="H56" s="5"/>
      <c r="I56" s="5">
        <v>110350</v>
      </c>
      <c r="J56" s="5"/>
      <c r="K56" s="11"/>
      <c r="L56" s="28"/>
      <c r="M56" s="5"/>
      <c r="N56" s="20"/>
      <c r="O56" s="4" t="s">
        <v>489</v>
      </c>
      <c r="P56" s="5">
        <f t="shared" si="0"/>
        <v>0</v>
      </c>
      <c r="Q56" s="4"/>
    </row>
    <row r="57" spans="1:17" x14ac:dyDescent="0.2">
      <c r="A57" s="10"/>
      <c r="B57" s="10">
        <v>157194</v>
      </c>
      <c r="C57" s="11">
        <v>95300</v>
      </c>
      <c r="D57" s="11">
        <v>95300</v>
      </c>
      <c r="E57" s="56">
        <v>2020</v>
      </c>
      <c r="F57" s="5"/>
      <c r="G57" s="5"/>
      <c r="H57" s="5"/>
      <c r="I57" s="5">
        <v>95300</v>
      </c>
      <c r="J57" s="5"/>
      <c r="K57" s="5"/>
      <c r="L57" s="28"/>
      <c r="M57" s="5"/>
      <c r="N57" s="20"/>
      <c r="O57" s="4" t="s">
        <v>489</v>
      </c>
      <c r="P57" s="5">
        <f t="shared" si="0"/>
        <v>0</v>
      </c>
      <c r="Q57" s="4"/>
    </row>
    <row r="58" spans="1:17" x14ac:dyDescent="0.2">
      <c r="A58" s="10"/>
      <c r="B58" s="10">
        <v>157237</v>
      </c>
      <c r="C58" s="11">
        <v>179043</v>
      </c>
      <c r="D58" s="11">
        <v>179043</v>
      </c>
      <c r="E58" s="56">
        <v>2020</v>
      </c>
      <c r="F58" s="5"/>
      <c r="G58" s="5"/>
      <c r="H58" s="5"/>
      <c r="I58" s="5">
        <v>179043</v>
      </c>
      <c r="J58" s="5"/>
      <c r="K58" s="5"/>
      <c r="L58" s="28"/>
      <c r="M58" s="5"/>
      <c r="N58" s="20"/>
      <c r="O58" s="4" t="s">
        <v>489</v>
      </c>
      <c r="P58" s="5">
        <f t="shared" si="0"/>
        <v>0</v>
      </c>
      <c r="Q58" s="4"/>
    </row>
    <row r="59" spans="1:17" x14ac:dyDescent="0.2">
      <c r="A59" s="10"/>
      <c r="B59" s="10">
        <v>158081</v>
      </c>
      <c r="C59" s="11">
        <v>203430</v>
      </c>
      <c r="D59" s="11">
        <v>203430</v>
      </c>
      <c r="E59" s="56">
        <v>2020</v>
      </c>
      <c r="F59" s="5"/>
      <c r="G59" s="5"/>
      <c r="H59" s="5"/>
      <c r="I59" s="5">
        <v>203430</v>
      </c>
      <c r="J59" s="5"/>
      <c r="K59" s="5"/>
      <c r="L59" s="28"/>
      <c r="M59" s="5"/>
      <c r="N59" s="20"/>
      <c r="O59" s="4" t="s">
        <v>489</v>
      </c>
      <c r="P59" s="5">
        <f t="shared" si="0"/>
        <v>0</v>
      </c>
      <c r="Q59" s="4"/>
    </row>
    <row r="60" spans="1:17" x14ac:dyDescent="0.2">
      <c r="A60" s="10"/>
      <c r="B60" s="10">
        <v>158163</v>
      </c>
      <c r="C60" s="11">
        <v>186700</v>
      </c>
      <c r="D60" s="11">
        <v>186700</v>
      </c>
      <c r="E60" s="56">
        <v>2020</v>
      </c>
      <c r="F60" s="5"/>
      <c r="G60" s="5"/>
      <c r="H60" s="5"/>
      <c r="I60" s="5">
        <v>186700</v>
      </c>
      <c r="J60" s="5"/>
      <c r="K60" s="5"/>
      <c r="L60" s="28"/>
      <c r="M60" s="5"/>
      <c r="N60" s="20"/>
      <c r="O60" s="4" t="s">
        <v>489</v>
      </c>
      <c r="P60" s="5">
        <f t="shared" si="0"/>
        <v>0</v>
      </c>
      <c r="Q60" s="4"/>
    </row>
    <row r="61" spans="1:17" x14ac:dyDescent="0.2">
      <c r="A61" s="10"/>
      <c r="B61" s="10">
        <v>159031</v>
      </c>
      <c r="C61" s="11">
        <v>201880</v>
      </c>
      <c r="D61" s="11">
        <v>201880</v>
      </c>
      <c r="E61" s="56">
        <v>2020</v>
      </c>
      <c r="F61" s="5"/>
      <c r="G61" s="59">
        <v>201880</v>
      </c>
      <c r="H61" s="5"/>
      <c r="I61" s="5"/>
      <c r="J61" s="5"/>
      <c r="K61" s="5"/>
      <c r="L61" s="28"/>
      <c r="M61" s="5"/>
      <c r="N61" s="20" t="s">
        <v>105</v>
      </c>
      <c r="O61" s="4" t="str">
        <f>VLOOKUP(B61,'[1]DEVOLUCIONES JorgeCavelier'!$H:$I,2,0)</f>
        <v xml:space="preserve">Se hace devolución total de la factura P159031 dado que el usuario se encontraba INACTIVO para  la fecha de los servicios  prestados  el dia 12/02/2020 se verifica en el Adres y efectivamente el paciente se encuentra afiliado a la EPS ECOPSOS EPS SAS desde el 12/02/2020 para la fecha de atención el paciente se encontraba inactivo en Coosalud por ende el pago corresponde a la EPS antes mencionada </v>
      </c>
      <c r="P61" s="5">
        <f t="shared" si="0"/>
        <v>0</v>
      </c>
      <c r="Q61" s="4"/>
    </row>
    <row r="62" spans="1:17" x14ac:dyDescent="0.2">
      <c r="A62" s="10"/>
      <c r="B62" s="10">
        <v>160850</v>
      </c>
      <c r="C62" s="11">
        <v>190800</v>
      </c>
      <c r="D62" s="11">
        <v>190800</v>
      </c>
      <c r="E62" s="56">
        <v>2020</v>
      </c>
      <c r="F62" s="5"/>
      <c r="G62" s="59">
        <v>190800</v>
      </c>
      <c r="H62" s="5"/>
      <c r="I62" s="5"/>
      <c r="J62" s="5"/>
      <c r="K62" s="11"/>
      <c r="L62" s="28"/>
      <c r="M62" s="5"/>
      <c r="N62" s="20" t="s">
        <v>149</v>
      </c>
      <c r="O62" s="4" t="str">
        <f>VLOOKUP(B62,'[1]DEVOLUCIONES JorgeCavelier'!$H:$I,2,0)</f>
        <v>SE HACE DEVOLUCIÓN DE LA FACTURA SE REALIZA VALIDACIÓN DE LA INFORMACIÓN SUMINISTRADA Y SEGÚN REQUISITOS CONTEMPLADOS EN LA RESOLUCIÓN 3374 de 2000 y res 3495 DEL 2019 EXPEDIDA POR EL MINISTERIO DE SALUD Y SEGURIDAD SOCIAL al igual que circular informativa expedida por aplisalud para las ips   atendiendo el lineamiento y dando cumplimiento a las obligaciones de confiabilidad seguridad y calidad de los datos sobre la prestación  de servicios  de salud "toda informacion debe ser codificada  en cups y cum (los medicamentos deben estar registrados correctamente y vigentes"  No es posible dar tramite a la cuenta medica una vez resueltos los motivos de la devolucion se realizara la auditoria</v>
      </c>
      <c r="P62" s="5">
        <f t="shared" si="0"/>
        <v>0</v>
      </c>
      <c r="Q62" s="4"/>
    </row>
    <row r="63" spans="1:17" x14ac:dyDescent="0.2">
      <c r="A63" s="10"/>
      <c r="B63" s="10">
        <v>162765</v>
      </c>
      <c r="C63" s="11">
        <v>266250</v>
      </c>
      <c r="D63" s="11">
        <v>153344</v>
      </c>
      <c r="E63" s="56">
        <v>2020</v>
      </c>
      <c r="F63" s="5">
        <v>266250</v>
      </c>
      <c r="G63" s="5"/>
      <c r="H63" s="5"/>
      <c r="I63" s="5">
        <v>0</v>
      </c>
      <c r="J63" s="5"/>
      <c r="K63" s="5"/>
      <c r="L63" s="28"/>
      <c r="M63" s="5"/>
      <c r="N63" s="20"/>
      <c r="O63" s="4"/>
      <c r="P63" s="5">
        <f t="shared" si="0"/>
        <v>-112906</v>
      </c>
      <c r="Q63" s="4"/>
    </row>
    <row r="64" spans="1:17" x14ac:dyDescent="0.2">
      <c r="A64" s="10"/>
      <c r="B64" s="10">
        <v>162766</v>
      </c>
      <c r="C64" s="11">
        <v>267350</v>
      </c>
      <c r="D64" s="11">
        <v>267350</v>
      </c>
      <c r="E64" s="56">
        <v>2020</v>
      </c>
      <c r="F64" s="5">
        <v>267350</v>
      </c>
      <c r="G64" s="5"/>
      <c r="H64" s="5"/>
      <c r="I64" s="5">
        <v>0</v>
      </c>
      <c r="J64" s="5"/>
      <c r="K64" s="5"/>
      <c r="L64" s="28"/>
      <c r="M64" s="5"/>
      <c r="N64" s="20"/>
      <c r="O64" s="4"/>
      <c r="P64" s="5">
        <f t="shared" si="0"/>
        <v>0</v>
      </c>
      <c r="Q64" s="4"/>
    </row>
    <row r="65" spans="1:17" x14ac:dyDescent="0.2">
      <c r="A65" s="10"/>
      <c r="B65" s="10">
        <v>162783</v>
      </c>
      <c r="C65" s="11">
        <v>290000</v>
      </c>
      <c r="D65" s="11">
        <v>290000</v>
      </c>
      <c r="E65" s="56">
        <v>2020</v>
      </c>
      <c r="F65" s="5"/>
      <c r="G65" s="5"/>
      <c r="H65" s="5"/>
      <c r="I65" s="5">
        <v>0</v>
      </c>
      <c r="J65" s="5">
        <v>290000</v>
      </c>
      <c r="K65" s="5"/>
      <c r="L65" s="28"/>
      <c r="M65" s="5"/>
      <c r="N65" s="20"/>
      <c r="O65" s="4"/>
      <c r="P65" s="5">
        <f t="shared" si="0"/>
        <v>0</v>
      </c>
      <c r="Q65" s="4"/>
    </row>
    <row r="66" spans="1:17" x14ac:dyDescent="0.2">
      <c r="A66" s="10"/>
      <c r="B66" s="10">
        <v>162905</v>
      </c>
      <c r="C66" s="11">
        <v>61950</v>
      </c>
      <c r="D66" s="11">
        <v>61950</v>
      </c>
      <c r="E66" s="56">
        <v>2020</v>
      </c>
      <c r="F66" s="5">
        <v>61950</v>
      </c>
      <c r="G66" s="5"/>
      <c r="H66" s="5"/>
      <c r="I66" s="5">
        <v>0</v>
      </c>
      <c r="J66" s="5"/>
      <c r="K66" s="5"/>
      <c r="L66" s="28"/>
      <c r="M66" s="5"/>
      <c r="N66" s="20"/>
      <c r="O66" s="4"/>
      <c r="P66" s="5">
        <f t="shared" si="0"/>
        <v>0</v>
      </c>
      <c r="Q66" s="4"/>
    </row>
    <row r="67" spans="1:17" x14ac:dyDescent="0.2">
      <c r="A67" s="10"/>
      <c r="B67" s="10">
        <v>163105</v>
      </c>
      <c r="C67" s="11">
        <v>62750</v>
      </c>
      <c r="D67" s="11">
        <v>62750</v>
      </c>
      <c r="E67" s="56">
        <v>2020</v>
      </c>
      <c r="F67" s="5">
        <v>62750</v>
      </c>
      <c r="G67" s="5"/>
      <c r="H67" s="5"/>
      <c r="I67" s="5">
        <v>0</v>
      </c>
      <c r="J67" s="5"/>
      <c r="K67" s="5"/>
      <c r="L67" s="28"/>
      <c r="M67" s="5"/>
      <c r="N67" s="20"/>
      <c r="O67" s="4"/>
      <c r="P67" s="5">
        <f t="shared" ref="P67:P127" si="1">D67-SUM(F67:M67)</f>
        <v>0</v>
      </c>
      <c r="Q67" s="4"/>
    </row>
    <row r="68" spans="1:17" x14ac:dyDescent="0.2">
      <c r="A68" s="10"/>
      <c r="B68" s="10">
        <v>163123</v>
      </c>
      <c r="C68" s="11">
        <v>62250</v>
      </c>
      <c r="D68" s="11">
        <v>62250</v>
      </c>
      <c r="E68" s="56">
        <v>2020</v>
      </c>
      <c r="F68" s="5">
        <v>62250</v>
      </c>
      <c r="G68" s="5"/>
      <c r="H68" s="5"/>
      <c r="I68" s="5">
        <v>0</v>
      </c>
      <c r="J68" s="5"/>
      <c r="K68" s="5"/>
      <c r="L68" s="28"/>
      <c r="M68" s="5"/>
      <c r="N68" s="20"/>
      <c r="O68" s="4"/>
      <c r="P68" s="5">
        <f t="shared" si="1"/>
        <v>0</v>
      </c>
      <c r="Q68" s="4"/>
    </row>
    <row r="69" spans="1:17" x14ac:dyDescent="0.2">
      <c r="A69" s="10"/>
      <c r="B69" s="10">
        <v>163273</v>
      </c>
      <c r="C69" s="11">
        <v>229833</v>
      </c>
      <c r="D69" s="11">
        <v>229833</v>
      </c>
      <c r="E69" s="56">
        <v>2020</v>
      </c>
      <c r="F69" s="5"/>
      <c r="G69" s="5"/>
      <c r="H69" s="5"/>
      <c r="I69" s="5">
        <v>0</v>
      </c>
      <c r="J69" s="5"/>
      <c r="K69" s="5"/>
      <c r="L69" s="28"/>
      <c r="M69" s="5">
        <v>229833</v>
      </c>
      <c r="N69" s="20" t="s">
        <v>482</v>
      </c>
      <c r="O69" s="4"/>
      <c r="P69" s="5">
        <f t="shared" si="1"/>
        <v>0</v>
      </c>
      <c r="Q69" s="4"/>
    </row>
    <row r="70" spans="1:17" x14ac:dyDescent="0.2">
      <c r="A70" s="10"/>
      <c r="B70" s="10">
        <v>163452</v>
      </c>
      <c r="C70" s="11">
        <v>137443</v>
      </c>
      <c r="D70" s="11">
        <v>137443</v>
      </c>
      <c r="E70" s="56">
        <v>2020</v>
      </c>
      <c r="F70" s="5"/>
      <c r="G70" s="59">
        <v>137443</v>
      </c>
      <c r="H70" s="5"/>
      <c r="I70" s="5"/>
      <c r="J70" s="5"/>
      <c r="K70" s="5"/>
      <c r="L70" s="28"/>
      <c r="M70" s="5"/>
      <c r="N70" s="20" t="s">
        <v>92</v>
      </c>
      <c r="O70" s="4" t="str">
        <f>VLOOKUP(B70,'[1]DEVOLUCIONES JorgeCavelier'!$H:$I,2,0)</f>
        <v xml:space="preserve">Según circular  informativa del 11 de agosto de 2020 a todas las IPS y  Proveedores de Coosalud EPS se hace devolución Ya que  no cumple con normatividad  vigente con relación  a la facturación en CUPS y coincidencia de RIPS con la mismaips no cumple con normatividad  vigente  códigos CUPS actualizados resolución 3495/2019   y  modificación (si aplica según fecha) de esta correspondiente  a la resolución 537de 2020 vigente a partir del 01 DE ABRIL de 2020 </v>
      </c>
      <c r="P70" s="5">
        <f t="shared" si="1"/>
        <v>0</v>
      </c>
      <c r="Q70" s="4"/>
    </row>
    <row r="71" spans="1:17" x14ac:dyDescent="0.2">
      <c r="A71" s="10"/>
      <c r="B71" s="10">
        <v>163531</v>
      </c>
      <c r="C71" s="11">
        <v>170600</v>
      </c>
      <c r="D71" s="11">
        <v>170600</v>
      </c>
      <c r="E71" s="56">
        <v>2020</v>
      </c>
      <c r="F71" s="5"/>
      <c r="G71" s="59">
        <v>170600</v>
      </c>
      <c r="H71" s="5"/>
      <c r="I71" s="5"/>
      <c r="J71" s="5"/>
      <c r="K71" s="5"/>
      <c r="L71" s="28"/>
      <c r="M71" s="5"/>
      <c r="N71" s="20" t="s">
        <v>152</v>
      </c>
      <c r="O71" s="4" t="str">
        <f>VLOOKUP(B71,'[1]DEVOLUCIONES JorgeCavelier'!$H:$I,2,0)</f>
        <v>SE HACE DEVOLUCIÓN DE LA FACTURA SE REALIZA VALIDACIÓN DE LA INFORMACIÓN SUMINISTRADA Y SEGÚN REQUISITOS CONTEMPLADOS EN LA RESOLUCIÓN 3374 de 2000 y res 3495 DEL 2019 EXPEDIDA POR EL MINISTERIO DE SALUD Y SEGURIDAD SOCIAL al igual que circular informativa expedida por aplisalud para las ips   atendiendo el lineamiento y dando cumplimiento a las obligaciones de confiabilidad seguridad y calidad de los datos sobre la prestación  de servicios  de salud "toda informacion debe ser codificada  en cups y cum (los medicamentos deben estar registrados correctamente y vigentes"  No es posible dar tramite a la cuenta medica una vez resueltos los motivos de la devolucion se realizara la auditoria</v>
      </c>
      <c r="P71" s="5">
        <f t="shared" si="1"/>
        <v>0</v>
      </c>
      <c r="Q71" s="4"/>
    </row>
    <row r="72" spans="1:17" x14ac:dyDescent="0.2">
      <c r="A72" s="10"/>
      <c r="B72" s="10">
        <v>163783</v>
      </c>
      <c r="C72" s="11">
        <v>243700</v>
      </c>
      <c r="D72" s="11">
        <v>243700</v>
      </c>
      <c r="E72" s="56">
        <v>2020</v>
      </c>
      <c r="F72" s="5">
        <v>243700</v>
      </c>
      <c r="G72" s="5"/>
      <c r="H72" s="5"/>
      <c r="I72" s="5">
        <v>0</v>
      </c>
      <c r="J72" s="5"/>
      <c r="K72" s="5"/>
      <c r="L72" s="28"/>
      <c r="M72" s="5"/>
      <c r="N72" s="20"/>
      <c r="O72" s="4"/>
      <c r="P72" s="5">
        <f t="shared" si="1"/>
        <v>0</v>
      </c>
      <c r="Q72" s="4"/>
    </row>
    <row r="73" spans="1:17" x14ac:dyDescent="0.2">
      <c r="A73" s="10"/>
      <c r="B73" s="10">
        <v>164219</v>
      </c>
      <c r="C73" s="11">
        <v>139600</v>
      </c>
      <c r="D73" s="11">
        <v>139600</v>
      </c>
      <c r="E73" s="56">
        <v>2020</v>
      </c>
      <c r="F73" s="5"/>
      <c r="G73" s="5"/>
      <c r="H73" s="5"/>
      <c r="I73" s="5">
        <v>0</v>
      </c>
      <c r="J73" s="5"/>
      <c r="K73" s="5"/>
      <c r="L73" s="28"/>
      <c r="M73" s="5">
        <v>139600</v>
      </c>
      <c r="N73" s="20">
        <v>2000460316</v>
      </c>
      <c r="O73" s="4"/>
      <c r="P73" s="5">
        <f t="shared" si="1"/>
        <v>0</v>
      </c>
      <c r="Q73" s="4"/>
    </row>
    <row r="74" spans="1:17" x14ac:dyDescent="0.2">
      <c r="A74" s="10"/>
      <c r="B74" s="10">
        <v>164628</v>
      </c>
      <c r="C74" s="11">
        <v>218733</v>
      </c>
      <c r="D74" s="11">
        <v>218733</v>
      </c>
      <c r="E74" s="56">
        <v>2020</v>
      </c>
      <c r="F74" s="5">
        <v>218733</v>
      </c>
      <c r="G74" s="5"/>
      <c r="H74" s="5"/>
      <c r="I74" s="5">
        <v>0</v>
      </c>
      <c r="J74" s="5"/>
      <c r="K74" s="5"/>
      <c r="L74" s="28"/>
      <c r="M74" s="5"/>
      <c r="N74" s="20"/>
      <c r="O74" s="4"/>
      <c r="P74" s="5">
        <f t="shared" si="1"/>
        <v>0</v>
      </c>
      <c r="Q74" s="4"/>
    </row>
    <row r="75" spans="1:17" x14ac:dyDescent="0.2">
      <c r="A75" s="10"/>
      <c r="B75" s="10">
        <v>164894</v>
      </c>
      <c r="C75" s="11">
        <v>57600</v>
      </c>
      <c r="D75" s="11">
        <v>57600</v>
      </c>
      <c r="E75" s="56">
        <v>2020</v>
      </c>
      <c r="F75" s="5">
        <v>57600</v>
      </c>
      <c r="G75" s="5"/>
      <c r="H75" s="5"/>
      <c r="I75" s="5">
        <v>0</v>
      </c>
      <c r="J75" s="5"/>
      <c r="K75" s="5"/>
      <c r="L75" s="28"/>
      <c r="M75" s="5"/>
      <c r="N75" s="20"/>
      <c r="O75" s="4"/>
      <c r="P75" s="5">
        <f t="shared" si="1"/>
        <v>0</v>
      </c>
      <c r="Q75" s="4"/>
    </row>
    <row r="76" spans="1:17" x14ac:dyDescent="0.2">
      <c r="A76" s="10"/>
      <c r="B76" s="10">
        <v>165055</v>
      </c>
      <c r="C76" s="11">
        <v>57600</v>
      </c>
      <c r="D76" s="11">
        <v>57600</v>
      </c>
      <c r="E76" s="56">
        <v>2020</v>
      </c>
      <c r="F76" s="5">
        <v>57600</v>
      </c>
      <c r="G76" s="5"/>
      <c r="H76" s="5"/>
      <c r="I76" s="5">
        <v>0</v>
      </c>
      <c r="J76" s="5"/>
      <c r="K76" s="5"/>
      <c r="L76" s="28"/>
      <c r="M76" s="5"/>
      <c r="N76" s="20"/>
      <c r="O76" s="4"/>
      <c r="P76" s="5">
        <f t="shared" si="1"/>
        <v>0</v>
      </c>
      <c r="Q76" s="4"/>
    </row>
    <row r="77" spans="1:17" x14ac:dyDescent="0.2">
      <c r="A77" s="10"/>
      <c r="B77" s="10">
        <v>165228</v>
      </c>
      <c r="C77" s="11">
        <v>57600</v>
      </c>
      <c r="D77" s="11">
        <v>57600</v>
      </c>
      <c r="E77" s="56">
        <v>2020</v>
      </c>
      <c r="F77" s="5">
        <v>57600</v>
      </c>
      <c r="G77" s="5"/>
      <c r="H77" s="5"/>
      <c r="I77" s="5">
        <v>0</v>
      </c>
      <c r="J77" s="5"/>
      <c r="K77" s="5"/>
      <c r="L77" s="28"/>
      <c r="M77" s="5"/>
      <c r="N77" s="20"/>
      <c r="O77" s="4"/>
      <c r="P77" s="5">
        <f t="shared" si="1"/>
        <v>0</v>
      </c>
      <c r="Q77" s="4"/>
    </row>
    <row r="78" spans="1:17" x14ac:dyDescent="0.2">
      <c r="A78" s="10"/>
      <c r="B78" s="10">
        <v>165565</v>
      </c>
      <c r="C78" s="11">
        <v>261050</v>
      </c>
      <c r="D78" s="11">
        <v>217813</v>
      </c>
      <c r="E78" s="56">
        <v>2020</v>
      </c>
      <c r="F78" s="5"/>
      <c r="G78" s="5"/>
      <c r="H78" s="5"/>
      <c r="I78" s="5">
        <v>0</v>
      </c>
      <c r="J78" s="5"/>
      <c r="K78" s="5"/>
      <c r="L78" s="28"/>
      <c r="M78" s="5">
        <v>217813</v>
      </c>
      <c r="N78" s="20">
        <v>2000477885</v>
      </c>
      <c r="O78" s="4"/>
      <c r="P78" s="5">
        <f t="shared" si="1"/>
        <v>0</v>
      </c>
      <c r="Q78" s="4"/>
    </row>
    <row r="79" spans="1:17" x14ac:dyDescent="0.2">
      <c r="A79" s="10"/>
      <c r="B79" s="10">
        <v>165834</v>
      </c>
      <c r="C79" s="11">
        <v>156800</v>
      </c>
      <c r="D79" s="11">
        <v>59750</v>
      </c>
      <c r="E79" s="56">
        <v>2020</v>
      </c>
      <c r="F79" s="5"/>
      <c r="G79" s="5"/>
      <c r="H79" s="5"/>
      <c r="I79" s="5">
        <v>0</v>
      </c>
      <c r="J79" s="5"/>
      <c r="K79" s="5"/>
      <c r="L79" s="28"/>
      <c r="M79" s="5">
        <v>59750</v>
      </c>
      <c r="N79" s="20">
        <v>2000477866</v>
      </c>
      <c r="O79" s="4"/>
      <c r="P79" s="5">
        <f t="shared" si="1"/>
        <v>0</v>
      </c>
      <c r="Q79" s="4"/>
    </row>
    <row r="80" spans="1:17" x14ac:dyDescent="0.2">
      <c r="A80" s="10"/>
      <c r="B80" s="10">
        <v>166205</v>
      </c>
      <c r="C80" s="11">
        <v>232617</v>
      </c>
      <c r="D80" s="11">
        <v>232617</v>
      </c>
      <c r="E80" s="56">
        <v>2020</v>
      </c>
      <c r="F80" s="5"/>
      <c r="G80" s="59">
        <v>232617</v>
      </c>
      <c r="H80" s="5"/>
      <c r="I80" s="5"/>
      <c r="J80" s="5"/>
      <c r="K80" s="5"/>
      <c r="L80" s="28"/>
      <c r="M80" s="5"/>
      <c r="N80" s="20" t="s">
        <v>113</v>
      </c>
      <c r="O80" s="4" t="str">
        <f>VLOOKUP(B80,'[1]DEVOLUCIONES JorgeCavelier'!$H:$I,2,0)</f>
        <v>SE REALIZA DEVOLUCION DE LA FACTURA NO HAY CODIGO DE ATENCION DE URGENCIAS PARA LA FECHA 09/07/2020</v>
      </c>
      <c r="P80" s="5">
        <f t="shared" si="1"/>
        <v>0</v>
      </c>
      <c r="Q80" s="4"/>
    </row>
    <row r="81" spans="1:17" x14ac:dyDescent="0.2">
      <c r="A81" s="10"/>
      <c r="B81" s="10">
        <v>166773</v>
      </c>
      <c r="C81" s="11">
        <v>150200</v>
      </c>
      <c r="D81" s="11">
        <v>150200</v>
      </c>
      <c r="E81" s="56">
        <v>2020</v>
      </c>
      <c r="F81" s="5"/>
      <c r="G81" s="5"/>
      <c r="H81" s="5"/>
      <c r="I81" s="5">
        <v>0</v>
      </c>
      <c r="J81" s="5"/>
      <c r="K81" s="5"/>
      <c r="L81" s="28"/>
      <c r="M81" s="5">
        <v>150200</v>
      </c>
      <c r="N81" s="20">
        <v>2000477881</v>
      </c>
      <c r="O81" s="4"/>
      <c r="P81" s="5">
        <f t="shared" si="1"/>
        <v>0</v>
      </c>
      <c r="Q81" s="4"/>
    </row>
    <row r="82" spans="1:17" x14ac:dyDescent="0.2">
      <c r="A82" s="10"/>
      <c r="B82" s="10">
        <v>166795</v>
      </c>
      <c r="C82" s="11">
        <v>932220</v>
      </c>
      <c r="D82" s="11">
        <v>932220</v>
      </c>
      <c r="E82" s="56">
        <v>2020</v>
      </c>
      <c r="F82" s="5"/>
      <c r="G82" s="59">
        <v>932220</v>
      </c>
      <c r="H82" s="5"/>
      <c r="I82" s="5"/>
      <c r="J82" s="5"/>
      <c r="K82" s="5"/>
      <c r="L82" s="28"/>
      <c r="M82" s="5"/>
      <c r="N82" s="20" t="s">
        <v>137</v>
      </c>
      <c r="O82" s="4" t="str">
        <f>VLOOKUP(B82,'[1]DEVOLUCIONES JorgeCavelier'!$H:$I,2,0)</f>
        <v>Se hace devolución de la factura se realiza validación de la información suministrada y según requisitos contemplados en la resolución 3374de 2000 y res 3495 del 2019 expedida por el ministerio de salud y seguridad social al igual que circular informativa expedida por aplisalud para las ips   atendiendo el lineamiento y dando cumplimiento a las obligaciones de  confiabilidad seguridad y calidad de los datos sobre la prestación  de servicios  de salud "toda información debe ser codificada  en cups y cum (los medicamentos deben estar registrados correctamente y vigentes)"  No es posible dar tramite a la cuenta medica una vez resueltos los motivos de la devolución factura sujeta a nueva auditoria</v>
      </c>
      <c r="P82" s="5">
        <f t="shared" si="1"/>
        <v>0</v>
      </c>
      <c r="Q82" s="4"/>
    </row>
    <row r="83" spans="1:17" x14ac:dyDescent="0.2">
      <c r="A83" s="10"/>
      <c r="B83" s="10">
        <v>167696</v>
      </c>
      <c r="C83" s="11">
        <v>116100</v>
      </c>
      <c r="D83" s="11">
        <v>116100</v>
      </c>
      <c r="E83" s="56">
        <v>2020</v>
      </c>
      <c r="F83" s="5"/>
      <c r="G83" s="59">
        <v>116100</v>
      </c>
      <c r="H83" s="5"/>
      <c r="I83" s="5"/>
      <c r="J83" s="5"/>
      <c r="K83" s="11"/>
      <c r="L83" s="28"/>
      <c r="M83" s="5"/>
      <c r="N83" s="20" t="s">
        <v>143</v>
      </c>
      <c r="O83" s="4" t="str">
        <f>VLOOKUP(B83,'[1]DEVOLUCIONES JorgeCavelier'!$H:$I,2,0)</f>
        <v>SE HACE DEVOLUCIÓN DE LA FACTURA SE REALIZA VALIDACIÓN DE LA INFORMACIÓN SUMINISTRADA Y SEGÚN REQUISITOS CONTEMPLADOS EN LA RESOLUCIÓN 3374 de 2000 y res 3495 DEL 2019 EXPEDIDA POR EL MINISTERIO DE SALUD Y SEGURIDAD SOCIAL al igual que circular informativa expedida por aplisalud para las ips   atendiendo el lineamiento y dando cumplimiento a las obligaciones de confiabilidad seguridad y calidad de los datos sobre la prestación  de servicios  de salud "toda informacion debe ser codificada  en cups y cum (los medicamentos deben estar registrados correctamente y vigentes"  No es posible dar tramite a la cuenta medica una vez resueltos los motivos de la devolucion se realizara la auditoria</v>
      </c>
      <c r="P83" s="5">
        <f t="shared" si="1"/>
        <v>0</v>
      </c>
      <c r="Q83" s="4"/>
    </row>
    <row r="84" spans="1:17" x14ac:dyDescent="0.2">
      <c r="A84" s="10"/>
      <c r="B84" s="10">
        <v>169122</v>
      </c>
      <c r="C84" s="11">
        <v>154900</v>
      </c>
      <c r="D84" s="11">
        <v>154900</v>
      </c>
      <c r="E84" s="56">
        <v>2020</v>
      </c>
      <c r="F84" s="5"/>
      <c r="G84" s="59">
        <v>154900</v>
      </c>
      <c r="H84" s="5"/>
      <c r="I84" s="5"/>
      <c r="J84" s="5"/>
      <c r="K84" s="11"/>
      <c r="L84" s="28"/>
      <c r="M84" s="5"/>
      <c r="N84" s="20" t="s">
        <v>131</v>
      </c>
      <c r="O84" s="4" t="str">
        <f>VLOOKUP(B84,'[1]DEVOLUCIONES JorgeCavelier'!$H:$I,2,0)</f>
        <v>Se realiza devolucion de la facturaservicio facturado toma y transporte de muestra covid se debe facturar  por separado de la urgencia usuario en contacto con paciente positivo para covid y segun resolucion 1463 de 25 agosto especifica valores para cobros servicio no facturables kit de proteccion toma de muestra transporte y demas estan incluidos dentro de cobro atencion 25/08/2020</v>
      </c>
      <c r="P84" s="5">
        <f t="shared" si="1"/>
        <v>0</v>
      </c>
      <c r="Q84" s="4"/>
    </row>
    <row r="85" spans="1:17" x14ac:dyDescent="0.2">
      <c r="A85" s="10"/>
      <c r="B85" s="10">
        <v>169388</v>
      </c>
      <c r="C85" s="11">
        <v>153700</v>
      </c>
      <c r="D85" s="11">
        <v>153700</v>
      </c>
      <c r="E85" s="56">
        <v>2020</v>
      </c>
      <c r="F85" s="5"/>
      <c r="G85" s="5"/>
      <c r="H85" s="5"/>
      <c r="I85" s="5">
        <v>0</v>
      </c>
      <c r="J85" s="5">
        <v>95000</v>
      </c>
      <c r="K85" s="5"/>
      <c r="L85" s="28"/>
      <c r="M85" s="5">
        <v>58700</v>
      </c>
      <c r="N85" s="20">
        <v>2000460205</v>
      </c>
      <c r="O85" s="4"/>
      <c r="P85" s="5">
        <f t="shared" si="1"/>
        <v>0</v>
      </c>
      <c r="Q85" s="4"/>
    </row>
    <row r="86" spans="1:17" s="21" customFormat="1" x14ac:dyDescent="0.2">
      <c r="A86" s="22"/>
      <c r="B86" s="22">
        <v>169389</v>
      </c>
      <c r="C86" s="23">
        <v>153300</v>
      </c>
      <c r="D86" s="23">
        <v>153300</v>
      </c>
      <c r="E86" s="57">
        <v>2020</v>
      </c>
      <c r="F86" s="5"/>
      <c r="G86" s="5"/>
      <c r="H86" s="5"/>
      <c r="I86" s="5">
        <v>0</v>
      </c>
      <c r="J86" s="5">
        <v>152600</v>
      </c>
      <c r="K86" s="5"/>
      <c r="L86" s="28"/>
      <c r="M86" s="5">
        <v>700</v>
      </c>
      <c r="N86" s="20">
        <v>2000460205</v>
      </c>
      <c r="O86" s="4"/>
      <c r="P86" s="5">
        <f t="shared" si="1"/>
        <v>0</v>
      </c>
      <c r="Q86" s="24"/>
    </row>
    <row r="87" spans="1:17" x14ac:dyDescent="0.2">
      <c r="A87" s="10"/>
      <c r="B87" s="10">
        <v>170263</v>
      </c>
      <c r="C87" s="11">
        <v>156000</v>
      </c>
      <c r="D87" s="11">
        <v>78000</v>
      </c>
      <c r="E87" s="56">
        <v>2020</v>
      </c>
      <c r="F87" s="5"/>
      <c r="G87" s="5"/>
      <c r="H87" s="5"/>
      <c r="I87" s="5">
        <v>0</v>
      </c>
      <c r="J87" s="5"/>
      <c r="K87" s="5"/>
      <c r="L87" s="28"/>
      <c r="M87" s="5">
        <v>78000</v>
      </c>
      <c r="N87" s="20">
        <v>2000451590</v>
      </c>
      <c r="O87" s="4"/>
      <c r="P87" s="5">
        <f t="shared" si="1"/>
        <v>0</v>
      </c>
      <c r="Q87" s="4"/>
    </row>
    <row r="88" spans="1:17" x14ac:dyDescent="0.2">
      <c r="A88" s="10"/>
      <c r="B88" s="10">
        <v>170350</v>
      </c>
      <c r="C88" s="11">
        <v>60900</v>
      </c>
      <c r="D88" s="11">
        <v>60900</v>
      </c>
      <c r="E88" s="56">
        <v>2020</v>
      </c>
      <c r="F88" s="5"/>
      <c r="G88" s="5"/>
      <c r="H88" s="5"/>
      <c r="I88" s="5">
        <v>0</v>
      </c>
      <c r="J88" s="5"/>
      <c r="K88" s="11"/>
      <c r="L88" s="28"/>
      <c r="M88" s="5">
        <v>60900</v>
      </c>
      <c r="N88" s="20">
        <v>2000477885</v>
      </c>
      <c r="O88" s="4"/>
      <c r="P88" s="5">
        <f t="shared" si="1"/>
        <v>0</v>
      </c>
      <c r="Q88" s="4"/>
    </row>
    <row r="89" spans="1:17" x14ac:dyDescent="0.2">
      <c r="A89" s="10"/>
      <c r="B89" s="10">
        <v>170686</v>
      </c>
      <c r="C89" s="11">
        <v>391600</v>
      </c>
      <c r="D89" s="11">
        <v>391600</v>
      </c>
      <c r="E89" s="56">
        <v>2020</v>
      </c>
      <c r="F89" s="5"/>
      <c r="G89" s="5"/>
      <c r="H89" s="5"/>
      <c r="I89" s="5">
        <v>0</v>
      </c>
      <c r="J89" s="5"/>
      <c r="K89" s="5"/>
      <c r="L89" s="28"/>
      <c r="M89" s="5">
        <v>391600</v>
      </c>
      <c r="N89" s="20" t="s">
        <v>483</v>
      </c>
      <c r="O89" s="4"/>
      <c r="P89" s="5">
        <f t="shared" si="1"/>
        <v>0</v>
      </c>
      <c r="Q89" s="4"/>
    </row>
    <row r="90" spans="1:17" x14ac:dyDescent="0.2">
      <c r="A90" s="10"/>
      <c r="B90" s="10">
        <v>170974</v>
      </c>
      <c r="C90" s="11">
        <v>194100</v>
      </c>
      <c r="D90" s="11">
        <v>194100</v>
      </c>
      <c r="E90" s="56">
        <v>2020</v>
      </c>
      <c r="F90" s="5"/>
      <c r="G90" s="5"/>
      <c r="H90" s="5"/>
      <c r="I90" s="5">
        <v>0</v>
      </c>
      <c r="J90" s="5"/>
      <c r="K90" s="11"/>
      <c r="L90" s="28"/>
      <c r="M90" s="5">
        <v>194100</v>
      </c>
      <c r="N90" s="20" t="s">
        <v>484</v>
      </c>
      <c r="O90" s="4"/>
      <c r="P90" s="5">
        <f t="shared" si="1"/>
        <v>0</v>
      </c>
      <c r="Q90" s="4"/>
    </row>
    <row r="91" spans="1:17" x14ac:dyDescent="0.2">
      <c r="A91" s="10"/>
      <c r="B91" s="10">
        <v>189376</v>
      </c>
      <c r="C91" s="11">
        <v>135700</v>
      </c>
      <c r="D91" s="11">
        <v>135700</v>
      </c>
      <c r="E91" s="56">
        <v>2021</v>
      </c>
      <c r="F91" s="5">
        <v>67850</v>
      </c>
      <c r="G91" s="5"/>
      <c r="H91" s="5"/>
      <c r="I91" s="5">
        <v>0</v>
      </c>
      <c r="J91" s="5"/>
      <c r="K91" s="5"/>
      <c r="L91" s="28"/>
      <c r="M91" s="5">
        <v>67850</v>
      </c>
      <c r="N91" s="20">
        <v>2000701718</v>
      </c>
      <c r="O91" s="4"/>
      <c r="P91" s="5">
        <f t="shared" si="1"/>
        <v>0</v>
      </c>
      <c r="Q91" s="4"/>
    </row>
    <row r="92" spans="1:17" x14ac:dyDescent="0.2">
      <c r="A92" s="10"/>
      <c r="B92" s="10">
        <v>189556</v>
      </c>
      <c r="C92" s="11">
        <v>218900</v>
      </c>
      <c r="D92" s="11">
        <v>218900</v>
      </c>
      <c r="E92" s="56">
        <v>2021</v>
      </c>
      <c r="F92" s="5"/>
      <c r="G92" s="5"/>
      <c r="H92" s="5"/>
      <c r="I92" s="5">
        <v>0</v>
      </c>
      <c r="J92" s="5"/>
      <c r="K92" s="5"/>
      <c r="L92" s="28"/>
      <c r="M92" s="5">
        <v>218900</v>
      </c>
      <c r="N92" s="20" t="s">
        <v>485</v>
      </c>
      <c r="O92" s="4"/>
      <c r="P92" s="5">
        <f t="shared" si="1"/>
        <v>0</v>
      </c>
      <c r="Q92" s="4"/>
    </row>
    <row r="93" spans="1:17" x14ac:dyDescent="0.2">
      <c r="A93" s="10"/>
      <c r="B93" s="10">
        <v>189790</v>
      </c>
      <c r="C93" s="11">
        <v>59700</v>
      </c>
      <c r="D93" s="11">
        <v>59700</v>
      </c>
      <c r="E93" s="56">
        <v>2021</v>
      </c>
      <c r="F93" s="5"/>
      <c r="G93" s="59">
        <v>59700</v>
      </c>
      <c r="H93" s="5"/>
      <c r="I93" s="5"/>
      <c r="J93" s="5"/>
      <c r="K93" s="5"/>
      <c r="L93" s="28"/>
      <c r="M93" s="5"/>
      <c r="N93" s="20" t="s">
        <v>120</v>
      </c>
      <c r="O93" s="4" t="str">
        <f>VLOOKUP(B93,'[1]DEVOLUCIONES JorgeCavelier'!$H:$I,2,0)</f>
        <v>Se realiza devolucion  de la factura no hay codigo de urgencias para servicio facturado ips 07072021 una vez se subsane se realizara a uditoria correspondiente</v>
      </c>
      <c r="P93" s="5">
        <f t="shared" si="1"/>
        <v>0</v>
      </c>
      <c r="Q93" s="4"/>
    </row>
    <row r="94" spans="1:17" x14ac:dyDescent="0.2">
      <c r="A94" s="10"/>
      <c r="B94" s="10">
        <v>190665</v>
      </c>
      <c r="C94" s="11">
        <v>381700</v>
      </c>
      <c r="D94" s="11">
        <v>381700</v>
      </c>
      <c r="E94" s="56">
        <v>2021</v>
      </c>
      <c r="F94" s="5">
        <v>190850</v>
      </c>
      <c r="G94" s="5"/>
      <c r="H94" s="5"/>
      <c r="I94" s="5">
        <v>0</v>
      </c>
      <c r="J94" s="5"/>
      <c r="K94" s="5"/>
      <c r="L94" s="28"/>
      <c r="M94" s="5">
        <v>190850</v>
      </c>
      <c r="N94" s="20">
        <v>2000701772</v>
      </c>
      <c r="O94" s="4"/>
      <c r="P94" s="5">
        <f t="shared" si="1"/>
        <v>0</v>
      </c>
      <c r="Q94" s="4"/>
    </row>
    <row r="95" spans="1:17" x14ac:dyDescent="0.2">
      <c r="A95" s="10"/>
      <c r="B95" s="10">
        <v>190787</v>
      </c>
      <c r="C95" s="11">
        <v>116060</v>
      </c>
      <c r="D95" s="11">
        <v>116060</v>
      </c>
      <c r="E95" s="56">
        <v>2021</v>
      </c>
      <c r="F95" s="5">
        <v>116060</v>
      </c>
      <c r="G95" s="5"/>
      <c r="H95" s="5"/>
      <c r="I95" s="5">
        <v>0</v>
      </c>
      <c r="J95" s="5"/>
      <c r="K95" s="5"/>
      <c r="L95" s="28"/>
      <c r="M95" s="5"/>
      <c r="N95" s="20"/>
      <c r="O95" s="4"/>
      <c r="P95" s="5">
        <f t="shared" si="1"/>
        <v>0</v>
      </c>
      <c r="Q95" s="4"/>
    </row>
    <row r="96" spans="1:17" x14ac:dyDescent="0.2">
      <c r="A96" s="10"/>
      <c r="B96" s="10">
        <v>190788</v>
      </c>
      <c r="C96" s="11">
        <v>50000</v>
      </c>
      <c r="D96" s="11">
        <v>50000</v>
      </c>
      <c r="E96" s="56">
        <v>2021</v>
      </c>
      <c r="F96" s="5"/>
      <c r="G96" s="59">
        <v>50000</v>
      </c>
      <c r="H96" s="5"/>
      <c r="I96" s="5"/>
      <c r="J96" s="5"/>
      <c r="K96" s="5"/>
      <c r="L96" s="28"/>
      <c r="M96" s="5"/>
      <c r="N96" s="20" t="s">
        <v>85</v>
      </c>
      <c r="O96" s="4" t="str">
        <f>VLOOKUP(B96,'[1]DEVOLUCIONES JorgeCavelier'!$H:$I,2,0)</f>
        <v>Se realiza devolución de la factura correspondiente a cobro de SARS COV2 COVID 19 ANTIGENO  dado que la IPS no anexa los requisitos exigidos por el ADRES se observa que no anexan el registro INVIMA para las pruebas de anticuerpos y de antígenos el cual debe estar en la factura tampoco adjuntan el pdf del resultado cargado en la plataforma SISMUESTRAS ni el archivo en Excel según lo estipulado en la circular 049 expedida por el ADRES y resolución 1463 requisito necesario para continuar con el debido proceso Se aclara a la IPS que también debe estar reportado el ID de dynamicos de Coosalud en la estructura</v>
      </c>
      <c r="P96" s="5">
        <f t="shared" si="1"/>
        <v>0</v>
      </c>
      <c r="Q96" s="4"/>
    </row>
    <row r="97" spans="1:17" x14ac:dyDescent="0.2">
      <c r="A97" s="10"/>
      <c r="B97" s="10">
        <v>190809</v>
      </c>
      <c r="C97" s="11">
        <v>102400</v>
      </c>
      <c r="D97" s="11">
        <v>102400</v>
      </c>
      <c r="E97" s="56">
        <v>2021</v>
      </c>
      <c r="F97" s="5"/>
      <c r="G97" s="59">
        <v>102400</v>
      </c>
      <c r="H97" s="5"/>
      <c r="I97" s="5"/>
      <c r="J97" s="5"/>
      <c r="K97" s="5"/>
      <c r="L97" s="28"/>
      <c r="M97" s="5"/>
      <c r="N97" s="20" t="s">
        <v>127</v>
      </c>
      <c r="O97" s="4" t="str">
        <f>VLOOKUP(B97,'[1]DEVOLUCIONES JorgeCavelier'!$H:$I,2,0)</f>
        <v>Se realiza devolucion de la factura no anexan orden medica soporte necesario para el tramite de la cuenta</v>
      </c>
      <c r="P97" s="5">
        <f t="shared" si="1"/>
        <v>0</v>
      </c>
      <c r="Q97" s="4"/>
    </row>
    <row r="98" spans="1:17" x14ac:dyDescent="0.2">
      <c r="A98" s="10"/>
      <c r="B98" s="10">
        <v>190895</v>
      </c>
      <c r="C98" s="11">
        <v>62000</v>
      </c>
      <c r="D98" s="11">
        <v>62000</v>
      </c>
      <c r="E98" s="56">
        <v>2021</v>
      </c>
      <c r="F98" s="5">
        <v>62000</v>
      </c>
      <c r="G98" s="5"/>
      <c r="H98" s="5"/>
      <c r="I98" s="5">
        <v>0</v>
      </c>
      <c r="J98" s="5"/>
      <c r="K98" s="5"/>
      <c r="L98" s="28"/>
      <c r="M98" s="5"/>
      <c r="N98" s="20"/>
      <c r="O98" s="4"/>
      <c r="P98" s="5">
        <f t="shared" si="1"/>
        <v>0</v>
      </c>
      <c r="Q98" s="4"/>
    </row>
    <row r="99" spans="1:17" x14ac:dyDescent="0.2">
      <c r="A99" s="10"/>
      <c r="B99" s="10">
        <v>191008</v>
      </c>
      <c r="C99" s="11">
        <v>418000</v>
      </c>
      <c r="D99" s="11">
        <v>418000</v>
      </c>
      <c r="E99" s="56">
        <v>2021</v>
      </c>
      <c r="F99" s="5"/>
      <c r="G99" s="59">
        <v>421500</v>
      </c>
      <c r="H99" s="5"/>
      <c r="I99" s="5"/>
      <c r="J99" s="5"/>
      <c r="K99" s="5"/>
      <c r="L99" s="28"/>
      <c r="M99" s="5"/>
      <c r="N99" s="20" t="s">
        <v>74</v>
      </c>
      <c r="O99" s="4" t="str">
        <f>VLOOKUP(B99,'[1]DEVOLUCIONES JorgeCavelier'!$H:$I,2,0)</f>
        <v>Se procede a devolver la factura ya que los soportes anexados se encuentran ilegibles y no es posible visualizar la atencion por favor hacer correcciones y volver a radicar</v>
      </c>
      <c r="P99" s="5">
        <f t="shared" si="1"/>
        <v>-3500</v>
      </c>
      <c r="Q99" s="4"/>
    </row>
    <row r="100" spans="1:17" x14ac:dyDescent="0.2">
      <c r="A100" s="10"/>
      <c r="B100" s="10">
        <v>191026</v>
      </c>
      <c r="C100" s="11">
        <v>161400</v>
      </c>
      <c r="D100" s="11">
        <v>80700</v>
      </c>
      <c r="E100" s="56">
        <v>2021</v>
      </c>
      <c r="F100" s="5"/>
      <c r="G100" s="5"/>
      <c r="H100" s="5"/>
      <c r="I100" s="5">
        <v>0</v>
      </c>
      <c r="J100" s="5"/>
      <c r="K100" s="5"/>
      <c r="L100" s="28"/>
      <c r="M100" s="5">
        <v>80700</v>
      </c>
      <c r="N100" s="20">
        <v>2000680005</v>
      </c>
      <c r="O100" s="4"/>
      <c r="P100" s="5">
        <f t="shared" si="1"/>
        <v>0</v>
      </c>
      <c r="Q100" s="4"/>
    </row>
    <row r="101" spans="1:17" x14ac:dyDescent="0.2">
      <c r="A101" s="10"/>
      <c r="B101" s="10">
        <v>191368</v>
      </c>
      <c r="C101" s="11">
        <v>59700</v>
      </c>
      <c r="D101" s="11">
        <v>59700</v>
      </c>
      <c r="E101" s="56">
        <v>2021</v>
      </c>
      <c r="F101" s="5">
        <v>59700</v>
      </c>
      <c r="G101" s="5"/>
      <c r="H101" s="5"/>
      <c r="I101" s="5">
        <v>0</v>
      </c>
      <c r="J101" s="5"/>
      <c r="K101" s="11"/>
      <c r="L101" s="28"/>
      <c r="M101" s="5"/>
      <c r="N101" s="20"/>
      <c r="O101" s="4"/>
      <c r="P101" s="5">
        <f t="shared" si="1"/>
        <v>0</v>
      </c>
      <c r="Q101" s="4"/>
    </row>
    <row r="102" spans="1:17" x14ac:dyDescent="0.2">
      <c r="A102" s="10"/>
      <c r="B102" s="10">
        <v>191880</v>
      </c>
      <c r="C102" s="11">
        <v>191600</v>
      </c>
      <c r="D102" s="11">
        <v>191600</v>
      </c>
      <c r="E102" s="56">
        <v>2021</v>
      </c>
      <c r="F102" s="5">
        <v>12770</v>
      </c>
      <c r="G102" s="5"/>
      <c r="H102" s="5"/>
      <c r="I102" s="5">
        <v>0</v>
      </c>
      <c r="J102" s="5"/>
      <c r="K102" s="5"/>
      <c r="L102" s="28"/>
      <c r="M102" s="5">
        <v>178830</v>
      </c>
      <c r="N102" s="20">
        <v>2000701736</v>
      </c>
      <c r="O102" s="4"/>
      <c r="P102" s="5">
        <f t="shared" si="1"/>
        <v>0</v>
      </c>
      <c r="Q102" s="4"/>
    </row>
    <row r="103" spans="1:17" x14ac:dyDescent="0.2">
      <c r="A103" s="10"/>
      <c r="B103" s="10">
        <v>192154</v>
      </c>
      <c r="C103" s="11">
        <v>59700</v>
      </c>
      <c r="D103" s="11">
        <v>59700</v>
      </c>
      <c r="E103" s="56">
        <v>2021</v>
      </c>
      <c r="F103" s="5"/>
      <c r="G103" s="5"/>
      <c r="H103" s="5"/>
      <c r="I103" s="5">
        <v>0</v>
      </c>
      <c r="J103" s="5"/>
      <c r="K103" s="11"/>
      <c r="L103" s="28"/>
      <c r="M103" s="5">
        <v>59700</v>
      </c>
      <c r="N103" s="20">
        <v>2000701750</v>
      </c>
      <c r="O103" s="4"/>
      <c r="P103" s="5">
        <f t="shared" si="1"/>
        <v>0</v>
      </c>
      <c r="Q103" s="4"/>
    </row>
    <row r="104" spans="1:17" x14ac:dyDescent="0.2">
      <c r="A104" s="10"/>
      <c r="B104" s="10">
        <v>192828</v>
      </c>
      <c r="C104" s="11">
        <v>102800</v>
      </c>
      <c r="D104" s="11">
        <v>102800</v>
      </c>
      <c r="E104" s="56">
        <v>2021</v>
      </c>
      <c r="F104" s="5"/>
      <c r="G104" s="5"/>
      <c r="H104" s="5"/>
      <c r="I104" s="5">
        <v>0</v>
      </c>
      <c r="J104" s="5"/>
      <c r="K104" s="11"/>
      <c r="L104" s="28"/>
      <c r="M104" s="5">
        <v>102800</v>
      </c>
      <c r="N104" s="20">
        <v>2000750323</v>
      </c>
      <c r="O104" s="4"/>
      <c r="P104" s="5">
        <f t="shared" si="1"/>
        <v>0</v>
      </c>
      <c r="Q104" s="4"/>
    </row>
    <row r="105" spans="1:17" x14ac:dyDescent="0.2">
      <c r="A105" s="10"/>
      <c r="B105" s="10">
        <v>192871</v>
      </c>
      <c r="C105" s="11">
        <v>31200</v>
      </c>
      <c r="D105" s="11">
        <v>31200</v>
      </c>
      <c r="E105" s="56">
        <v>2021</v>
      </c>
      <c r="F105" s="5"/>
      <c r="G105" s="5"/>
      <c r="H105" s="5"/>
      <c r="I105" s="5">
        <v>0</v>
      </c>
      <c r="J105" s="5"/>
      <c r="K105" s="5"/>
      <c r="L105" s="28"/>
      <c r="M105" s="5">
        <v>31200</v>
      </c>
      <c r="N105" s="20">
        <v>2000701732</v>
      </c>
      <c r="O105" s="4"/>
      <c r="P105" s="5">
        <f t="shared" si="1"/>
        <v>0</v>
      </c>
      <c r="Q105" s="4"/>
    </row>
    <row r="106" spans="1:17" x14ac:dyDescent="0.2">
      <c r="A106" s="10"/>
      <c r="B106" s="10">
        <v>192873</v>
      </c>
      <c r="C106" s="11">
        <v>31200</v>
      </c>
      <c r="D106" s="11">
        <v>31200</v>
      </c>
      <c r="E106" s="56">
        <v>2021</v>
      </c>
      <c r="F106" s="5">
        <v>31200</v>
      </c>
      <c r="G106" s="5"/>
      <c r="H106" s="5"/>
      <c r="I106" s="5">
        <v>0</v>
      </c>
      <c r="J106" s="5"/>
      <c r="K106" s="5"/>
      <c r="L106" s="28"/>
      <c r="M106" s="5"/>
      <c r="N106" s="20"/>
      <c r="O106" s="4"/>
      <c r="P106" s="5">
        <f t="shared" si="1"/>
        <v>0</v>
      </c>
      <c r="Q106" s="4"/>
    </row>
    <row r="107" spans="1:17" x14ac:dyDescent="0.2">
      <c r="A107" s="10"/>
      <c r="B107" s="10">
        <v>192960</v>
      </c>
      <c r="C107" s="11">
        <v>250500</v>
      </c>
      <c r="D107" s="11">
        <v>224790</v>
      </c>
      <c r="E107" s="56">
        <v>2021</v>
      </c>
      <c r="F107" s="5">
        <v>224790</v>
      </c>
      <c r="G107" s="5"/>
      <c r="H107" s="5"/>
      <c r="I107" s="5">
        <v>0</v>
      </c>
      <c r="J107" s="5"/>
      <c r="K107" s="5"/>
      <c r="L107" s="28"/>
      <c r="M107" s="5"/>
      <c r="N107" s="20"/>
      <c r="O107" s="4"/>
      <c r="P107" s="5">
        <f t="shared" si="1"/>
        <v>0</v>
      </c>
      <c r="Q107" s="4"/>
    </row>
    <row r="108" spans="1:17" x14ac:dyDescent="0.2">
      <c r="A108" s="10"/>
      <c r="B108" s="10">
        <v>192971</v>
      </c>
      <c r="C108" s="11">
        <v>56900</v>
      </c>
      <c r="D108" s="11">
        <v>56900</v>
      </c>
      <c r="E108" s="56">
        <v>2021</v>
      </c>
      <c r="F108" s="5"/>
      <c r="G108" s="5"/>
      <c r="H108" s="5"/>
      <c r="I108" s="5">
        <v>0</v>
      </c>
      <c r="J108" s="5"/>
      <c r="K108" s="5"/>
      <c r="L108" s="28"/>
      <c r="M108" s="5">
        <v>56900</v>
      </c>
      <c r="N108" s="20">
        <v>2000750323</v>
      </c>
      <c r="O108" s="4"/>
      <c r="P108" s="5">
        <f t="shared" si="1"/>
        <v>0</v>
      </c>
      <c r="Q108" s="4"/>
    </row>
    <row r="109" spans="1:17" x14ac:dyDescent="0.2">
      <c r="A109" s="10"/>
      <c r="B109" s="10">
        <v>193187</v>
      </c>
      <c r="C109" s="11">
        <v>34100</v>
      </c>
      <c r="D109" s="11">
        <v>34100</v>
      </c>
      <c r="E109" s="56">
        <v>2021</v>
      </c>
      <c r="F109" s="5"/>
      <c r="G109" s="5"/>
      <c r="H109" s="5"/>
      <c r="I109" s="5">
        <v>0</v>
      </c>
      <c r="J109" s="5"/>
      <c r="K109" s="11"/>
      <c r="L109" s="28"/>
      <c r="M109" s="5">
        <v>34100</v>
      </c>
      <c r="N109" s="20">
        <v>2000701076</v>
      </c>
      <c r="O109" s="4"/>
      <c r="P109" s="5">
        <f t="shared" si="1"/>
        <v>0</v>
      </c>
      <c r="Q109" s="4"/>
    </row>
    <row r="110" spans="1:17" x14ac:dyDescent="0.2">
      <c r="A110" s="10"/>
      <c r="B110" s="10">
        <v>193299</v>
      </c>
      <c r="C110" s="11">
        <v>560400</v>
      </c>
      <c r="D110" s="11">
        <v>560400</v>
      </c>
      <c r="E110" s="56">
        <v>2021</v>
      </c>
      <c r="F110" s="5"/>
      <c r="G110" s="59">
        <v>560400</v>
      </c>
      <c r="H110" s="5"/>
      <c r="I110" s="5"/>
      <c r="J110" s="5"/>
      <c r="K110" s="5"/>
      <c r="L110" s="28"/>
      <c r="M110" s="5"/>
      <c r="N110" s="20" t="s">
        <v>155</v>
      </c>
      <c r="O110" s="4" t="str">
        <f>VLOOKUP(B110,'[1]DEVOLUCIONES JorgeCavelier'!$H:$I,2,0)</f>
        <v>Se realiza devolución de la factura   dado que se evidenció  que la ips  no adjunta la historia clínica y demás que soporte la atención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saludUna vez subsanado el motivo de la devolución se solicita a la IPS radicar la factura en el portal de SAMI  para continuar con el proceso de auditoria</v>
      </c>
      <c r="P110" s="5">
        <f t="shared" si="1"/>
        <v>0</v>
      </c>
      <c r="Q110" s="4"/>
    </row>
    <row r="111" spans="1:17" x14ac:dyDescent="0.2">
      <c r="A111" s="10"/>
      <c r="B111" s="10">
        <v>193532</v>
      </c>
      <c r="C111" s="11">
        <v>551000</v>
      </c>
      <c r="D111" s="11">
        <v>551000</v>
      </c>
      <c r="E111" s="56">
        <v>2021</v>
      </c>
      <c r="F111" s="5"/>
      <c r="G111" s="5"/>
      <c r="H111" s="5"/>
      <c r="I111" s="5">
        <v>0</v>
      </c>
      <c r="J111" s="5"/>
      <c r="K111" s="5"/>
      <c r="L111" s="28"/>
      <c r="M111" s="5">
        <v>551000</v>
      </c>
      <c r="N111" s="20">
        <v>2000701746</v>
      </c>
      <c r="O111" s="4"/>
      <c r="P111" s="5">
        <f t="shared" si="1"/>
        <v>0</v>
      </c>
      <c r="Q111" s="4"/>
    </row>
    <row r="112" spans="1:17" x14ac:dyDescent="0.2">
      <c r="A112" s="10"/>
      <c r="B112" s="10">
        <v>193594</v>
      </c>
      <c r="C112" s="11">
        <v>34100</v>
      </c>
      <c r="D112" s="11">
        <v>34100</v>
      </c>
      <c r="E112" s="56">
        <v>2021</v>
      </c>
      <c r="F112" s="5"/>
      <c r="G112" s="59">
        <v>34100</v>
      </c>
      <c r="H112" s="5"/>
      <c r="I112" s="5"/>
      <c r="J112" s="5"/>
      <c r="K112" s="5"/>
      <c r="L112" s="28"/>
      <c r="M112" s="5"/>
      <c r="N112" s="20" t="s">
        <v>165</v>
      </c>
      <c r="O112" s="4" t="str">
        <f>VLOOKUP(B112,'[1]DEVOLUCIONES JorgeCavelier'!$H:$I,2,0)</f>
        <v>Se realiza devolución de la factura   dado que se evidenció  que la ips  no adjunta la historia clínica y demás que soporte la atención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saludUna vez subsanado el motivo de la devolución se solicita a la IPS radicar la factura en el portal de SAMI  para continuar con el proceso de auditoria</v>
      </c>
      <c r="P112" s="5">
        <f t="shared" si="1"/>
        <v>0</v>
      </c>
      <c r="Q112" s="4"/>
    </row>
    <row r="113" spans="1:17" x14ac:dyDescent="0.2">
      <c r="A113" s="10"/>
      <c r="B113" s="10">
        <v>193880</v>
      </c>
      <c r="C113" s="11">
        <v>203700</v>
      </c>
      <c r="D113" s="11">
        <v>203700</v>
      </c>
      <c r="E113" s="56">
        <v>2021</v>
      </c>
      <c r="F113" s="5"/>
      <c r="G113" s="5"/>
      <c r="H113" s="5"/>
      <c r="I113" s="5">
        <v>0</v>
      </c>
      <c r="J113" s="5"/>
      <c r="K113" s="11"/>
      <c r="L113" s="28"/>
      <c r="M113" s="5">
        <v>203700</v>
      </c>
      <c r="N113" s="20">
        <v>2000701722</v>
      </c>
      <c r="O113" s="4"/>
      <c r="P113" s="5">
        <f t="shared" si="1"/>
        <v>0</v>
      </c>
      <c r="Q113" s="4"/>
    </row>
    <row r="114" spans="1:17" x14ac:dyDescent="0.2">
      <c r="A114" s="10"/>
      <c r="B114" s="10">
        <v>194054</v>
      </c>
      <c r="C114" s="11">
        <v>148500</v>
      </c>
      <c r="D114" s="11">
        <v>148500</v>
      </c>
      <c r="E114" s="56">
        <v>2021</v>
      </c>
      <c r="F114" s="5"/>
      <c r="G114" s="5"/>
      <c r="H114" s="5"/>
      <c r="I114" s="5">
        <v>0</v>
      </c>
      <c r="J114" s="5"/>
      <c r="K114" s="11"/>
      <c r="L114" s="28"/>
      <c r="M114" s="5">
        <v>148500</v>
      </c>
      <c r="N114" s="20">
        <v>2000701076</v>
      </c>
      <c r="O114" s="4"/>
      <c r="P114" s="5">
        <f t="shared" si="1"/>
        <v>0</v>
      </c>
      <c r="Q114" s="4"/>
    </row>
    <row r="115" spans="1:17" x14ac:dyDescent="0.2">
      <c r="A115" s="10"/>
      <c r="B115" s="10">
        <v>194483</v>
      </c>
      <c r="C115" s="11">
        <v>59700</v>
      </c>
      <c r="D115" s="11">
        <v>59700</v>
      </c>
      <c r="E115" s="56">
        <v>2021</v>
      </c>
      <c r="F115" s="5">
        <v>59700</v>
      </c>
      <c r="G115" s="5"/>
      <c r="H115" s="5"/>
      <c r="I115" s="5"/>
      <c r="J115" s="5"/>
      <c r="K115" s="5"/>
      <c r="L115" s="28"/>
      <c r="M115" s="5"/>
      <c r="N115" s="20"/>
      <c r="O115" s="4"/>
      <c r="P115" s="5">
        <f t="shared" si="1"/>
        <v>0</v>
      </c>
      <c r="Q115" s="4"/>
    </row>
    <row r="116" spans="1:17" x14ac:dyDescent="0.2">
      <c r="A116" s="10"/>
      <c r="B116" s="10">
        <v>194504</v>
      </c>
      <c r="C116" s="11">
        <v>31200</v>
      </c>
      <c r="D116" s="11">
        <v>31200</v>
      </c>
      <c r="E116" s="56">
        <v>2021</v>
      </c>
      <c r="F116" s="5">
        <v>31200</v>
      </c>
      <c r="G116" s="5"/>
      <c r="H116" s="5"/>
      <c r="I116" s="5"/>
      <c r="J116" s="5"/>
      <c r="K116" s="11"/>
      <c r="L116" s="28"/>
      <c r="M116" s="5"/>
      <c r="N116" s="20"/>
      <c r="O116" s="4"/>
      <c r="P116" s="5">
        <f t="shared" si="1"/>
        <v>0</v>
      </c>
      <c r="Q116" s="4"/>
    </row>
    <row r="117" spans="1:17" x14ac:dyDescent="0.2">
      <c r="A117" s="10"/>
      <c r="B117" s="10">
        <v>194773</v>
      </c>
      <c r="C117" s="11">
        <v>61200</v>
      </c>
      <c r="D117" s="11">
        <v>61200</v>
      </c>
      <c r="E117" s="56">
        <v>2021</v>
      </c>
      <c r="F117" s="5">
        <v>61200</v>
      </c>
      <c r="G117" s="5"/>
      <c r="H117" s="5"/>
      <c r="I117" s="5"/>
      <c r="J117" s="5"/>
      <c r="K117" s="5"/>
      <c r="L117" s="28"/>
      <c r="M117" s="5"/>
      <c r="N117" s="20"/>
      <c r="O117" s="4"/>
      <c r="P117" s="5">
        <f t="shared" si="1"/>
        <v>0</v>
      </c>
      <c r="Q117" s="4"/>
    </row>
    <row r="118" spans="1:17" x14ac:dyDescent="0.2">
      <c r="A118" s="10"/>
      <c r="B118" s="10">
        <v>194870</v>
      </c>
      <c r="C118" s="11">
        <v>23300</v>
      </c>
      <c r="D118" s="11">
        <v>23300</v>
      </c>
      <c r="E118" s="56">
        <v>2021</v>
      </c>
      <c r="F118" s="5">
        <v>23300</v>
      </c>
      <c r="G118" s="5"/>
      <c r="H118" s="5"/>
      <c r="I118" s="5"/>
      <c r="J118" s="5"/>
      <c r="K118" s="5"/>
      <c r="L118" s="28"/>
      <c r="M118" s="5"/>
      <c r="N118" s="20"/>
      <c r="O118" s="4"/>
      <c r="P118" s="5">
        <f t="shared" si="1"/>
        <v>0</v>
      </c>
      <c r="Q118" s="4"/>
    </row>
    <row r="119" spans="1:17" x14ac:dyDescent="0.2">
      <c r="A119" s="10"/>
      <c r="B119" s="10">
        <v>195393</v>
      </c>
      <c r="C119" s="11">
        <v>56200</v>
      </c>
      <c r="D119" s="11">
        <v>56200</v>
      </c>
      <c r="E119" s="56">
        <v>2021</v>
      </c>
      <c r="F119" s="5"/>
      <c r="G119" s="5">
        <f>D119</f>
        <v>56200</v>
      </c>
      <c r="H119" s="5"/>
      <c r="I119" s="5"/>
      <c r="J119" s="5"/>
      <c r="K119" s="5"/>
      <c r="L119" s="28"/>
      <c r="M119" s="5"/>
      <c r="N119" s="71" t="s">
        <v>486</v>
      </c>
      <c r="O119" s="4"/>
      <c r="P119" s="5">
        <f t="shared" si="1"/>
        <v>0</v>
      </c>
      <c r="Q119" s="4"/>
    </row>
    <row r="120" spans="1:17" x14ac:dyDescent="0.2">
      <c r="A120" s="10"/>
      <c r="B120" s="10">
        <v>195497</v>
      </c>
      <c r="C120" s="11">
        <v>543600</v>
      </c>
      <c r="D120" s="11">
        <v>543600</v>
      </c>
      <c r="E120" s="56">
        <v>2021</v>
      </c>
      <c r="F120" s="5">
        <v>543600</v>
      </c>
      <c r="G120" s="5"/>
      <c r="H120" s="5"/>
      <c r="I120" s="5"/>
      <c r="J120" s="5"/>
      <c r="K120" s="5"/>
      <c r="L120" s="28"/>
      <c r="M120" s="5"/>
      <c r="N120" s="20"/>
      <c r="O120" s="4"/>
      <c r="P120" s="5">
        <f t="shared" si="1"/>
        <v>0</v>
      </c>
      <c r="Q120" s="4"/>
    </row>
    <row r="121" spans="1:17" x14ac:dyDescent="0.2">
      <c r="A121" s="10"/>
      <c r="B121" s="10">
        <v>195709</v>
      </c>
      <c r="C121" s="11">
        <v>56200</v>
      </c>
      <c r="D121" s="11">
        <v>56200</v>
      </c>
      <c r="E121" s="56">
        <v>2021</v>
      </c>
      <c r="F121" s="5">
        <v>56200</v>
      </c>
      <c r="G121" s="5"/>
      <c r="H121" s="5"/>
      <c r="I121" s="5"/>
      <c r="J121" s="5"/>
      <c r="K121" s="5"/>
      <c r="L121" s="28"/>
      <c r="M121" s="5"/>
      <c r="N121" s="20"/>
      <c r="O121" s="4"/>
      <c r="P121" s="5">
        <f t="shared" si="1"/>
        <v>0</v>
      </c>
      <c r="Q121" s="4"/>
    </row>
    <row r="122" spans="1:17" x14ac:dyDescent="0.2">
      <c r="A122" s="10"/>
      <c r="B122" s="10">
        <v>195750</v>
      </c>
      <c r="C122" s="11">
        <v>318500</v>
      </c>
      <c r="D122" s="11">
        <v>318500</v>
      </c>
      <c r="E122" s="56">
        <v>2021</v>
      </c>
      <c r="F122" s="5">
        <v>318500</v>
      </c>
      <c r="G122" s="5"/>
      <c r="H122" s="5"/>
      <c r="I122" s="5"/>
      <c r="J122" s="5"/>
      <c r="K122" s="5"/>
      <c r="L122" s="28"/>
      <c r="M122" s="5"/>
      <c r="N122" s="20"/>
      <c r="O122" s="4"/>
      <c r="P122" s="5">
        <f t="shared" si="1"/>
        <v>0</v>
      </c>
      <c r="Q122" s="4"/>
    </row>
    <row r="123" spans="1:17" x14ac:dyDescent="0.2">
      <c r="A123" s="10"/>
      <c r="B123" s="10">
        <v>195788</v>
      </c>
      <c r="C123" s="11">
        <v>34100</v>
      </c>
      <c r="D123" s="11">
        <v>34100</v>
      </c>
      <c r="E123" s="56">
        <v>2021</v>
      </c>
      <c r="F123" s="5">
        <v>34100</v>
      </c>
      <c r="G123" s="5"/>
      <c r="H123" s="5"/>
      <c r="I123" s="5"/>
      <c r="J123" s="5"/>
      <c r="K123" s="5"/>
      <c r="L123" s="28"/>
      <c r="M123" s="5"/>
      <c r="N123" s="20"/>
      <c r="O123" s="4"/>
      <c r="P123" s="5">
        <f t="shared" si="1"/>
        <v>0</v>
      </c>
      <c r="Q123" s="4"/>
    </row>
    <row r="124" spans="1:17" x14ac:dyDescent="0.2">
      <c r="A124" s="10"/>
      <c r="B124" s="10">
        <v>195828</v>
      </c>
      <c r="C124" s="11">
        <v>468510</v>
      </c>
      <c r="D124" s="11">
        <v>468510</v>
      </c>
      <c r="E124" s="56">
        <v>2021</v>
      </c>
      <c r="F124" s="5"/>
      <c r="G124" s="5"/>
      <c r="H124" s="5"/>
      <c r="I124" s="5"/>
      <c r="J124" s="5">
        <v>272156</v>
      </c>
      <c r="K124" s="5"/>
      <c r="L124" s="28"/>
      <c r="M124" s="5">
        <v>196354</v>
      </c>
      <c r="N124" s="20">
        <v>2000749263</v>
      </c>
      <c r="O124" s="4"/>
      <c r="P124" s="5">
        <f t="shared" si="1"/>
        <v>0</v>
      </c>
      <c r="Q124" s="4"/>
    </row>
    <row r="125" spans="1:17" x14ac:dyDescent="0.2">
      <c r="A125" s="10"/>
      <c r="B125" s="10">
        <v>195908</v>
      </c>
      <c r="C125" s="11">
        <v>23300</v>
      </c>
      <c r="D125" s="11">
        <v>23300</v>
      </c>
      <c r="E125" s="56">
        <v>2021</v>
      </c>
      <c r="F125" s="5">
        <v>23300</v>
      </c>
      <c r="G125" s="5"/>
      <c r="H125" s="5"/>
      <c r="I125" s="5"/>
      <c r="J125" s="5"/>
      <c r="K125" s="5"/>
      <c r="L125" s="28"/>
      <c r="M125" s="5"/>
      <c r="N125" s="20"/>
      <c r="O125" s="4"/>
      <c r="P125" s="5">
        <f t="shared" si="1"/>
        <v>0</v>
      </c>
      <c r="Q125" s="4"/>
    </row>
    <row r="126" spans="1:17" x14ac:dyDescent="0.2">
      <c r="A126" s="10"/>
      <c r="B126" s="10">
        <v>196223</v>
      </c>
      <c r="C126" s="11">
        <v>296600</v>
      </c>
      <c r="D126" s="11">
        <v>296600</v>
      </c>
      <c r="E126" s="56">
        <v>2021</v>
      </c>
      <c r="F126" s="5"/>
      <c r="G126" s="5"/>
      <c r="H126" s="5"/>
      <c r="I126" s="5"/>
      <c r="J126" s="5">
        <v>192774</v>
      </c>
      <c r="K126" s="5"/>
      <c r="L126" s="28"/>
      <c r="M126" s="5">
        <v>103826</v>
      </c>
      <c r="N126" s="20">
        <v>2000749263</v>
      </c>
      <c r="O126" s="4"/>
      <c r="P126" s="5">
        <f t="shared" si="1"/>
        <v>0</v>
      </c>
      <c r="Q126" s="4"/>
    </row>
    <row r="127" spans="1:17" x14ac:dyDescent="0.2">
      <c r="A127" s="10"/>
      <c r="B127" s="10">
        <v>196245</v>
      </c>
      <c r="C127" s="11">
        <v>205300</v>
      </c>
      <c r="D127" s="11">
        <v>205300</v>
      </c>
      <c r="E127" s="56">
        <v>2021</v>
      </c>
      <c r="F127" s="5"/>
      <c r="G127" s="5"/>
      <c r="H127" s="5"/>
      <c r="I127" s="5"/>
      <c r="J127" s="5"/>
      <c r="K127" s="5"/>
      <c r="L127" s="28"/>
      <c r="M127" s="5">
        <v>205300</v>
      </c>
      <c r="N127" s="20">
        <v>2000750321</v>
      </c>
      <c r="O127" s="4"/>
      <c r="P127" s="5">
        <f t="shared" si="1"/>
        <v>0</v>
      </c>
      <c r="Q127" s="4"/>
    </row>
    <row r="128" spans="1:17" x14ac:dyDescent="0.2">
      <c r="A128" s="10"/>
      <c r="B128" s="10"/>
      <c r="C128" s="11"/>
      <c r="D128" s="11"/>
      <c r="E128" s="54"/>
      <c r="F128" s="5"/>
      <c r="G128" s="5"/>
      <c r="H128" s="5"/>
      <c r="I128" s="5"/>
      <c r="J128" s="5"/>
      <c r="K128" s="5"/>
      <c r="L128" s="28"/>
      <c r="M128" s="5"/>
      <c r="N128" s="20"/>
      <c r="O128" s="4"/>
      <c r="P128" s="5"/>
      <c r="Q128" s="4"/>
    </row>
    <row r="129" spans="1:17" x14ac:dyDescent="0.2">
      <c r="A129" s="25"/>
      <c r="B129" s="25"/>
      <c r="C129" s="26"/>
      <c r="D129" s="26"/>
      <c r="E129" s="54"/>
      <c r="F129" s="5"/>
      <c r="G129" s="5"/>
      <c r="H129" s="5"/>
      <c r="I129" s="26"/>
      <c r="J129" s="5"/>
      <c r="K129" s="5"/>
      <c r="L129" s="28"/>
      <c r="M129" s="5"/>
      <c r="N129" s="20"/>
      <c r="O129" s="4"/>
      <c r="P129" s="5"/>
      <c r="Q129" s="25"/>
    </row>
    <row r="130" spans="1:17" s="8" customFormat="1" x14ac:dyDescent="0.2">
      <c r="A130" s="6" t="s">
        <v>11</v>
      </c>
      <c r="B130" s="6" t="s">
        <v>11</v>
      </c>
      <c r="C130" s="7">
        <f>SUM(C2:C129)</f>
        <v>19668822</v>
      </c>
      <c r="D130" s="7">
        <f>SUM(D2:D129)</f>
        <v>18839690</v>
      </c>
      <c r="E130" s="55"/>
      <c r="F130" s="7">
        <f t="shared" ref="F130:M130" si="2">SUM(F2:F129)</f>
        <v>3272103</v>
      </c>
      <c r="G130" s="7">
        <f t="shared" si="2"/>
        <v>3623737</v>
      </c>
      <c r="H130" s="7">
        <f t="shared" si="2"/>
        <v>0</v>
      </c>
      <c r="I130" s="7">
        <f t="shared" si="2"/>
        <v>6850516</v>
      </c>
      <c r="J130" s="7">
        <f t="shared" si="2"/>
        <v>1124230</v>
      </c>
      <c r="K130" s="7">
        <f t="shared" si="2"/>
        <v>0</v>
      </c>
      <c r="L130" s="7">
        <f t="shared" si="2"/>
        <v>0</v>
      </c>
      <c r="M130" s="7">
        <f t="shared" si="2"/>
        <v>4110073</v>
      </c>
      <c r="N130" s="18"/>
      <c r="O130" s="18"/>
      <c r="P130" s="7">
        <f t="shared" ref="P130" si="3">D130-SUM(F130:M130)</f>
        <v>-140969</v>
      </c>
      <c r="Q130" s="6"/>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327D5-6596-4184-9A7A-6439D5EA0201}">
  <dimension ref="A1:W18"/>
  <sheetViews>
    <sheetView topLeftCell="L3" workbookViewId="0">
      <selection activeCell="U23" sqref="U23"/>
    </sheetView>
  </sheetViews>
  <sheetFormatPr baseColWidth="10" defaultRowHeight="15" x14ac:dyDescent="0.25"/>
  <cols>
    <col min="1" max="1" width="14" bestFit="1" customWidth="1"/>
    <col min="2" max="2" width="17.28515625" bestFit="1" customWidth="1"/>
    <col min="3" max="3" width="15.85546875" bestFit="1" customWidth="1"/>
    <col min="4" max="4" width="20.85546875" bestFit="1" customWidth="1"/>
    <col min="5" max="5" width="8" bestFit="1" customWidth="1"/>
    <col min="6" max="6" width="8.28515625" bestFit="1" customWidth="1"/>
    <col min="7" max="8" width="10.140625" bestFit="1" customWidth="1"/>
    <col min="9" max="9" width="12" bestFit="1" customWidth="1"/>
    <col min="10" max="10" width="7.7109375" bestFit="1" customWidth="1"/>
    <col min="11" max="11" width="5.42578125" bestFit="1" customWidth="1"/>
    <col min="12" max="12" width="14" bestFit="1" customWidth="1"/>
    <col min="13" max="13" width="8.28515625" bestFit="1" customWidth="1"/>
    <col min="14" max="14" width="10.42578125" bestFit="1" customWidth="1"/>
    <col min="15" max="15" width="18.28515625" bestFit="1" customWidth="1"/>
    <col min="16" max="16" width="20.7109375" bestFit="1" customWidth="1"/>
    <col min="17" max="17" width="15.7109375" bestFit="1" customWidth="1"/>
    <col min="18" max="18" width="15.28515625" bestFit="1" customWidth="1"/>
    <col min="19" max="19" width="23.28515625" bestFit="1" customWidth="1"/>
    <col min="20" max="20" width="21.42578125" bestFit="1" customWidth="1"/>
    <col min="21" max="21" width="27" bestFit="1" customWidth="1"/>
    <col min="22" max="22" width="4.85546875" bestFit="1" customWidth="1"/>
    <col min="23" max="23" width="7.7109375" bestFit="1" customWidth="1"/>
  </cols>
  <sheetData>
    <row r="1" spans="1:23" x14ac:dyDescent="0.25">
      <c r="A1" s="58" t="s">
        <v>38</v>
      </c>
      <c r="B1" s="58" t="s">
        <v>39</v>
      </c>
      <c r="C1" s="58" t="s">
        <v>40</v>
      </c>
      <c r="D1" s="58" t="s">
        <v>41</v>
      </c>
      <c r="E1" s="58" t="s">
        <v>42</v>
      </c>
      <c r="F1" s="58" t="s">
        <v>43</v>
      </c>
      <c r="G1" s="58" t="s">
        <v>44</v>
      </c>
      <c r="H1" s="58" t="s">
        <v>44</v>
      </c>
      <c r="I1" s="58" t="s">
        <v>45</v>
      </c>
      <c r="J1" s="58" t="s">
        <v>46</v>
      </c>
      <c r="K1" s="58" t="s">
        <v>47</v>
      </c>
      <c r="L1" s="58" t="s">
        <v>38</v>
      </c>
      <c r="M1" s="58" t="s">
        <v>48</v>
      </c>
      <c r="N1" s="58" t="s">
        <v>49</v>
      </c>
      <c r="O1" s="58" t="s">
        <v>50</v>
      </c>
      <c r="P1" s="58" t="s">
        <v>51</v>
      </c>
      <c r="Q1" s="58" t="s">
        <v>52</v>
      </c>
      <c r="R1" s="58" t="s">
        <v>53</v>
      </c>
      <c r="S1" s="58" t="s">
        <v>54</v>
      </c>
      <c r="T1" s="58" t="s">
        <v>55</v>
      </c>
      <c r="U1" s="58" t="s">
        <v>56</v>
      </c>
      <c r="V1" s="58" t="s">
        <v>57</v>
      </c>
      <c r="W1" s="58" t="s">
        <v>46</v>
      </c>
    </row>
    <row r="2" spans="1:23" x14ac:dyDescent="0.25">
      <c r="A2" s="58" t="s">
        <v>58</v>
      </c>
      <c r="B2" s="58" t="s">
        <v>59</v>
      </c>
      <c r="C2" s="58" t="s">
        <v>60</v>
      </c>
      <c r="D2" s="58" t="s">
        <v>61</v>
      </c>
      <c r="E2" s="58" t="s">
        <v>62</v>
      </c>
      <c r="F2" s="58" t="s">
        <v>63</v>
      </c>
      <c r="G2" s="58" t="s">
        <v>64</v>
      </c>
      <c r="H2" s="58">
        <v>114094</v>
      </c>
      <c r="I2" s="58" t="s">
        <v>65</v>
      </c>
      <c r="J2" s="58" t="s">
        <v>66</v>
      </c>
      <c r="K2" s="58" t="s">
        <v>67</v>
      </c>
      <c r="L2" s="58" t="s">
        <v>58</v>
      </c>
      <c r="M2" s="58" t="s">
        <v>68</v>
      </c>
      <c r="N2" s="58" t="s">
        <v>69</v>
      </c>
      <c r="P2" s="58" t="s">
        <v>70</v>
      </c>
      <c r="Q2" s="58" t="s">
        <v>71</v>
      </c>
      <c r="R2" s="58" t="s">
        <v>71</v>
      </c>
      <c r="S2" s="58" t="s">
        <v>71</v>
      </c>
      <c r="T2" s="58" t="s">
        <v>72</v>
      </c>
      <c r="U2" s="58" t="s">
        <v>73</v>
      </c>
      <c r="V2" s="58" t="s">
        <v>66</v>
      </c>
      <c r="W2" s="58" t="s">
        <v>66</v>
      </c>
    </row>
    <row r="3" spans="1:23" x14ac:dyDescent="0.25">
      <c r="A3" s="58" t="s">
        <v>74</v>
      </c>
      <c r="B3" s="58" t="s">
        <v>59</v>
      </c>
      <c r="C3" s="58" t="s">
        <v>60</v>
      </c>
      <c r="D3" s="58" t="s">
        <v>61</v>
      </c>
      <c r="E3" s="58" t="s">
        <v>62</v>
      </c>
      <c r="F3" s="58" t="s">
        <v>63</v>
      </c>
      <c r="G3" s="58" t="s">
        <v>75</v>
      </c>
      <c r="H3" s="58">
        <v>191008</v>
      </c>
      <c r="I3" s="58" t="s">
        <v>76</v>
      </c>
      <c r="J3" s="58" t="s">
        <v>66</v>
      </c>
      <c r="K3" s="58" t="s">
        <v>77</v>
      </c>
      <c r="L3" s="58" t="s">
        <v>74</v>
      </c>
      <c r="M3" s="58" t="s">
        <v>78</v>
      </c>
      <c r="N3" s="58" t="s">
        <v>69</v>
      </c>
      <c r="O3" s="58" t="s">
        <v>79</v>
      </c>
      <c r="P3" s="58" t="s">
        <v>80</v>
      </c>
      <c r="Q3" s="58" t="s">
        <v>81</v>
      </c>
      <c r="R3" s="58" t="s">
        <v>82</v>
      </c>
      <c r="S3" s="58" t="s">
        <v>81</v>
      </c>
      <c r="T3" s="58" t="s">
        <v>83</v>
      </c>
      <c r="U3" s="58" t="s">
        <v>84</v>
      </c>
      <c r="V3" s="58" t="s">
        <v>66</v>
      </c>
      <c r="W3" s="58" t="s">
        <v>66</v>
      </c>
    </row>
    <row r="4" spans="1:23" x14ac:dyDescent="0.25">
      <c r="A4" s="58" t="s">
        <v>85</v>
      </c>
      <c r="B4" s="58" t="s">
        <v>59</v>
      </c>
      <c r="C4" s="58" t="s">
        <v>60</v>
      </c>
      <c r="D4" s="58" t="s">
        <v>61</v>
      </c>
      <c r="E4" s="58" t="s">
        <v>62</v>
      </c>
      <c r="F4" s="58" t="s">
        <v>63</v>
      </c>
      <c r="G4" s="58" t="s">
        <v>86</v>
      </c>
      <c r="H4" s="58">
        <v>190788</v>
      </c>
      <c r="I4" s="58" t="s">
        <v>87</v>
      </c>
      <c r="J4" s="58" t="s">
        <v>66</v>
      </c>
      <c r="K4" s="58" t="s">
        <v>88</v>
      </c>
      <c r="L4" s="58" t="s">
        <v>85</v>
      </c>
      <c r="M4" s="58" t="s">
        <v>89</v>
      </c>
      <c r="N4" s="58" t="s">
        <v>69</v>
      </c>
      <c r="O4" s="58" t="s">
        <v>79</v>
      </c>
      <c r="P4" s="58" t="s">
        <v>90</v>
      </c>
      <c r="Q4" s="58" t="s">
        <v>91</v>
      </c>
      <c r="R4" s="58" t="s">
        <v>82</v>
      </c>
      <c r="S4" s="58" t="s">
        <v>91</v>
      </c>
      <c r="T4" s="58" t="s">
        <v>83</v>
      </c>
      <c r="U4" s="58" t="s">
        <v>84</v>
      </c>
      <c r="V4" s="58" t="s">
        <v>66</v>
      </c>
      <c r="W4" s="58" t="s">
        <v>66</v>
      </c>
    </row>
    <row r="5" spans="1:23" x14ac:dyDescent="0.25">
      <c r="A5" s="58" t="s">
        <v>92</v>
      </c>
      <c r="B5" s="58" t="s">
        <v>59</v>
      </c>
      <c r="C5" s="58" t="s">
        <v>60</v>
      </c>
      <c r="D5" s="58" t="s">
        <v>61</v>
      </c>
      <c r="E5" s="58" t="s">
        <v>62</v>
      </c>
      <c r="F5" s="58" t="s">
        <v>63</v>
      </c>
      <c r="G5" s="58" t="s">
        <v>93</v>
      </c>
      <c r="H5" s="58">
        <v>163452</v>
      </c>
      <c r="I5" s="58" t="s">
        <v>94</v>
      </c>
      <c r="J5" s="58" t="s">
        <v>66</v>
      </c>
      <c r="K5" s="58" t="s">
        <v>95</v>
      </c>
      <c r="L5" s="58" t="s">
        <v>92</v>
      </c>
      <c r="M5" s="58" t="s">
        <v>96</v>
      </c>
      <c r="N5" s="58" t="s">
        <v>69</v>
      </c>
      <c r="P5" s="58" t="s">
        <v>97</v>
      </c>
      <c r="Q5" s="58" t="s">
        <v>98</v>
      </c>
      <c r="R5" s="58" t="s">
        <v>98</v>
      </c>
      <c r="S5" s="58" t="s">
        <v>98</v>
      </c>
      <c r="T5" s="58" t="s">
        <v>83</v>
      </c>
      <c r="U5" s="58" t="s">
        <v>84</v>
      </c>
      <c r="V5" s="58" t="s">
        <v>66</v>
      </c>
      <c r="W5" s="58" t="s">
        <v>66</v>
      </c>
    </row>
    <row r="6" spans="1:23" x14ac:dyDescent="0.25">
      <c r="A6" s="58" t="s">
        <v>99</v>
      </c>
      <c r="B6" s="58" t="s">
        <v>59</v>
      </c>
      <c r="C6" s="58" t="s">
        <v>60</v>
      </c>
      <c r="D6" s="58" t="s">
        <v>61</v>
      </c>
      <c r="E6" s="58" t="s">
        <v>62</v>
      </c>
      <c r="F6" s="58" t="s">
        <v>63</v>
      </c>
      <c r="G6" s="58" t="s">
        <v>100</v>
      </c>
      <c r="H6" s="58">
        <v>128109</v>
      </c>
      <c r="I6" s="58" t="s">
        <v>101</v>
      </c>
      <c r="J6" s="58" t="s">
        <v>66</v>
      </c>
      <c r="K6" s="58" t="s">
        <v>102</v>
      </c>
      <c r="L6" s="58" t="s">
        <v>99</v>
      </c>
      <c r="M6" s="58" t="s">
        <v>96</v>
      </c>
      <c r="N6" s="58" t="s">
        <v>69</v>
      </c>
      <c r="P6" s="58" t="s">
        <v>103</v>
      </c>
      <c r="Q6" s="58" t="s">
        <v>104</v>
      </c>
      <c r="R6" s="58" t="s">
        <v>104</v>
      </c>
      <c r="S6" s="58" t="s">
        <v>104</v>
      </c>
      <c r="T6" s="58" t="s">
        <v>83</v>
      </c>
      <c r="U6" s="58" t="s">
        <v>84</v>
      </c>
      <c r="V6" s="58" t="s">
        <v>66</v>
      </c>
      <c r="W6" s="58" t="s">
        <v>66</v>
      </c>
    </row>
    <row r="7" spans="1:23" x14ac:dyDescent="0.25">
      <c r="A7" s="58" t="s">
        <v>105</v>
      </c>
      <c r="B7" s="58" t="s">
        <v>59</v>
      </c>
      <c r="C7" s="58" t="s">
        <v>60</v>
      </c>
      <c r="D7" s="58" t="s">
        <v>61</v>
      </c>
      <c r="E7" s="58" t="s">
        <v>62</v>
      </c>
      <c r="F7" s="58" t="s">
        <v>63</v>
      </c>
      <c r="G7" s="58" t="s">
        <v>106</v>
      </c>
      <c r="H7" s="58">
        <v>159031</v>
      </c>
      <c r="I7" s="58" t="s">
        <v>107</v>
      </c>
      <c r="J7" s="58" t="s">
        <v>66</v>
      </c>
      <c r="K7" s="58" t="s">
        <v>108</v>
      </c>
      <c r="L7" s="58" t="s">
        <v>105</v>
      </c>
      <c r="M7" s="58" t="s">
        <v>109</v>
      </c>
      <c r="N7" s="58" t="s">
        <v>69</v>
      </c>
      <c r="P7" s="58" t="s">
        <v>110</v>
      </c>
      <c r="Q7" s="58" t="s">
        <v>111</v>
      </c>
      <c r="R7" s="58" t="s">
        <v>112</v>
      </c>
      <c r="S7" s="58" t="s">
        <v>111</v>
      </c>
      <c r="T7" s="58" t="s">
        <v>72</v>
      </c>
      <c r="U7" s="58" t="s">
        <v>73</v>
      </c>
      <c r="V7" s="58" t="s">
        <v>66</v>
      </c>
      <c r="W7" s="58" t="s">
        <v>66</v>
      </c>
    </row>
    <row r="8" spans="1:23" x14ac:dyDescent="0.25">
      <c r="A8" s="58" t="s">
        <v>113</v>
      </c>
      <c r="B8" s="58" t="s">
        <v>59</v>
      </c>
      <c r="C8" s="58" t="s">
        <v>60</v>
      </c>
      <c r="D8" s="58" t="s">
        <v>61</v>
      </c>
      <c r="E8" s="58" t="s">
        <v>62</v>
      </c>
      <c r="F8" s="58" t="s">
        <v>63</v>
      </c>
      <c r="G8" s="58" t="s">
        <v>114</v>
      </c>
      <c r="H8" s="58">
        <v>166205</v>
      </c>
      <c r="I8" s="58" t="s">
        <v>115</v>
      </c>
      <c r="J8" s="58" t="s">
        <v>66</v>
      </c>
      <c r="K8" s="58" t="s">
        <v>116</v>
      </c>
      <c r="L8" s="58" t="s">
        <v>113</v>
      </c>
      <c r="M8" s="58" t="s">
        <v>117</v>
      </c>
      <c r="N8" s="58" t="s">
        <v>69</v>
      </c>
      <c r="P8" s="58" t="s">
        <v>118</v>
      </c>
      <c r="Q8" s="58" t="s">
        <v>119</v>
      </c>
      <c r="R8" s="58" t="s">
        <v>112</v>
      </c>
      <c r="S8" s="58" t="s">
        <v>119</v>
      </c>
      <c r="T8" s="58" t="s">
        <v>83</v>
      </c>
      <c r="U8" s="58" t="s">
        <v>84</v>
      </c>
      <c r="V8" s="58" t="s">
        <v>66</v>
      </c>
      <c r="W8" s="58" t="s">
        <v>66</v>
      </c>
    </row>
    <row r="9" spans="1:23" x14ac:dyDescent="0.25">
      <c r="A9" s="58" t="s">
        <v>120</v>
      </c>
      <c r="B9" s="58" t="s">
        <v>59</v>
      </c>
      <c r="C9" s="58" t="s">
        <v>60</v>
      </c>
      <c r="D9" s="58" t="s">
        <v>61</v>
      </c>
      <c r="E9" s="58" t="s">
        <v>62</v>
      </c>
      <c r="F9" s="58" t="s">
        <v>63</v>
      </c>
      <c r="G9" s="58" t="s">
        <v>121</v>
      </c>
      <c r="H9" s="58">
        <v>189790</v>
      </c>
      <c r="I9" s="58" t="s">
        <v>122</v>
      </c>
      <c r="J9" s="58" t="s">
        <v>66</v>
      </c>
      <c r="K9" s="58" t="s">
        <v>123</v>
      </c>
      <c r="L9" s="58" t="s">
        <v>120</v>
      </c>
      <c r="M9" s="58" t="s">
        <v>117</v>
      </c>
      <c r="N9" s="58" t="s">
        <v>69</v>
      </c>
      <c r="O9" s="58" t="s">
        <v>124</v>
      </c>
      <c r="P9" s="58" t="s">
        <v>118</v>
      </c>
      <c r="Q9" s="58" t="s">
        <v>91</v>
      </c>
      <c r="R9" s="58" t="s">
        <v>82</v>
      </c>
      <c r="S9" s="58" t="s">
        <v>91</v>
      </c>
      <c r="T9" s="58" t="s">
        <v>125</v>
      </c>
      <c r="U9" s="58" t="s">
        <v>126</v>
      </c>
      <c r="V9" s="58" t="s">
        <v>66</v>
      </c>
      <c r="W9" s="58" t="s">
        <v>66</v>
      </c>
    </row>
    <row r="10" spans="1:23" x14ac:dyDescent="0.25">
      <c r="A10" s="58" t="s">
        <v>127</v>
      </c>
      <c r="B10" s="58" t="s">
        <v>59</v>
      </c>
      <c r="C10" s="58" t="s">
        <v>60</v>
      </c>
      <c r="D10" s="58" t="s">
        <v>61</v>
      </c>
      <c r="E10" s="58" t="s">
        <v>62</v>
      </c>
      <c r="F10" s="58" t="s">
        <v>63</v>
      </c>
      <c r="G10" s="58" t="s">
        <v>128</v>
      </c>
      <c r="H10" s="58">
        <v>190809</v>
      </c>
      <c r="I10" s="58" t="s">
        <v>129</v>
      </c>
      <c r="J10" s="58" t="s">
        <v>66</v>
      </c>
      <c r="K10" s="58" t="s">
        <v>130</v>
      </c>
      <c r="L10" s="58" t="s">
        <v>127</v>
      </c>
      <c r="M10" s="58" t="s">
        <v>117</v>
      </c>
      <c r="N10" s="58" t="s">
        <v>69</v>
      </c>
      <c r="O10" s="58" t="s">
        <v>79</v>
      </c>
      <c r="P10" s="58" t="s">
        <v>118</v>
      </c>
      <c r="Q10" s="58" t="s">
        <v>91</v>
      </c>
      <c r="R10" s="58" t="s">
        <v>82</v>
      </c>
      <c r="S10" s="58" t="s">
        <v>91</v>
      </c>
      <c r="T10" s="58" t="s">
        <v>83</v>
      </c>
      <c r="U10" s="58" t="s">
        <v>84</v>
      </c>
      <c r="V10" s="58" t="s">
        <v>66</v>
      </c>
      <c r="W10" s="58" t="s">
        <v>66</v>
      </c>
    </row>
    <row r="11" spans="1:23" x14ac:dyDescent="0.25">
      <c r="A11" s="58" t="s">
        <v>131</v>
      </c>
      <c r="B11" s="58" t="s">
        <v>59</v>
      </c>
      <c r="C11" s="58" t="s">
        <v>60</v>
      </c>
      <c r="D11" s="58" t="s">
        <v>61</v>
      </c>
      <c r="E11" s="58" t="s">
        <v>62</v>
      </c>
      <c r="F11" s="58" t="s">
        <v>63</v>
      </c>
      <c r="G11" s="58" t="s">
        <v>132</v>
      </c>
      <c r="H11" s="58">
        <v>169122</v>
      </c>
      <c r="I11" s="58" t="s">
        <v>133</v>
      </c>
      <c r="J11" s="58" t="s">
        <v>66</v>
      </c>
      <c r="K11" s="58" t="s">
        <v>134</v>
      </c>
      <c r="L11" s="58" t="s">
        <v>131</v>
      </c>
      <c r="M11" s="58" t="s">
        <v>117</v>
      </c>
      <c r="N11" s="58" t="s">
        <v>69</v>
      </c>
      <c r="P11" s="58" t="s">
        <v>135</v>
      </c>
      <c r="Q11" s="58" t="s">
        <v>136</v>
      </c>
      <c r="R11" s="58" t="s">
        <v>136</v>
      </c>
      <c r="S11" s="58" t="s">
        <v>136</v>
      </c>
      <c r="T11" s="58" t="s">
        <v>83</v>
      </c>
      <c r="U11" s="58" t="s">
        <v>84</v>
      </c>
      <c r="V11" s="58" t="s">
        <v>66</v>
      </c>
      <c r="W11" s="58" t="s">
        <v>66</v>
      </c>
    </row>
    <row r="12" spans="1:23" x14ac:dyDescent="0.25">
      <c r="A12" s="58" t="s">
        <v>137</v>
      </c>
      <c r="B12" s="58" t="s">
        <v>59</v>
      </c>
      <c r="C12" s="58" t="s">
        <v>60</v>
      </c>
      <c r="D12" s="58" t="s">
        <v>61</v>
      </c>
      <c r="E12" s="58" t="s">
        <v>62</v>
      </c>
      <c r="F12" s="58" t="s">
        <v>63</v>
      </c>
      <c r="G12" s="58" t="s">
        <v>138</v>
      </c>
      <c r="H12" s="58">
        <v>166795</v>
      </c>
      <c r="I12" s="58" t="s">
        <v>139</v>
      </c>
      <c r="J12" s="58" t="s">
        <v>66</v>
      </c>
      <c r="K12" s="58" t="s">
        <v>140</v>
      </c>
      <c r="L12" s="58" t="s">
        <v>137</v>
      </c>
      <c r="M12" s="58" t="s">
        <v>117</v>
      </c>
      <c r="N12" s="58" t="s">
        <v>69</v>
      </c>
      <c r="P12" s="58" t="s">
        <v>135</v>
      </c>
      <c r="Q12" s="58" t="s">
        <v>141</v>
      </c>
      <c r="R12" s="58" t="s">
        <v>142</v>
      </c>
      <c r="S12" s="58" t="s">
        <v>141</v>
      </c>
      <c r="T12" s="58" t="s">
        <v>83</v>
      </c>
      <c r="U12" s="58" t="s">
        <v>84</v>
      </c>
      <c r="V12" s="58" t="s">
        <v>66</v>
      </c>
      <c r="W12" s="58" t="s">
        <v>66</v>
      </c>
    </row>
    <row r="13" spans="1:23" x14ac:dyDescent="0.25">
      <c r="A13" s="58" t="s">
        <v>143</v>
      </c>
      <c r="B13" s="58" t="s">
        <v>59</v>
      </c>
      <c r="C13" s="58" t="s">
        <v>60</v>
      </c>
      <c r="D13" s="58" t="s">
        <v>61</v>
      </c>
      <c r="E13" s="58" t="s">
        <v>62</v>
      </c>
      <c r="F13" s="58" t="s">
        <v>63</v>
      </c>
      <c r="G13" s="58" t="s">
        <v>144</v>
      </c>
      <c r="H13" s="58">
        <v>167696</v>
      </c>
      <c r="I13" s="58" t="s">
        <v>145</v>
      </c>
      <c r="J13" s="58" t="s">
        <v>66</v>
      </c>
      <c r="K13" s="58" t="s">
        <v>146</v>
      </c>
      <c r="L13" s="58" t="s">
        <v>143</v>
      </c>
      <c r="M13" s="58" t="s">
        <v>117</v>
      </c>
      <c r="N13" s="58" t="s">
        <v>69</v>
      </c>
      <c r="P13" s="58" t="s">
        <v>147</v>
      </c>
      <c r="Q13" s="58" t="s">
        <v>148</v>
      </c>
      <c r="R13" s="58" t="s">
        <v>112</v>
      </c>
      <c r="S13" s="58" t="s">
        <v>148</v>
      </c>
      <c r="T13" s="58" t="s">
        <v>83</v>
      </c>
      <c r="U13" s="58" t="s">
        <v>84</v>
      </c>
      <c r="V13" s="58" t="s">
        <v>66</v>
      </c>
      <c r="W13" s="58" t="s">
        <v>66</v>
      </c>
    </row>
    <row r="14" spans="1:23" x14ac:dyDescent="0.25">
      <c r="A14" s="58" t="s">
        <v>149</v>
      </c>
      <c r="B14" s="58" t="s">
        <v>59</v>
      </c>
      <c r="C14" s="58" t="s">
        <v>60</v>
      </c>
      <c r="D14" s="58" t="s">
        <v>61</v>
      </c>
      <c r="E14" s="58" t="s">
        <v>62</v>
      </c>
      <c r="F14" s="58" t="s">
        <v>63</v>
      </c>
      <c r="G14" s="58" t="s">
        <v>150</v>
      </c>
      <c r="H14" s="58">
        <v>160850</v>
      </c>
      <c r="I14" s="58" t="s">
        <v>145</v>
      </c>
      <c r="J14" s="58" t="s">
        <v>66</v>
      </c>
      <c r="K14" s="58" t="s">
        <v>151</v>
      </c>
      <c r="L14" s="58" t="s">
        <v>149</v>
      </c>
      <c r="M14" s="58" t="s">
        <v>117</v>
      </c>
      <c r="N14" s="58" t="s">
        <v>69</v>
      </c>
      <c r="P14" s="58" t="s">
        <v>147</v>
      </c>
      <c r="Q14" s="58" t="s">
        <v>148</v>
      </c>
      <c r="R14" s="58" t="s">
        <v>112</v>
      </c>
      <c r="S14" s="58" t="s">
        <v>148</v>
      </c>
      <c r="T14" s="58" t="s">
        <v>83</v>
      </c>
      <c r="U14" s="58" t="s">
        <v>84</v>
      </c>
      <c r="V14" s="58" t="s">
        <v>66</v>
      </c>
      <c r="W14" s="58" t="s">
        <v>66</v>
      </c>
    </row>
    <row r="15" spans="1:23" x14ac:dyDescent="0.25">
      <c r="A15" s="58" t="s">
        <v>152</v>
      </c>
      <c r="B15" s="58" t="s">
        <v>59</v>
      </c>
      <c r="C15" s="58" t="s">
        <v>60</v>
      </c>
      <c r="D15" s="58" t="s">
        <v>61</v>
      </c>
      <c r="E15" s="58" t="s">
        <v>62</v>
      </c>
      <c r="F15" s="58" t="s">
        <v>63</v>
      </c>
      <c r="G15" s="58" t="s">
        <v>153</v>
      </c>
      <c r="H15" s="58">
        <v>163531</v>
      </c>
      <c r="I15" s="58" t="s">
        <v>145</v>
      </c>
      <c r="J15" s="58" t="s">
        <v>66</v>
      </c>
      <c r="K15" s="58" t="s">
        <v>154</v>
      </c>
      <c r="L15" s="58" t="s">
        <v>152</v>
      </c>
      <c r="M15" s="58" t="s">
        <v>117</v>
      </c>
      <c r="N15" s="58" t="s">
        <v>69</v>
      </c>
      <c r="P15" s="58" t="s">
        <v>147</v>
      </c>
      <c r="Q15" s="58" t="s">
        <v>148</v>
      </c>
      <c r="R15" s="58" t="s">
        <v>112</v>
      </c>
      <c r="S15" s="58" t="s">
        <v>148</v>
      </c>
      <c r="T15" s="58" t="s">
        <v>83</v>
      </c>
      <c r="U15" s="58" t="s">
        <v>84</v>
      </c>
      <c r="V15" s="58" t="s">
        <v>66</v>
      </c>
      <c r="W15" s="58" t="s">
        <v>66</v>
      </c>
    </row>
    <row r="16" spans="1:23" x14ac:dyDescent="0.25">
      <c r="A16" s="58" t="s">
        <v>155</v>
      </c>
      <c r="B16" s="58" t="s">
        <v>59</v>
      </c>
      <c r="C16" s="58" t="s">
        <v>60</v>
      </c>
      <c r="D16" s="58" t="s">
        <v>61</v>
      </c>
      <c r="E16" s="58" t="s">
        <v>62</v>
      </c>
      <c r="F16" s="58" t="s">
        <v>63</v>
      </c>
      <c r="G16" s="58" t="s">
        <v>156</v>
      </c>
      <c r="H16" s="58">
        <v>193299</v>
      </c>
      <c r="I16" s="58" t="s">
        <v>157</v>
      </c>
      <c r="J16" s="58" t="s">
        <v>66</v>
      </c>
      <c r="K16" s="58" t="s">
        <v>158</v>
      </c>
      <c r="L16" s="58" t="s">
        <v>155</v>
      </c>
      <c r="M16" s="58" t="s">
        <v>159</v>
      </c>
      <c r="N16" s="58" t="s">
        <v>69</v>
      </c>
      <c r="O16" s="58" t="s">
        <v>160</v>
      </c>
      <c r="P16" s="58" t="s">
        <v>161</v>
      </c>
      <c r="Q16" s="58" t="s">
        <v>162</v>
      </c>
      <c r="R16" s="58" t="s">
        <v>162</v>
      </c>
      <c r="S16" s="58" t="s">
        <v>162</v>
      </c>
      <c r="T16" s="58" t="s">
        <v>163</v>
      </c>
      <c r="U16" s="58" t="s">
        <v>164</v>
      </c>
      <c r="V16" s="58" t="s">
        <v>66</v>
      </c>
      <c r="W16" s="58" t="s">
        <v>66</v>
      </c>
    </row>
    <row r="17" spans="1:23" x14ac:dyDescent="0.25">
      <c r="A17" s="58" t="s">
        <v>165</v>
      </c>
      <c r="B17" s="58" t="s">
        <v>59</v>
      </c>
      <c r="C17" s="58" t="s">
        <v>60</v>
      </c>
      <c r="D17" s="58" t="s">
        <v>61</v>
      </c>
      <c r="E17" s="58" t="s">
        <v>62</v>
      </c>
      <c r="F17" s="58" t="s">
        <v>63</v>
      </c>
      <c r="G17" s="58" t="s">
        <v>166</v>
      </c>
      <c r="H17" s="58">
        <v>193594</v>
      </c>
      <c r="I17" s="58" t="s">
        <v>157</v>
      </c>
      <c r="J17" s="58" t="s">
        <v>66</v>
      </c>
      <c r="K17" s="58" t="s">
        <v>167</v>
      </c>
      <c r="L17" s="58" t="s">
        <v>165</v>
      </c>
      <c r="M17" s="58" t="s">
        <v>159</v>
      </c>
      <c r="N17" s="58" t="s">
        <v>69</v>
      </c>
      <c r="O17" s="58" t="s">
        <v>160</v>
      </c>
      <c r="P17" s="58" t="s">
        <v>161</v>
      </c>
      <c r="Q17" s="58" t="s">
        <v>162</v>
      </c>
      <c r="R17" s="58" t="s">
        <v>162</v>
      </c>
      <c r="S17" s="58" t="s">
        <v>162</v>
      </c>
      <c r="T17" s="58" t="s">
        <v>163</v>
      </c>
      <c r="U17" s="58" t="s">
        <v>164</v>
      </c>
      <c r="V17" s="58" t="s">
        <v>66</v>
      </c>
      <c r="W17" s="58" t="s">
        <v>66</v>
      </c>
    </row>
    <row r="18" spans="1:23" ht="15.75" thickBot="1" x14ac:dyDescent="0.3">
      <c r="A18" s="72" t="s">
        <v>486</v>
      </c>
      <c r="B18" s="58" t="s">
        <v>59</v>
      </c>
      <c r="C18" s="58" t="s">
        <v>60</v>
      </c>
      <c r="D18" s="58" t="s">
        <v>61</v>
      </c>
      <c r="E18" s="58" t="s">
        <v>62</v>
      </c>
      <c r="F18" s="58" t="s">
        <v>63</v>
      </c>
      <c r="G18" s="74" t="s">
        <v>487</v>
      </c>
      <c r="H18" s="74">
        <v>195393</v>
      </c>
      <c r="I18" s="72" t="s">
        <v>488</v>
      </c>
      <c r="J18" s="58" t="s">
        <v>66</v>
      </c>
      <c r="K18" s="58" t="s">
        <v>123</v>
      </c>
      <c r="L18" s="72" t="s">
        <v>486</v>
      </c>
      <c r="M18" s="58" t="s">
        <v>159</v>
      </c>
      <c r="N18" s="58" t="s">
        <v>69</v>
      </c>
      <c r="O18" s="58"/>
      <c r="P18" s="58"/>
      <c r="Q18" s="73">
        <v>44531</v>
      </c>
      <c r="R18" s="73">
        <v>44512</v>
      </c>
      <c r="S18" s="58"/>
      <c r="T18" s="58"/>
      <c r="U18" s="58"/>
      <c r="V18" s="58" t="s">
        <v>66</v>
      </c>
      <c r="W18" s="58"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AE264-305C-46D4-BD56-AAB225495016}">
  <dimension ref="A1:P98"/>
  <sheetViews>
    <sheetView workbookViewId="0">
      <selection activeCell="G99" sqref="G99"/>
    </sheetView>
  </sheetViews>
  <sheetFormatPr baseColWidth="10" defaultRowHeight="15" x14ac:dyDescent="0.25"/>
  <sheetData>
    <row r="1" spans="1:16" x14ac:dyDescent="0.25">
      <c r="A1" s="60" t="s">
        <v>168</v>
      </c>
      <c r="B1" s="60" t="s">
        <v>169</v>
      </c>
      <c r="C1" s="60" t="s">
        <v>170</v>
      </c>
      <c r="D1" s="60" t="s">
        <v>171</v>
      </c>
      <c r="E1" s="60" t="s">
        <v>172</v>
      </c>
      <c r="F1" s="60" t="s">
        <v>173</v>
      </c>
      <c r="G1" s="60" t="s">
        <v>168</v>
      </c>
      <c r="H1" s="60" t="s">
        <v>174</v>
      </c>
      <c r="I1" s="60" t="s">
        <v>175</v>
      </c>
      <c r="J1" s="60" t="s">
        <v>176</v>
      </c>
      <c r="K1" s="60" t="s">
        <v>177</v>
      </c>
      <c r="L1" s="60" t="s">
        <v>178</v>
      </c>
      <c r="M1" s="60" t="s">
        <v>179</v>
      </c>
      <c r="N1" s="60" t="s">
        <v>180</v>
      </c>
      <c r="O1" s="60" t="s">
        <v>181</v>
      </c>
      <c r="P1" s="61" t="s">
        <v>182</v>
      </c>
    </row>
    <row r="2" spans="1:16" x14ac:dyDescent="0.25">
      <c r="A2">
        <v>152394</v>
      </c>
      <c r="B2" s="62"/>
      <c r="C2" t="s">
        <v>183</v>
      </c>
      <c r="D2" t="s">
        <v>184</v>
      </c>
      <c r="E2" t="s">
        <v>185</v>
      </c>
      <c r="F2" s="63">
        <v>44106</v>
      </c>
      <c r="G2" t="s">
        <v>186</v>
      </c>
      <c r="H2" s="64">
        <v>98367</v>
      </c>
      <c r="I2" t="s">
        <v>187</v>
      </c>
      <c r="J2" t="s">
        <v>188</v>
      </c>
      <c r="K2">
        <v>2000408052</v>
      </c>
      <c r="L2" t="s">
        <v>189</v>
      </c>
      <c r="M2" t="s">
        <v>190</v>
      </c>
      <c r="N2" s="64">
        <v>39</v>
      </c>
      <c r="O2" s="63">
        <v>44106</v>
      </c>
      <c r="P2" s="65">
        <v>2000408052</v>
      </c>
    </row>
    <row r="3" spans="1:16" x14ac:dyDescent="0.25">
      <c r="A3" s="66" t="s">
        <v>193</v>
      </c>
      <c r="B3" s="67"/>
      <c r="C3" s="66" t="s">
        <v>183</v>
      </c>
      <c r="D3" s="66" t="s">
        <v>194</v>
      </c>
      <c r="E3" s="66" t="s">
        <v>185</v>
      </c>
      <c r="F3" s="68">
        <v>44144</v>
      </c>
      <c r="G3" s="66" t="s">
        <v>195</v>
      </c>
      <c r="H3" s="69">
        <v>98367</v>
      </c>
      <c r="I3" s="66" t="s">
        <v>196</v>
      </c>
      <c r="J3" s="66" t="s">
        <v>197</v>
      </c>
      <c r="K3" s="66">
        <v>2000408052</v>
      </c>
      <c r="L3" s="66" t="s">
        <v>198</v>
      </c>
      <c r="M3" s="66" t="s">
        <v>192</v>
      </c>
      <c r="N3" s="69">
        <v>1</v>
      </c>
      <c r="O3" s="68">
        <v>44144</v>
      </c>
      <c r="P3" s="70">
        <v>2000408052</v>
      </c>
    </row>
    <row r="4" spans="1:16" x14ac:dyDescent="0.25">
      <c r="A4">
        <v>170263</v>
      </c>
      <c r="B4" s="62"/>
      <c r="C4" t="s">
        <v>183</v>
      </c>
      <c r="D4" t="s">
        <v>199</v>
      </c>
      <c r="E4" t="s">
        <v>185</v>
      </c>
      <c r="F4" s="63">
        <v>44115</v>
      </c>
      <c r="G4" t="s">
        <v>200</v>
      </c>
      <c r="H4" s="64">
        <v>78000</v>
      </c>
      <c r="I4" t="s">
        <v>201</v>
      </c>
      <c r="J4" t="s">
        <v>188</v>
      </c>
      <c r="K4">
        <v>2000451590</v>
      </c>
      <c r="L4" t="s">
        <v>202</v>
      </c>
      <c r="M4" t="s">
        <v>203</v>
      </c>
      <c r="N4" s="64">
        <v>112</v>
      </c>
      <c r="O4" s="63">
        <v>44115</v>
      </c>
      <c r="P4" s="65">
        <v>2000451590</v>
      </c>
    </row>
    <row r="5" spans="1:16" x14ac:dyDescent="0.25">
      <c r="A5" s="66" t="s">
        <v>205</v>
      </c>
      <c r="B5" s="67"/>
      <c r="C5" s="66" t="s">
        <v>183</v>
      </c>
      <c r="D5" s="66" t="s">
        <v>206</v>
      </c>
      <c r="E5" s="66" t="s">
        <v>185</v>
      </c>
      <c r="F5" s="68">
        <v>44218</v>
      </c>
      <c r="G5" s="66" t="s">
        <v>205</v>
      </c>
      <c r="H5" s="69">
        <v>78000</v>
      </c>
      <c r="I5" s="66" t="s">
        <v>78</v>
      </c>
      <c r="J5" s="66" t="s">
        <v>197</v>
      </c>
      <c r="K5" s="66">
        <v>2000451590</v>
      </c>
      <c r="L5" s="66" t="s">
        <v>198</v>
      </c>
      <c r="M5" s="66" t="s">
        <v>204</v>
      </c>
      <c r="N5" s="69">
        <v>9</v>
      </c>
      <c r="O5" s="68">
        <v>44218</v>
      </c>
      <c r="P5" s="70">
        <v>2000451590</v>
      </c>
    </row>
    <row r="6" spans="1:16" x14ac:dyDescent="0.25">
      <c r="A6">
        <v>170686</v>
      </c>
      <c r="B6" s="62"/>
      <c r="C6" t="s">
        <v>183</v>
      </c>
      <c r="D6" t="s">
        <v>207</v>
      </c>
      <c r="E6" t="s">
        <v>208</v>
      </c>
      <c r="F6" s="63">
        <v>44225</v>
      </c>
      <c r="G6" t="s">
        <v>209</v>
      </c>
      <c r="H6" s="64">
        <v>114009</v>
      </c>
      <c r="I6" t="s">
        <v>210</v>
      </c>
      <c r="J6" t="s">
        <v>188</v>
      </c>
      <c r="K6">
        <v>2000458753</v>
      </c>
      <c r="L6" t="s">
        <v>211</v>
      </c>
      <c r="M6" t="s">
        <v>212</v>
      </c>
      <c r="N6" s="64">
        <v>-1</v>
      </c>
      <c r="O6" s="63">
        <v>44166</v>
      </c>
      <c r="P6" s="65">
        <v>2000458753</v>
      </c>
    </row>
    <row r="7" spans="1:16" x14ac:dyDescent="0.25">
      <c r="A7" s="66" t="s">
        <v>213</v>
      </c>
      <c r="B7" s="67"/>
      <c r="C7" s="66" t="s">
        <v>183</v>
      </c>
      <c r="D7" s="66" t="s">
        <v>216</v>
      </c>
      <c r="E7" s="66" t="s">
        <v>185</v>
      </c>
      <c r="F7" s="68">
        <v>44223</v>
      </c>
      <c r="G7" s="66" t="s">
        <v>214</v>
      </c>
      <c r="H7" s="69">
        <v>114009</v>
      </c>
      <c r="I7" s="66" t="s">
        <v>217</v>
      </c>
      <c r="J7" s="66" t="s">
        <v>191</v>
      </c>
      <c r="K7" s="66">
        <v>2000458753</v>
      </c>
      <c r="L7" s="66" t="s">
        <v>218</v>
      </c>
      <c r="M7" s="66" t="s">
        <v>215</v>
      </c>
      <c r="N7" s="69">
        <v>7</v>
      </c>
      <c r="O7" s="68">
        <v>44218</v>
      </c>
      <c r="P7" s="70">
        <v>2000458753</v>
      </c>
    </row>
    <row r="8" spans="1:16" x14ac:dyDescent="0.25">
      <c r="A8">
        <v>167738</v>
      </c>
      <c r="B8" s="62"/>
      <c r="C8" t="s">
        <v>183</v>
      </c>
      <c r="D8" t="s">
        <v>219</v>
      </c>
      <c r="E8" t="s">
        <v>208</v>
      </c>
      <c r="F8" s="63">
        <v>44062</v>
      </c>
      <c r="G8" t="s">
        <v>220</v>
      </c>
      <c r="H8" s="64">
        <v>59900</v>
      </c>
      <c r="I8" t="s">
        <v>221</v>
      </c>
      <c r="J8" t="s">
        <v>188</v>
      </c>
      <c r="K8">
        <v>2000459305</v>
      </c>
      <c r="L8" t="s">
        <v>222</v>
      </c>
      <c r="M8" t="s">
        <v>223</v>
      </c>
      <c r="N8" s="64">
        <v>61</v>
      </c>
      <c r="O8" s="63">
        <v>44106</v>
      </c>
      <c r="P8" s="65">
        <v>2000459305</v>
      </c>
    </row>
    <row r="9" spans="1:16" x14ac:dyDescent="0.25">
      <c r="A9">
        <v>165932</v>
      </c>
      <c r="B9" s="62"/>
      <c r="C9" t="s">
        <v>183</v>
      </c>
      <c r="D9" t="s">
        <v>224</v>
      </c>
      <c r="E9" t="s">
        <v>185</v>
      </c>
      <c r="F9" s="63">
        <v>44014</v>
      </c>
      <c r="G9" t="s">
        <v>225</v>
      </c>
      <c r="H9" s="64">
        <v>183183</v>
      </c>
      <c r="I9" t="s">
        <v>226</v>
      </c>
      <c r="J9" t="s">
        <v>188</v>
      </c>
      <c r="K9">
        <v>2000459305</v>
      </c>
      <c r="L9" t="s">
        <v>227</v>
      </c>
      <c r="M9" t="s">
        <v>228</v>
      </c>
      <c r="N9" s="64">
        <v>61</v>
      </c>
      <c r="O9" s="63">
        <v>44106</v>
      </c>
      <c r="P9" s="65">
        <v>2000459305</v>
      </c>
    </row>
    <row r="10" spans="1:16" x14ac:dyDescent="0.25">
      <c r="A10">
        <v>166246</v>
      </c>
      <c r="B10" s="62"/>
      <c r="C10" t="s">
        <v>183</v>
      </c>
      <c r="D10" t="s">
        <v>229</v>
      </c>
      <c r="E10" t="s">
        <v>185</v>
      </c>
      <c r="F10" s="63">
        <v>44023</v>
      </c>
      <c r="G10" t="s">
        <v>230</v>
      </c>
      <c r="H10" s="64">
        <v>157680</v>
      </c>
      <c r="I10" t="s">
        <v>226</v>
      </c>
      <c r="J10" t="s">
        <v>188</v>
      </c>
      <c r="K10">
        <v>2000459305</v>
      </c>
      <c r="L10" t="s">
        <v>231</v>
      </c>
      <c r="M10" t="s">
        <v>232</v>
      </c>
      <c r="N10" s="64">
        <v>61</v>
      </c>
      <c r="O10" s="63">
        <v>44106</v>
      </c>
      <c r="P10" s="65">
        <v>2000459305</v>
      </c>
    </row>
    <row r="11" spans="1:16" x14ac:dyDescent="0.25">
      <c r="A11">
        <v>166276</v>
      </c>
      <c r="B11" s="62"/>
      <c r="C11" t="s">
        <v>183</v>
      </c>
      <c r="D11" t="s">
        <v>233</v>
      </c>
      <c r="E11" t="s">
        <v>185</v>
      </c>
      <c r="F11" s="63">
        <v>44025</v>
      </c>
      <c r="G11" t="s">
        <v>234</v>
      </c>
      <c r="H11" s="64">
        <v>387240</v>
      </c>
      <c r="I11" t="s">
        <v>226</v>
      </c>
      <c r="J11" t="s">
        <v>188</v>
      </c>
      <c r="K11">
        <v>2000459305</v>
      </c>
      <c r="L11" t="s">
        <v>235</v>
      </c>
      <c r="M11" t="s">
        <v>236</v>
      </c>
      <c r="N11" s="64">
        <v>61</v>
      </c>
      <c r="O11" s="63">
        <v>44106</v>
      </c>
      <c r="P11" s="65">
        <v>2000459305</v>
      </c>
    </row>
    <row r="12" spans="1:16" x14ac:dyDescent="0.25">
      <c r="A12">
        <v>166445</v>
      </c>
      <c r="B12" s="62"/>
      <c r="C12" t="s">
        <v>183</v>
      </c>
      <c r="D12" t="s">
        <v>237</v>
      </c>
      <c r="E12" t="s">
        <v>185</v>
      </c>
      <c r="F12" s="63">
        <v>44028</v>
      </c>
      <c r="G12" t="s">
        <v>238</v>
      </c>
      <c r="H12" s="64">
        <v>82900</v>
      </c>
      <c r="I12" t="s">
        <v>226</v>
      </c>
      <c r="J12" t="s">
        <v>188</v>
      </c>
      <c r="K12">
        <v>2000459305</v>
      </c>
      <c r="L12" t="s">
        <v>222</v>
      </c>
      <c r="M12" t="s">
        <v>223</v>
      </c>
      <c r="N12" s="64">
        <v>61</v>
      </c>
      <c r="O12" s="63">
        <v>44106</v>
      </c>
      <c r="P12" s="65">
        <v>2000459305</v>
      </c>
    </row>
    <row r="13" spans="1:16" x14ac:dyDescent="0.25">
      <c r="A13">
        <v>165706</v>
      </c>
      <c r="B13" s="62"/>
      <c r="C13" t="s">
        <v>183</v>
      </c>
      <c r="D13" t="s">
        <v>239</v>
      </c>
      <c r="E13" t="s">
        <v>185</v>
      </c>
      <c r="F13" s="63">
        <v>44010</v>
      </c>
      <c r="G13" t="s">
        <v>240</v>
      </c>
      <c r="H13" s="64">
        <v>228813</v>
      </c>
      <c r="I13" t="s">
        <v>241</v>
      </c>
      <c r="J13" t="s">
        <v>188</v>
      </c>
      <c r="K13">
        <v>2000459305</v>
      </c>
      <c r="L13" t="s">
        <v>227</v>
      </c>
      <c r="M13" t="s">
        <v>228</v>
      </c>
      <c r="N13" s="64">
        <v>61</v>
      </c>
      <c r="O13" s="63">
        <v>44106</v>
      </c>
      <c r="P13" s="65">
        <v>2000459305</v>
      </c>
    </row>
    <row r="14" spans="1:16" x14ac:dyDescent="0.25">
      <c r="A14">
        <v>165565</v>
      </c>
      <c r="B14" s="62"/>
      <c r="C14" t="s">
        <v>183</v>
      </c>
      <c r="D14" t="s">
        <v>242</v>
      </c>
      <c r="E14" t="s">
        <v>185</v>
      </c>
      <c r="F14" s="63">
        <v>44006</v>
      </c>
      <c r="G14" t="s">
        <v>243</v>
      </c>
      <c r="H14" s="64">
        <v>43237</v>
      </c>
      <c r="I14" t="s">
        <v>241</v>
      </c>
      <c r="J14" t="s">
        <v>188</v>
      </c>
      <c r="K14">
        <v>2000459305</v>
      </c>
      <c r="L14" t="s">
        <v>244</v>
      </c>
      <c r="M14" t="s">
        <v>245</v>
      </c>
      <c r="N14" s="64">
        <v>31</v>
      </c>
      <c r="O14" s="63">
        <v>44106</v>
      </c>
      <c r="P14" s="65">
        <v>2000459305</v>
      </c>
    </row>
    <row r="15" spans="1:16" x14ac:dyDescent="0.25">
      <c r="A15">
        <v>152495</v>
      </c>
      <c r="B15" s="62"/>
      <c r="C15" t="s">
        <v>183</v>
      </c>
      <c r="D15" t="s">
        <v>246</v>
      </c>
      <c r="E15" t="s">
        <v>185</v>
      </c>
      <c r="F15" s="63">
        <v>43775</v>
      </c>
      <c r="G15" t="s">
        <v>247</v>
      </c>
      <c r="H15" s="64">
        <v>197877</v>
      </c>
      <c r="I15" t="s">
        <v>248</v>
      </c>
      <c r="J15" t="s">
        <v>188</v>
      </c>
      <c r="K15">
        <v>2000459305</v>
      </c>
      <c r="L15" t="s">
        <v>235</v>
      </c>
      <c r="M15" t="s">
        <v>236</v>
      </c>
      <c r="N15" s="64">
        <v>61</v>
      </c>
      <c r="O15" s="63">
        <v>44106</v>
      </c>
      <c r="P15" s="65">
        <v>2000459305</v>
      </c>
    </row>
    <row r="16" spans="1:16" x14ac:dyDescent="0.25">
      <c r="A16" s="66" t="s">
        <v>250</v>
      </c>
      <c r="B16" s="67"/>
      <c r="C16" s="66" t="s">
        <v>183</v>
      </c>
      <c r="D16" s="66" t="s">
        <v>251</v>
      </c>
      <c r="E16" s="66" t="s">
        <v>185</v>
      </c>
      <c r="F16" s="68">
        <v>44144</v>
      </c>
      <c r="G16" s="66" t="s">
        <v>252</v>
      </c>
      <c r="H16" s="69">
        <v>1340830</v>
      </c>
      <c r="I16" s="66" t="s">
        <v>253</v>
      </c>
      <c r="J16" s="66" t="s">
        <v>197</v>
      </c>
      <c r="K16" s="66">
        <v>2000459305</v>
      </c>
      <c r="L16" s="66" t="s">
        <v>198</v>
      </c>
      <c r="M16" s="66" t="s">
        <v>249</v>
      </c>
      <c r="N16" s="69">
        <v>53</v>
      </c>
      <c r="O16" s="68">
        <v>44144</v>
      </c>
      <c r="P16" s="70">
        <v>2000459305</v>
      </c>
    </row>
    <row r="17" spans="1:16" x14ac:dyDescent="0.25">
      <c r="A17">
        <v>165834</v>
      </c>
      <c r="B17" s="62"/>
      <c r="C17" t="s">
        <v>183</v>
      </c>
      <c r="D17" t="s">
        <v>254</v>
      </c>
      <c r="E17" t="s">
        <v>185</v>
      </c>
      <c r="F17" s="63">
        <v>44012</v>
      </c>
      <c r="G17" t="s">
        <v>255</v>
      </c>
      <c r="H17" s="64">
        <v>97050</v>
      </c>
      <c r="I17" t="s">
        <v>241</v>
      </c>
      <c r="J17" t="s">
        <v>188</v>
      </c>
      <c r="K17">
        <v>2000459309</v>
      </c>
      <c r="L17" t="s">
        <v>256</v>
      </c>
      <c r="M17" t="s">
        <v>257</v>
      </c>
      <c r="N17" s="64">
        <v>59</v>
      </c>
      <c r="O17" s="63">
        <v>44106</v>
      </c>
      <c r="P17" s="65">
        <v>2000459309</v>
      </c>
    </row>
    <row r="18" spans="1:16" x14ac:dyDescent="0.25">
      <c r="A18" s="66" t="s">
        <v>258</v>
      </c>
      <c r="B18" s="67"/>
      <c r="C18" s="66" t="s">
        <v>183</v>
      </c>
      <c r="D18" s="66" t="s">
        <v>259</v>
      </c>
      <c r="E18" s="66" t="s">
        <v>185</v>
      </c>
      <c r="F18" s="68">
        <v>44218</v>
      </c>
      <c r="G18" s="66" t="s">
        <v>258</v>
      </c>
      <c r="H18" s="69">
        <v>97050</v>
      </c>
      <c r="I18" s="66" t="s">
        <v>117</v>
      </c>
      <c r="J18" s="66" t="s">
        <v>197</v>
      </c>
      <c r="K18" s="66">
        <v>2000459309</v>
      </c>
      <c r="L18" s="66" t="s">
        <v>198</v>
      </c>
      <c r="M18" s="66" t="s">
        <v>249</v>
      </c>
      <c r="N18" s="69">
        <v>7</v>
      </c>
      <c r="O18" s="68">
        <v>44218</v>
      </c>
      <c r="P18" s="70">
        <v>2000459309</v>
      </c>
    </row>
    <row r="19" spans="1:16" x14ac:dyDescent="0.25">
      <c r="A19">
        <v>161740</v>
      </c>
      <c r="B19" s="62"/>
      <c r="C19" t="s">
        <v>183</v>
      </c>
      <c r="D19" t="s">
        <v>260</v>
      </c>
      <c r="E19" t="s">
        <v>261</v>
      </c>
      <c r="F19" s="63">
        <v>43908</v>
      </c>
      <c r="G19" t="s">
        <v>262</v>
      </c>
      <c r="H19" s="64">
        <v>58830</v>
      </c>
      <c r="I19" t="s">
        <v>263</v>
      </c>
      <c r="J19" t="s">
        <v>188</v>
      </c>
      <c r="K19">
        <v>2000460205</v>
      </c>
      <c r="L19" t="s">
        <v>264</v>
      </c>
      <c r="M19" t="s">
        <v>265</v>
      </c>
      <c r="N19" s="64">
        <v>91</v>
      </c>
      <c r="O19" s="63">
        <v>44106</v>
      </c>
      <c r="P19" s="65">
        <v>2000460205</v>
      </c>
    </row>
    <row r="20" spans="1:16" x14ac:dyDescent="0.25">
      <c r="A20" t="s">
        <v>266</v>
      </c>
      <c r="B20" s="62"/>
      <c r="C20" t="s">
        <v>183</v>
      </c>
      <c r="D20" t="s">
        <v>267</v>
      </c>
      <c r="E20" t="s">
        <v>261</v>
      </c>
      <c r="F20" s="63">
        <v>43879</v>
      </c>
      <c r="G20" t="s">
        <v>268</v>
      </c>
      <c r="H20" s="64">
        <v>153275</v>
      </c>
      <c r="I20" t="s">
        <v>269</v>
      </c>
      <c r="J20" t="s">
        <v>270</v>
      </c>
      <c r="K20">
        <v>2000460205</v>
      </c>
      <c r="L20" t="s">
        <v>271</v>
      </c>
      <c r="M20" t="s">
        <v>272</v>
      </c>
      <c r="N20" s="64">
        <v>-79</v>
      </c>
      <c r="O20" s="63">
        <v>44246</v>
      </c>
      <c r="P20" s="65">
        <v>2000460205</v>
      </c>
    </row>
    <row r="21" spans="1:16" x14ac:dyDescent="0.25">
      <c r="A21">
        <v>169388</v>
      </c>
      <c r="B21" s="62"/>
      <c r="C21" t="s">
        <v>183</v>
      </c>
      <c r="D21" t="s">
        <v>273</v>
      </c>
      <c r="E21" t="s">
        <v>274</v>
      </c>
      <c r="F21" s="63">
        <v>44100</v>
      </c>
      <c r="G21" t="s">
        <v>275</v>
      </c>
      <c r="H21" s="64">
        <v>58700</v>
      </c>
      <c r="I21" t="s">
        <v>276</v>
      </c>
      <c r="J21" t="s">
        <v>188</v>
      </c>
      <c r="K21">
        <v>2000460205</v>
      </c>
      <c r="L21" t="s">
        <v>277</v>
      </c>
      <c r="M21" t="s">
        <v>278</v>
      </c>
      <c r="N21" s="64">
        <v>84</v>
      </c>
      <c r="O21" s="63">
        <v>44113</v>
      </c>
      <c r="P21" s="65">
        <v>2000460205</v>
      </c>
    </row>
    <row r="22" spans="1:16" x14ac:dyDescent="0.25">
      <c r="A22">
        <v>169389</v>
      </c>
      <c r="B22" s="62"/>
      <c r="C22" t="s">
        <v>183</v>
      </c>
      <c r="D22" t="s">
        <v>279</v>
      </c>
      <c r="E22" t="s">
        <v>274</v>
      </c>
      <c r="F22" s="63">
        <v>44100</v>
      </c>
      <c r="G22" t="s">
        <v>280</v>
      </c>
      <c r="H22" s="64">
        <v>700</v>
      </c>
      <c r="I22" t="s">
        <v>276</v>
      </c>
      <c r="J22" t="s">
        <v>188</v>
      </c>
      <c r="K22">
        <v>2000460205</v>
      </c>
      <c r="L22" t="s">
        <v>281</v>
      </c>
      <c r="M22" t="s">
        <v>278</v>
      </c>
      <c r="N22" s="64">
        <v>84</v>
      </c>
      <c r="O22" s="63">
        <v>44113</v>
      </c>
      <c r="P22" s="65">
        <v>2000460205</v>
      </c>
    </row>
    <row r="23" spans="1:16" x14ac:dyDescent="0.25">
      <c r="A23" s="66" t="s">
        <v>282</v>
      </c>
      <c r="B23" s="67"/>
      <c r="C23" s="66" t="s">
        <v>183</v>
      </c>
      <c r="D23" s="66" t="s">
        <v>285</v>
      </c>
      <c r="E23" s="66" t="s">
        <v>185</v>
      </c>
      <c r="F23" s="68">
        <v>44144</v>
      </c>
      <c r="G23" s="66" t="s">
        <v>283</v>
      </c>
      <c r="H23" s="69">
        <v>76650</v>
      </c>
      <c r="I23" s="66" t="s">
        <v>286</v>
      </c>
      <c r="J23" s="66" t="s">
        <v>197</v>
      </c>
      <c r="K23" s="66">
        <v>2000460205</v>
      </c>
      <c r="L23" s="66" t="s">
        <v>198</v>
      </c>
      <c r="M23" s="66" t="s">
        <v>284</v>
      </c>
      <c r="N23" s="69">
        <v>83</v>
      </c>
      <c r="O23" s="68">
        <v>44144</v>
      </c>
      <c r="P23" s="70">
        <v>2000460205</v>
      </c>
    </row>
    <row r="24" spans="1:16" x14ac:dyDescent="0.25">
      <c r="A24" s="66" t="s">
        <v>287</v>
      </c>
      <c r="B24" s="67"/>
      <c r="C24" s="66" t="s">
        <v>183</v>
      </c>
      <c r="D24" s="66" t="s">
        <v>288</v>
      </c>
      <c r="E24" s="66" t="s">
        <v>185</v>
      </c>
      <c r="F24" s="68">
        <v>44144</v>
      </c>
      <c r="G24" s="66" t="s">
        <v>289</v>
      </c>
      <c r="H24" s="69">
        <v>194855</v>
      </c>
      <c r="I24" s="66" t="s">
        <v>286</v>
      </c>
      <c r="J24" s="66" t="s">
        <v>197</v>
      </c>
      <c r="K24" s="66">
        <v>2000460205</v>
      </c>
      <c r="L24" s="66" t="s">
        <v>198</v>
      </c>
      <c r="M24" s="66" t="s">
        <v>284</v>
      </c>
      <c r="N24" s="69">
        <v>83</v>
      </c>
      <c r="O24" s="68">
        <v>44144</v>
      </c>
      <c r="P24" s="70">
        <v>2000460205</v>
      </c>
    </row>
    <row r="25" spans="1:16" x14ac:dyDescent="0.25">
      <c r="A25" s="66"/>
      <c r="B25" s="67"/>
      <c r="C25" s="66"/>
      <c r="D25" s="66"/>
      <c r="E25" s="66"/>
      <c r="F25" s="68"/>
      <c r="G25" s="66"/>
      <c r="H25" s="69"/>
      <c r="I25" s="66"/>
      <c r="J25" s="66"/>
      <c r="K25" s="66"/>
      <c r="L25" s="66"/>
      <c r="M25" s="66"/>
      <c r="N25" s="69"/>
      <c r="O25" s="68"/>
      <c r="P25" s="70"/>
    </row>
    <row r="26" spans="1:16" x14ac:dyDescent="0.25">
      <c r="A26" s="66"/>
      <c r="B26" s="67"/>
      <c r="C26" s="66"/>
      <c r="D26" s="66"/>
      <c r="E26" s="66"/>
      <c r="F26" s="68"/>
      <c r="G26" s="66"/>
      <c r="H26" s="69"/>
      <c r="I26" s="66"/>
      <c r="J26" s="66"/>
      <c r="K26" s="66"/>
      <c r="L26" s="66"/>
      <c r="M26" s="66"/>
      <c r="N26" s="69"/>
      <c r="O26" s="68"/>
      <c r="P26" s="70"/>
    </row>
    <row r="27" spans="1:16" x14ac:dyDescent="0.25">
      <c r="A27">
        <v>164219</v>
      </c>
      <c r="B27" s="62"/>
      <c r="C27" t="s">
        <v>183</v>
      </c>
      <c r="D27" t="s">
        <v>290</v>
      </c>
      <c r="E27" t="s">
        <v>185</v>
      </c>
      <c r="F27" s="63">
        <v>43966</v>
      </c>
      <c r="G27" t="s">
        <v>291</v>
      </c>
      <c r="H27" s="64">
        <v>139600</v>
      </c>
      <c r="I27" t="s">
        <v>292</v>
      </c>
      <c r="J27" t="s">
        <v>188</v>
      </c>
      <c r="K27">
        <v>2000460316</v>
      </c>
      <c r="L27" t="s">
        <v>293</v>
      </c>
      <c r="M27" t="s">
        <v>294</v>
      </c>
      <c r="N27" s="64">
        <v>113</v>
      </c>
      <c r="O27" s="63">
        <v>44106</v>
      </c>
      <c r="P27" s="65">
        <v>2000460316</v>
      </c>
    </row>
    <row r="28" spans="1:16" x14ac:dyDescent="0.25">
      <c r="A28">
        <v>162348</v>
      </c>
      <c r="B28" s="62"/>
      <c r="C28" t="s">
        <v>183</v>
      </c>
      <c r="D28" t="s">
        <v>295</v>
      </c>
      <c r="E28" t="s">
        <v>185</v>
      </c>
      <c r="F28" s="63">
        <v>43921</v>
      </c>
      <c r="G28" t="s">
        <v>296</v>
      </c>
      <c r="H28" s="64">
        <v>18000</v>
      </c>
      <c r="I28" t="s">
        <v>297</v>
      </c>
      <c r="J28" t="s">
        <v>188</v>
      </c>
      <c r="K28">
        <v>2000460316</v>
      </c>
      <c r="L28" t="s">
        <v>298</v>
      </c>
      <c r="M28" t="s">
        <v>299</v>
      </c>
      <c r="N28" s="64">
        <v>83</v>
      </c>
      <c r="O28" s="63">
        <v>44106</v>
      </c>
      <c r="P28" s="65">
        <v>2000460316</v>
      </c>
    </row>
    <row r="29" spans="1:16" x14ac:dyDescent="0.25">
      <c r="A29" s="66" t="s">
        <v>300</v>
      </c>
      <c r="B29" s="67"/>
      <c r="C29" s="66" t="s">
        <v>183</v>
      </c>
      <c r="D29" s="66" t="s">
        <v>303</v>
      </c>
      <c r="E29" s="66" t="s">
        <v>185</v>
      </c>
      <c r="F29" s="68">
        <v>44144</v>
      </c>
      <c r="G29" s="66" t="s">
        <v>301</v>
      </c>
      <c r="H29" s="69">
        <v>157600</v>
      </c>
      <c r="I29" s="66" t="s">
        <v>304</v>
      </c>
      <c r="J29" s="66" t="s">
        <v>197</v>
      </c>
      <c r="K29" s="66">
        <v>2000460316</v>
      </c>
      <c r="L29" s="66" t="s">
        <v>198</v>
      </c>
      <c r="M29" s="66" t="s">
        <v>302</v>
      </c>
      <c r="N29" s="69">
        <v>105</v>
      </c>
      <c r="O29" s="68">
        <v>44144</v>
      </c>
      <c r="P29" s="70">
        <v>2000460316</v>
      </c>
    </row>
    <row r="30" spans="1:16" x14ac:dyDescent="0.25">
      <c r="A30" s="66"/>
      <c r="B30" s="67"/>
      <c r="C30" s="66"/>
      <c r="D30" s="66"/>
      <c r="E30" s="66"/>
      <c r="F30" s="68"/>
      <c r="G30" s="66"/>
      <c r="H30" s="69"/>
      <c r="I30" s="66"/>
      <c r="J30" s="66"/>
      <c r="K30" s="66"/>
      <c r="L30" s="66"/>
      <c r="M30" s="66"/>
      <c r="N30" s="69"/>
      <c r="O30" s="68"/>
      <c r="P30" s="70"/>
    </row>
    <row r="31" spans="1:16" x14ac:dyDescent="0.25">
      <c r="A31" s="66"/>
      <c r="B31" s="67"/>
      <c r="C31" s="66"/>
      <c r="D31" s="66"/>
      <c r="E31" s="66"/>
      <c r="F31" s="68"/>
      <c r="G31" s="66"/>
      <c r="H31" s="69"/>
      <c r="I31" s="66"/>
      <c r="J31" s="66"/>
      <c r="K31" s="66"/>
      <c r="L31" s="66"/>
      <c r="M31" s="66"/>
      <c r="N31" s="69"/>
      <c r="O31" s="68"/>
      <c r="P31" s="70"/>
    </row>
    <row r="32" spans="1:16" x14ac:dyDescent="0.25">
      <c r="A32">
        <v>166773</v>
      </c>
      <c r="B32" s="62"/>
      <c r="C32" t="s">
        <v>183</v>
      </c>
      <c r="D32" t="s">
        <v>305</v>
      </c>
      <c r="E32" t="s">
        <v>185</v>
      </c>
      <c r="F32" s="63">
        <v>44037</v>
      </c>
      <c r="G32" t="s">
        <v>306</v>
      </c>
      <c r="H32" s="64">
        <v>150200</v>
      </c>
      <c r="I32" t="s">
        <v>307</v>
      </c>
      <c r="J32" t="s">
        <v>188</v>
      </c>
      <c r="K32">
        <v>2000477881</v>
      </c>
      <c r="L32" t="s">
        <v>308</v>
      </c>
      <c r="M32" t="s">
        <v>309</v>
      </c>
      <c r="N32" s="64">
        <v>117</v>
      </c>
      <c r="O32" s="63">
        <v>44106</v>
      </c>
      <c r="P32" s="65">
        <v>2000477881</v>
      </c>
    </row>
    <row r="33" spans="1:16" x14ac:dyDescent="0.25">
      <c r="A33" t="s">
        <v>310</v>
      </c>
      <c r="B33" s="62"/>
      <c r="C33" t="s">
        <v>183</v>
      </c>
      <c r="D33" t="s">
        <v>311</v>
      </c>
      <c r="E33" t="s">
        <v>185</v>
      </c>
      <c r="F33" s="63">
        <v>43942</v>
      </c>
      <c r="G33" t="s">
        <v>312</v>
      </c>
      <c r="H33" s="64">
        <v>226538</v>
      </c>
      <c r="I33" t="s">
        <v>313</v>
      </c>
      <c r="J33" t="s">
        <v>270</v>
      </c>
      <c r="K33">
        <v>2000477881</v>
      </c>
      <c r="L33" t="s">
        <v>314</v>
      </c>
      <c r="M33" t="s">
        <v>309</v>
      </c>
      <c r="N33" s="64">
        <v>251</v>
      </c>
      <c r="O33" s="63">
        <v>43942</v>
      </c>
      <c r="P33" s="65">
        <v>2000477881</v>
      </c>
    </row>
    <row r="34" spans="1:16" x14ac:dyDescent="0.25">
      <c r="A34" s="66" t="s">
        <v>315</v>
      </c>
      <c r="B34" s="67"/>
      <c r="C34" s="66" t="s">
        <v>183</v>
      </c>
      <c r="D34" s="66" t="s">
        <v>318</v>
      </c>
      <c r="E34" s="66" t="s">
        <v>185</v>
      </c>
      <c r="F34" s="68">
        <v>44144</v>
      </c>
      <c r="G34" s="66" t="s">
        <v>316</v>
      </c>
      <c r="H34" s="69">
        <v>376738</v>
      </c>
      <c r="I34" s="66" t="s">
        <v>319</v>
      </c>
      <c r="J34" s="66" t="s">
        <v>197</v>
      </c>
      <c r="K34" s="66">
        <v>2000477881</v>
      </c>
      <c r="L34" s="66" t="s">
        <v>198</v>
      </c>
      <c r="M34" s="66" t="s">
        <v>317</v>
      </c>
      <c r="N34" s="69">
        <v>109</v>
      </c>
      <c r="O34" s="68">
        <v>44144</v>
      </c>
      <c r="P34" s="70">
        <v>2000477881</v>
      </c>
    </row>
    <row r="35" spans="1:16" x14ac:dyDescent="0.25">
      <c r="A35" s="66"/>
      <c r="B35" s="67"/>
      <c r="C35" s="66"/>
      <c r="D35" s="66"/>
      <c r="E35" s="66"/>
      <c r="F35" s="68"/>
      <c r="G35" s="66"/>
      <c r="H35" s="69"/>
      <c r="I35" s="66"/>
      <c r="J35" s="66"/>
      <c r="K35" s="66"/>
      <c r="L35" s="66"/>
      <c r="M35" s="66"/>
      <c r="N35" s="69"/>
      <c r="O35" s="68"/>
      <c r="P35" s="70"/>
    </row>
    <row r="36" spans="1:16" x14ac:dyDescent="0.25">
      <c r="A36" s="66"/>
      <c r="B36" s="67"/>
      <c r="C36" s="66"/>
      <c r="D36" s="66"/>
      <c r="E36" s="66"/>
      <c r="F36" s="68"/>
      <c r="G36" s="66"/>
      <c r="H36" s="69"/>
      <c r="I36" s="66"/>
      <c r="J36" s="66"/>
      <c r="K36" s="66"/>
      <c r="L36" s="66"/>
      <c r="M36" s="66"/>
      <c r="N36" s="69"/>
      <c r="O36" s="68"/>
      <c r="P36" s="70"/>
    </row>
    <row r="37" spans="1:16" x14ac:dyDescent="0.25">
      <c r="A37">
        <v>165565</v>
      </c>
      <c r="B37" s="62"/>
      <c r="C37" t="s">
        <v>183</v>
      </c>
      <c r="D37" t="s">
        <v>242</v>
      </c>
      <c r="E37" t="s">
        <v>185</v>
      </c>
      <c r="F37" s="63">
        <v>44006</v>
      </c>
      <c r="G37" t="s">
        <v>243</v>
      </c>
      <c r="H37" s="64">
        <v>217813</v>
      </c>
      <c r="I37" t="s">
        <v>241</v>
      </c>
      <c r="J37" t="s">
        <v>188</v>
      </c>
      <c r="K37">
        <v>2000477885</v>
      </c>
      <c r="L37" t="s">
        <v>320</v>
      </c>
      <c r="M37" t="s">
        <v>245</v>
      </c>
      <c r="N37" s="64">
        <v>87</v>
      </c>
      <c r="O37" s="63">
        <v>44106</v>
      </c>
      <c r="P37" s="65">
        <v>2000477885</v>
      </c>
    </row>
    <row r="38" spans="1:16" x14ac:dyDescent="0.25">
      <c r="A38" t="s">
        <v>310</v>
      </c>
      <c r="B38" s="62"/>
      <c r="C38" t="s">
        <v>183</v>
      </c>
      <c r="D38" t="s">
        <v>311</v>
      </c>
      <c r="E38" t="s">
        <v>185</v>
      </c>
      <c r="F38" s="63">
        <v>43942</v>
      </c>
      <c r="G38" t="s">
        <v>312</v>
      </c>
      <c r="H38" s="64">
        <v>3295</v>
      </c>
      <c r="I38" t="s">
        <v>313</v>
      </c>
      <c r="J38" t="s">
        <v>270</v>
      </c>
      <c r="K38">
        <v>2000477885</v>
      </c>
      <c r="L38" t="s">
        <v>321</v>
      </c>
      <c r="M38" t="s">
        <v>309</v>
      </c>
      <c r="N38" s="64">
        <v>281</v>
      </c>
      <c r="O38" s="63">
        <v>43942</v>
      </c>
      <c r="P38" s="65">
        <v>2000477885</v>
      </c>
    </row>
    <row r="39" spans="1:16" x14ac:dyDescent="0.25">
      <c r="A39" t="s">
        <v>322</v>
      </c>
      <c r="B39" s="62"/>
      <c r="C39" t="s">
        <v>183</v>
      </c>
      <c r="D39" t="s">
        <v>323</v>
      </c>
      <c r="E39" t="s">
        <v>185</v>
      </c>
      <c r="F39" s="63">
        <v>43908</v>
      </c>
      <c r="G39" t="s">
        <v>324</v>
      </c>
      <c r="H39" s="64">
        <v>138618</v>
      </c>
      <c r="I39" t="s">
        <v>325</v>
      </c>
      <c r="J39" t="s">
        <v>270</v>
      </c>
      <c r="K39">
        <v>2000477885</v>
      </c>
      <c r="L39" t="s">
        <v>326</v>
      </c>
      <c r="M39" t="s">
        <v>327</v>
      </c>
      <c r="N39" s="64">
        <v>285</v>
      </c>
      <c r="O39" s="63">
        <v>43908</v>
      </c>
      <c r="P39" s="65">
        <v>2000477885</v>
      </c>
    </row>
    <row r="40" spans="1:16" x14ac:dyDescent="0.25">
      <c r="A40">
        <v>161854</v>
      </c>
      <c r="B40" s="62"/>
      <c r="C40" t="s">
        <v>183</v>
      </c>
      <c r="D40" t="s">
        <v>328</v>
      </c>
      <c r="E40" t="s">
        <v>185</v>
      </c>
      <c r="F40" s="63">
        <v>43910</v>
      </c>
      <c r="G40" t="s">
        <v>329</v>
      </c>
      <c r="H40" s="64">
        <v>57600</v>
      </c>
      <c r="I40" t="s">
        <v>325</v>
      </c>
      <c r="J40" t="s">
        <v>188</v>
      </c>
      <c r="K40">
        <v>2000477885</v>
      </c>
      <c r="L40" t="s">
        <v>330</v>
      </c>
      <c r="M40" t="s">
        <v>327</v>
      </c>
      <c r="N40" s="64">
        <v>117</v>
      </c>
      <c r="O40" s="63">
        <v>44106</v>
      </c>
      <c r="P40" s="65">
        <v>2000477885</v>
      </c>
    </row>
    <row r="41" spans="1:16" x14ac:dyDescent="0.25">
      <c r="A41" t="s">
        <v>331</v>
      </c>
      <c r="B41" s="62"/>
      <c r="C41" t="s">
        <v>183</v>
      </c>
      <c r="D41" t="s">
        <v>332</v>
      </c>
      <c r="E41" t="s">
        <v>185</v>
      </c>
      <c r="F41" s="63">
        <v>43772</v>
      </c>
      <c r="G41" t="s">
        <v>333</v>
      </c>
      <c r="H41" s="64">
        <v>30391</v>
      </c>
      <c r="I41" t="s">
        <v>334</v>
      </c>
      <c r="J41" t="s">
        <v>270</v>
      </c>
      <c r="K41">
        <v>2000477885</v>
      </c>
      <c r="L41" t="s">
        <v>335</v>
      </c>
      <c r="M41" t="s">
        <v>336</v>
      </c>
      <c r="N41" s="64">
        <v>421</v>
      </c>
      <c r="O41" s="63">
        <v>43772</v>
      </c>
      <c r="P41" s="65">
        <v>2000477885</v>
      </c>
    </row>
    <row r="42" spans="1:16" x14ac:dyDescent="0.25">
      <c r="A42" t="s">
        <v>266</v>
      </c>
      <c r="B42" s="62"/>
      <c r="C42" t="s">
        <v>183</v>
      </c>
      <c r="D42" t="s">
        <v>267</v>
      </c>
      <c r="E42" t="s">
        <v>261</v>
      </c>
      <c r="F42" s="63">
        <v>43879</v>
      </c>
      <c r="G42" t="s">
        <v>268</v>
      </c>
      <c r="H42" s="64">
        <v>23905</v>
      </c>
      <c r="I42" t="s">
        <v>269</v>
      </c>
      <c r="J42" t="s">
        <v>270</v>
      </c>
      <c r="K42">
        <v>2000477885</v>
      </c>
      <c r="L42" t="s">
        <v>337</v>
      </c>
      <c r="M42" t="s">
        <v>272</v>
      </c>
      <c r="N42" s="64">
        <v>117</v>
      </c>
      <c r="O42" s="63">
        <v>44106</v>
      </c>
      <c r="P42" s="65">
        <v>2000477885</v>
      </c>
    </row>
    <row r="43" spans="1:16" x14ac:dyDescent="0.25">
      <c r="A43">
        <v>170350</v>
      </c>
      <c r="B43" s="62"/>
      <c r="C43" t="s">
        <v>183</v>
      </c>
      <c r="D43" t="s">
        <v>338</v>
      </c>
      <c r="E43" t="s">
        <v>274</v>
      </c>
      <c r="F43" s="63">
        <v>44117</v>
      </c>
      <c r="G43" t="s">
        <v>339</v>
      </c>
      <c r="H43" s="64">
        <v>60900</v>
      </c>
      <c r="I43" t="s">
        <v>340</v>
      </c>
      <c r="J43" t="s">
        <v>188</v>
      </c>
      <c r="K43">
        <v>2000477885</v>
      </c>
      <c r="L43" t="s">
        <v>341</v>
      </c>
      <c r="M43" t="s">
        <v>278</v>
      </c>
      <c r="N43" s="64">
        <v>57</v>
      </c>
      <c r="O43" s="63">
        <v>44166</v>
      </c>
      <c r="P43" s="65">
        <v>2000477885</v>
      </c>
    </row>
    <row r="44" spans="1:16" x14ac:dyDescent="0.25">
      <c r="A44" t="s">
        <v>342</v>
      </c>
      <c r="B44" s="62"/>
      <c r="C44" t="s">
        <v>183</v>
      </c>
      <c r="D44" t="s">
        <v>343</v>
      </c>
      <c r="E44" t="s">
        <v>208</v>
      </c>
      <c r="F44" s="63">
        <v>44131</v>
      </c>
      <c r="G44" t="s">
        <v>344</v>
      </c>
      <c r="H44" s="64">
        <v>190349</v>
      </c>
      <c r="I44" t="s">
        <v>345</v>
      </c>
      <c r="J44" t="s">
        <v>270</v>
      </c>
      <c r="K44">
        <v>2000477885</v>
      </c>
      <c r="L44" t="s">
        <v>346</v>
      </c>
      <c r="M44" t="s">
        <v>223</v>
      </c>
      <c r="N44" s="64">
        <v>62</v>
      </c>
      <c r="O44" s="63">
        <v>44131</v>
      </c>
      <c r="P44" s="65">
        <v>2000477885</v>
      </c>
    </row>
    <row r="45" spans="1:16" x14ac:dyDescent="0.25">
      <c r="A45" s="66" t="s">
        <v>347</v>
      </c>
      <c r="B45" s="67"/>
      <c r="C45" s="66" t="s">
        <v>183</v>
      </c>
      <c r="D45" s="66" t="s">
        <v>348</v>
      </c>
      <c r="E45" s="66" t="s">
        <v>185</v>
      </c>
      <c r="F45" s="68">
        <v>43973</v>
      </c>
      <c r="G45" s="66" t="s">
        <v>347</v>
      </c>
      <c r="H45" s="69">
        <v>23042058</v>
      </c>
      <c r="I45" s="66" t="s">
        <v>286</v>
      </c>
      <c r="J45" s="66" t="s">
        <v>191</v>
      </c>
      <c r="K45" s="66">
        <v>2000477885</v>
      </c>
      <c r="L45" s="66" t="s">
        <v>349</v>
      </c>
      <c r="M45" s="66" t="s">
        <v>284</v>
      </c>
      <c r="N45" s="69">
        <v>280</v>
      </c>
      <c r="O45" s="68">
        <v>43973</v>
      </c>
      <c r="P45" s="70">
        <v>2000477885</v>
      </c>
    </row>
    <row r="46" spans="1:16" x14ac:dyDescent="0.25">
      <c r="A46" s="66"/>
      <c r="B46" s="67"/>
      <c r="C46" s="66"/>
      <c r="D46" s="66"/>
      <c r="E46" s="66"/>
      <c r="F46" s="68"/>
      <c r="G46" s="66"/>
      <c r="H46" s="69"/>
      <c r="I46" s="66"/>
      <c r="J46" s="66"/>
      <c r="K46" s="66"/>
      <c r="L46" s="66"/>
      <c r="M46" s="66"/>
      <c r="N46" s="69"/>
      <c r="O46" s="68"/>
      <c r="P46" s="70"/>
    </row>
    <row r="47" spans="1:16" x14ac:dyDescent="0.25">
      <c r="A47">
        <v>191026</v>
      </c>
      <c r="B47" s="62"/>
      <c r="C47" t="s">
        <v>183</v>
      </c>
      <c r="D47" t="s">
        <v>351</v>
      </c>
      <c r="E47" t="s">
        <v>185</v>
      </c>
      <c r="F47" s="63">
        <v>44401</v>
      </c>
      <c r="G47" t="s">
        <v>350</v>
      </c>
      <c r="H47" s="64">
        <f>H48</f>
        <v>80700</v>
      </c>
      <c r="I47" t="s">
        <v>352</v>
      </c>
      <c r="J47" t="s">
        <v>188</v>
      </c>
      <c r="K47">
        <v>2000680005</v>
      </c>
      <c r="L47" t="s">
        <v>353</v>
      </c>
      <c r="M47" t="s">
        <v>354</v>
      </c>
      <c r="N47" s="64">
        <v>29</v>
      </c>
      <c r="O47" s="63">
        <v>44441</v>
      </c>
      <c r="P47" s="65">
        <v>2000680005</v>
      </c>
    </row>
    <row r="48" spans="1:16" x14ac:dyDescent="0.25">
      <c r="A48" s="66" t="s">
        <v>355</v>
      </c>
      <c r="B48" s="67"/>
      <c r="C48" s="66" t="s">
        <v>183</v>
      </c>
      <c r="D48" s="66" t="s">
        <v>356</v>
      </c>
      <c r="E48" s="66" t="s">
        <v>185</v>
      </c>
      <c r="F48" s="68">
        <v>44483</v>
      </c>
      <c r="G48" s="66" t="s">
        <v>355</v>
      </c>
      <c r="H48" s="69">
        <v>80700</v>
      </c>
      <c r="I48" s="66" t="s">
        <v>217</v>
      </c>
      <c r="J48" s="66" t="s">
        <v>197</v>
      </c>
      <c r="K48" s="66">
        <v>2000680005</v>
      </c>
      <c r="L48" s="66" t="s">
        <v>357</v>
      </c>
      <c r="M48" s="66" t="s">
        <v>215</v>
      </c>
      <c r="N48" s="69">
        <v>17</v>
      </c>
      <c r="O48" s="68">
        <v>44483</v>
      </c>
      <c r="P48" s="70">
        <v>2000680005</v>
      </c>
    </row>
    <row r="49" spans="1:16" x14ac:dyDescent="0.25">
      <c r="A49" s="66"/>
      <c r="B49" s="67"/>
      <c r="C49" s="66"/>
      <c r="D49" s="66"/>
      <c r="E49" s="66"/>
      <c r="F49" s="68"/>
      <c r="G49" s="66"/>
      <c r="H49" s="69"/>
      <c r="I49" s="66"/>
      <c r="J49" s="66"/>
      <c r="K49" s="66"/>
      <c r="L49" s="66"/>
      <c r="M49" s="66"/>
      <c r="N49" s="69"/>
      <c r="O49" s="68"/>
      <c r="P49" s="70"/>
    </row>
    <row r="50" spans="1:16" x14ac:dyDescent="0.25">
      <c r="A50">
        <v>193187</v>
      </c>
      <c r="B50" s="62"/>
      <c r="C50" t="s">
        <v>183</v>
      </c>
      <c r="D50" t="s">
        <v>358</v>
      </c>
      <c r="E50" t="s">
        <v>261</v>
      </c>
      <c r="F50" s="63">
        <v>44425</v>
      </c>
      <c r="G50" t="s">
        <v>359</v>
      </c>
      <c r="H50" s="64">
        <v>34100</v>
      </c>
      <c r="I50" t="s">
        <v>360</v>
      </c>
      <c r="J50" t="s">
        <v>188</v>
      </c>
      <c r="K50">
        <v>2000701076</v>
      </c>
      <c r="L50" t="s">
        <v>361</v>
      </c>
      <c r="M50" t="s">
        <v>362</v>
      </c>
      <c r="N50" s="64">
        <v>27</v>
      </c>
      <c r="O50" s="63">
        <v>44473</v>
      </c>
      <c r="P50" s="65">
        <v>2000701076</v>
      </c>
    </row>
    <row r="51" spans="1:16" x14ac:dyDescent="0.25">
      <c r="A51">
        <v>194054</v>
      </c>
      <c r="B51" s="62"/>
      <c r="C51" t="s">
        <v>183</v>
      </c>
      <c r="D51" t="s">
        <v>363</v>
      </c>
      <c r="E51" t="s">
        <v>261</v>
      </c>
      <c r="F51" s="63">
        <v>44439</v>
      </c>
      <c r="G51" t="s">
        <v>364</v>
      </c>
      <c r="H51" s="64">
        <f>H52-H50</f>
        <v>57200</v>
      </c>
      <c r="I51" t="s">
        <v>360</v>
      </c>
      <c r="J51" t="s">
        <v>188</v>
      </c>
      <c r="K51">
        <v>2000701076</v>
      </c>
      <c r="L51" t="s">
        <v>361</v>
      </c>
      <c r="M51" t="s">
        <v>362</v>
      </c>
      <c r="N51" s="64">
        <v>27</v>
      </c>
      <c r="O51" s="63">
        <v>44473</v>
      </c>
      <c r="P51" s="65">
        <v>2000701076</v>
      </c>
    </row>
    <row r="52" spans="1:16" x14ac:dyDescent="0.25">
      <c r="A52" s="66" t="s">
        <v>366</v>
      </c>
      <c r="B52" s="67"/>
      <c r="C52" s="66" t="s">
        <v>183</v>
      </c>
      <c r="D52" s="66" t="s">
        <v>367</v>
      </c>
      <c r="E52" s="66" t="s">
        <v>185</v>
      </c>
      <c r="F52" s="68">
        <v>44519</v>
      </c>
      <c r="G52" s="66" t="s">
        <v>366</v>
      </c>
      <c r="H52" s="69">
        <v>91300</v>
      </c>
      <c r="I52" s="66" t="s">
        <v>368</v>
      </c>
      <c r="J52" s="66" t="s">
        <v>197</v>
      </c>
      <c r="K52" s="66">
        <v>2000701076</v>
      </c>
      <c r="L52" s="66" t="s">
        <v>357</v>
      </c>
      <c r="M52" s="66" t="s">
        <v>365</v>
      </c>
      <c r="N52" s="69">
        <v>11</v>
      </c>
      <c r="O52" s="68">
        <v>44519</v>
      </c>
      <c r="P52" s="70">
        <v>2000701076</v>
      </c>
    </row>
    <row r="53" spans="1:16" x14ac:dyDescent="0.25">
      <c r="A53" s="66"/>
      <c r="B53" s="67"/>
      <c r="C53" s="66"/>
      <c r="D53" s="66"/>
      <c r="E53" s="66"/>
      <c r="F53" s="68"/>
      <c r="G53" s="66"/>
      <c r="H53" s="69"/>
      <c r="I53" s="66"/>
      <c r="J53" s="66"/>
      <c r="K53" s="66"/>
      <c r="L53" s="66"/>
      <c r="M53" s="66"/>
      <c r="N53" s="69"/>
      <c r="O53" s="68"/>
      <c r="P53" s="70"/>
    </row>
    <row r="54" spans="1:16" x14ac:dyDescent="0.25">
      <c r="A54">
        <v>189376</v>
      </c>
      <c r="B54" s="62"/>
      <c r="C54" t="s">
        <v>183</v>
      </c>
      <c r="D54" t="s">
        <v>369</v>
      </c>
      <c r="E54" t="s">
        <v>208</v>
      </c>
      <c r="F54" s="63">
        <v>44378</v>
      </c>
      <c r="G54" t="s">
        <v>370</v>
      </c>
      <c r="H54" s="64">
        <v>67850</v>
      </c>
      <c r="I54" t="s">
        <v>371</v>
      </c>
      <c r="J54" t="s">
        <v>191</v>
      </c>
      <c r="K54">
        <v>2000701718</v>
      </c>
      <c r="M54" t="s">
        <v>372</v>
      </c>
      <c r="N54" s="64">
        <v>124</v>
      </c>
      <c r="O54" s="63">
        <v>44378</v>
      </c>
      <c r="P54" s="65">
        <v>2000701718</v>
      </c>
    </row>
    <row r="55" spans="1:16" x14ac:dyDescent="0.25">
      <c r="A55">
        <v>189376</v>
      </c>
      <c r="B55" s="62"/>
      <c r="C55" t="s">
        <v>183</v>
      </c>
      <c r="D55" t="s">
        <v>373</v>
      </c>
      <c r="E55" t="s">
        <v>208</v>
      </c>
      <c r="F55" s="63">
        <v>44378</v>
      </c>
      <c r="G55" t="s">
        <v>370</v>
      </c>
      <c r="H55" s="64">
        <v>135700</v>
      </c>
      <c r="I55" t="s">
        <v>374</v>
      </c>
      <c r="J55" t="s">
        <v>188</v>
      </c>
      <c r="K55">
        <v>2000701718</v>
      </c>
      <c r="L55" t="s">
        <v>375</v>
      </c>
      <c r="M55" t="s">
        <v>372</v>
      </c>
      <c r="N55" s="64">
        <v>31</v>
      </c>
      <c r="O55" s="63">
        <v>44441</v>
      </c>
      <c r="P55" s="65">
        <v>2000701718</v>
      </c>
    </row>
    <row r="56" spans="1:16" x14ac:dyDescent="0.25">
      <c r="A56" s="66" t="s">
        <v>376</v>
      </c>
      <c r="B56" s="67"/>
      <c r="C56" s="66" t="s">
        <v>183</v>
      </c>
      <c r="D56" s="66" t="s">
        <v>377</v>
      </c>
      <c r="E56" s="66" t="s">
        <v>208</v>
      </c>
      <c r="F56" s="68">
        <v>44483</v>
      </c>
      <c r="G56" s="66" t="s">
        <v>376</v>
      </c>
      <c r="H56" s="69">
        <v>67850</v>
      </c>
      <c r="I56" s="66" t="s">
        <v>378</v>
      </c>
      <c r="J56" s="66" t="s">
        <v>197</v>
      </c>
      <c r="K56" s="66">
        <v>2000701718</v>
      </c>
      <c r="L56" s="66" t="s">
        <v>357</v>
      </c>
      <c r="M56" s="66" t="s">
        <v>284</v>
      </c>
      <c r="N56" s="69">
        <v>19</v>
      </c>
      <c r="O56" s="68">
        <v>44483</v>
      </c>
      <c r="P56" s="70">
        <v>2000701718</v>
      </c>
    </row>
    <row r="57" spans="1:16" x14ac:dyDescent="0.25">
      <c r="A57" s="66"/>
      <c r="B57" s="67"/>
      <c r="C57" s="66"/>
      <c r="D57" s="66"/>
      <c r="E57" s="66"/>
      <c r="F57" s="68"/>
      <c r="G57" s="66"/>
      <c r="H57" s="69"/>
      <c r="I57" s="66"/>
      <c r="J57" s="66"/>
      <c r="K57" s="66"/>
      <c r="L57" s="66"/>
      <c r="M57" s="66"/>
      <c r="N57" s="69"/>
      <c r="O57" s="68"/>
      <c r="P57" s="70"/>
    </row>
    <row r="58" spans="1:16" x14ac:dyDescent="0.25">
      <c r="A58" s="66"/>
      <c r="B58" s="67"/>
      <c r="C58" s="66"/>
      <c r="D58" s="66"/>
      <c r="E58" s="66"/>
      <c r="F58" s="68"/>
      <c r="G58" s="66"/>
      <c r="H58" s="69"/>
      <c r="I58" s="66"/>
      <c r="J58" s="66"/>
      <c r="K58" s="66"/>
      <c r="L58" s="66"/>
      <c r="M58" s="66"/>
      <c r="N58" s="69"/>
      <c r="O58" s="68"/>
      <c r="P58" s="70"/>
    </row>
    <row r="59" spans="1:16" x14ac:dyDescent="0.25">
      <c r="A59">
        <v>193880</v>
      </c>
      <c r="B59" s="62"/>
      <c r="C59" t="s">
        <v>183</v>
      </c>
      <c r="D59" t="s">
        <v>379</v>
      </c>
      <c r="E59" t="s">
        <v>274</v>
      </c>
      <c r="F59" s="63">
        <v>44435</v>
      </c>
      <c r="G59" t="s">
        <v>380</v>
      </c>
      <c r="H59" s="64">
        <f>H60</f>
        <v>101850</v>
      </c>
      <c r="I59" t="s">
        <v>381</v>
      </c>
      <c r="J59" t="s">
        <v>188</v>
      </c>
      <c r="K59">
        <v>2000701722</v>
      </c>
      <c r="L59" t="s">
        <v>382</v>
      </c>
      <c r="M59" t="s">
        <v>372</v>
      </c>
      <c r="N59" s="64">
        <v>21</v>
      </c>
      <c r="O59" s="63">
        <v>44473</v>
      </c>
      <c r="P59" s="65">
        <v>2000701722</v>
      </c>
    </row>
    <row r="60" spans="1:16" x14ac:dyDescent="0.25">
      <c r="A60" s="66" t="s">
        <v>383</v>
      </c>
      <c r="B60" s="67"/>
      <c r="C60" s="66" t="s">
        <v>183</v>
      </c>
      <c r="D60" s="66" t="s">
        <v>384</v>
      </c>
      <c r="E60" s="66" t="s">
        <v>185</v>
      </c>
      <c r="F60" s="68">
        <v>44519</v>
      </c>
      <c r="G60" s="66" t="s">
        <v>383</v>
      </c>
      <c r="H60" s="69">
        <v>101850</v>
      </c>
      <c r="I60" s="66" t="s">
        <v>378</v>
      </c>
      <c r="J60" s="66" t="s">
        <v>197</v>
      </c>
      <c r="K60" s="66">
        <v>2000701722</v>
      </c>
      <c r="L60" s="66" t="s">
        <v>357</v>
      </c>
      <c r="M60" s="66" t="s">
        <v>284</v>
      </c>
      <c r="N60" s="69">
        <v>5</v>
      </c>
      <c r="O60" s="68">
        <v>44519</v>
      </c>
      <c r="P60" s="70">
        <v>2000701722</v>
      </c>
    </row>
    <row r="61" spans="1:16" x14ac:dyDescent="0.25">
      <c r="A61" s="66"/>
      <c r="B61" s="67"/>
      <c r="C61" s="66"/>
      <c r="D61" s="66"/>
      <c r="E61" s="66"/>
      <c r="F61" s="68"/>
      <c r="G61" s="66"/>
      <c r="H61" s="69"/>
      <c r="I61" s="66"/>
      <c r="J61" s="66"/>
      <c r="K61" s="66"/>
      <c r="L61" s="66"/>
      <c r="M61" s="66"/>
      <c r="N61" s="69"/>
      <c r="O61" s="68"/>
      <c r="P61" s="70"/>
    </row>
    <row r="62" spans="1:16" x14ac:dyDescent="0.25">
      <c r="A62">
        <v>192871</v>
      </c>
      <c r="B62" s="62"/>
      <c r="C62" t="s">
        <v>183</v>
      </c>
      <c r="D62" t="s">
        <v>385</v>
      </c>
      <c r="E62" t="s">
        <v>261</v>
      </c>
      <c r="F62" s="63">
        <v>44420</v>
      </c>
      <c r="G62" t="s">
        <v>386</v>
      </c>
      <c r="H62" s="64">
        <f>H63</f>
        <v>29850</v>
      </c>
      <c r="I62" t="s">
        <v>360</v>
      </c>
      <c r="J62" t="s">
        <v>188</v>
      </c>
      <c r="K62">
        <v>2000701732</v>
      </c>
      <c r="L62" t="s">
        <v>387</v>
      </c>
      <c r="M62" t="s">
        <v>272</v>
      </c>
      <c r="N62" s="64">
        <v>-1</v>
      </c>
      <c r="O62" s="63">
        <v>44473</v>
      </c>
      <c r="P62" s="65">
        <v>2000701732</v>
      </c>
    </row>
    <row r="63" spans="1:16" x14ac:dyDescent="0.25">
      <c r="A63" s="66" t="s">
        <v>388</v>
      </c>
      <c r="B63" s="67"/>
      <c r="C63" s="66" t="s">
        <v>183</v>
      </c>
      <c r="D63" s="66" t="s">
        <v>389</v>
      </c>
      <c r="E63" s="66" t="s">
        <v>208</v>
      </c>
      <c r="F63" s="68">
        <v>44483</v>
      </c>
      <c r="G63" s="66" t="s">
        <v>388</v>
      </c>
      <c r="H63" s="69">
        <v>29850</v>
      </c>
      <c r="I63" s="66" t="s">
        <v>159</v>
      </c>
      <c r="J63" s="66" t="s">
        <v>197</v>
      </c>
      <c r="K63" s="66">
        <v>2000701732</v>
      </c>
      <c r="L63" s="66" t="s">
        <v>357</v>
      </c>
      <c r="M63" s="66" t="s">
        <v>284</v>
      </c>
      <c r="N63" s="69">
        <v>19</v>
      </c>
      <c r="O63" s="68">
        <v>44483</v>
      </c>
      <c r="P63" s="70">
        <v>2000701732</v>
      </c>
    </row>
    <row r="64" spans="1:16" x14ac:dyDescent="0.25">
      <c r="A64" s="66"/>
      <c r="B64" s="67"/>
      <c r="C64" s="66"/>
      <c r="D64" s="66"/>
      <c r="E64" s="66"/>
      <c r="F64" s="68"/>
      <c r="G64" s="66"/>
      <c r="H64" s="69"/>
      <c r="I64" s="66"/>
      <c r="J64" s="66"/>
      <c r="K64" s="66"/>
      <c r="L64" s="66"/>
      <c r="M64" s="66"/>
      <c r="N64" s="69"/>
      <c r="O64" s="68"/>
      <c r="P64" s="70"/>
    </row>
    <row r="65" spans="1:16" x14ac:dyDescent="0.25">
      <c r="A65" s="66"/>
      <c r="B65" s="67"/>
      <c r="C65" s="66"/>
      <c r="D65" s="66"/>
      <c r="E65" s="66"/>
      <c r="F65" s="68"/>
      <c r="G65" s="66"/>
      <c r="H65" s="69"/>
      <c r="I65" s="66"/>
      <c r="J65" s="66"/>
      <c r="K65" s="66"/>
      <c r="L65" s="66"/>
      <c r="M65" s="66"/>
      <c r="N65" s="69"/>
      <c r="O65" s="68"/>
      <c r="P65" s="70"/>
    </row>
    <row r="66" spans="1:16" x14ac:dyDescent="0.25">
      <c r="A66">
        <v>191880</v>
      </c>
      <c r="B66" s="62"/>
      <c r="C66" t="s">
        <v>183</v>
      </c>
      <c r="D66" t="s">
        <v>392</v>
      </c>
      <c r="E66" t="s">
        <v>274</v>
      </c>
      <c r="F66" s="63">
        <v>44408</v>
      </c>
      <c r="G66" t="s">
        <v>390</v>
      </c>
      <c r="H66" s="64">
        <f>H67</f>
        <v>178830</v>
      </c>
      <c r="I66" t="s">
        <v>393</v>
      </c>
      <c r="J66" t="s">
        <v>188</v>
      </c>
      <c r="K66">
        <v>2000701736</v>
      </c>
      <c r="L66" t="s">
        <v>394</v>
      </c>
      <c r="M66" t="s">
        <v>391</v>
      </c>
      <c r="N66" s="64">
        <v>31</v>
      </c>
      <c r="O66" s="63">
        <v>44441</v>
      </c>
      <c r="P66" s="65">
        <v>2000701736</v>
      </c>
    </row>
    <row r="67" spans="1:16" x14ac:dyDescent="0.25">
      <c r="A67" s="66" t="s">
        <v>395</v>
      </c>
      <c r="B67" s="67"/>
      <c r="C67" s="66" t="s">
        <v>183</v>
      </c>
      <c r="D67" s="66" t="s">
        <v>396</v>
      </c>
      <c r="E67" s="66" t="s">
        <v>185</v>
      </c>
      <c r="F67" s="68">
        <v>44483</v>
      </c>
      <c r="G67" s="66" t="s">
        <v>395</v>
      </c>
      <c r="H67" s="69">
        <v>178830</v>
      </c>
      <c r="I67" s="66" t="s">
        <v>159</v>
      </c>
      <c r="J67" s="66" t="s">
        <v>197</v>
      </c>
      <c r="K67" s="66">
        <v>2000701736</v>
      </c>
      <c r="L67" s="66" t="s">
        <v>357</v>
      </c>
      <c r="M67" s="66" t="s">
        <v>284</v>
      </c>
      <c r="N67" s="69">
        <v>19</v>
      </c>
      <c r="O67" s="68">
        <v>44483</v>
      </c>
      <c r="P67" s="70">
        <v>2000701736</v>
      </c>
    </row>
    <row r="68" spans="1:16" x14ac:dyDescent="0.25">
      <c r="A68" s="66"/>
      <c r="B68" s="67"/>
      <c r="C68" s="66"/>
      <c r="D68" s="66"/>
      <c r="E68" s="66"/>
      <c r="F68" s="68"/>
      <c r="G68" s="66"/>
      <c r="H68" s="69"/>
      <c r="I68" s="66"/>
      <c r="J68" s="66"/>
      <c r="K68" s="66"/>
      <c r="L68" s="66"/>
      <c r="M68" s="66"/>
      <c r="N68" s="69"/>
      <c r="O68" s="68"/>
      <c r="P68" s="70"/>
    </row>
    <row r="69" spans="1:16" x14ac:dyDescent="0.25">
      <c r="A69">
        <v>193532</v>
      </c>
      <c r="B69" s="62"/>
      <c r="C69" t="s">
        <v>183</v>
      </c>
      <c r="D69" t="s">
        <v>397</v>
      </c>
      <c r="E69" t="s">
        <v>274</v>
      </c>
      <c r="F69" s="63">
        <v>44431</v>
      </c>
      <c r="G69" t="s">
        <v>398</v>
      </c>
      <c r="H69" s="64">
        <v>551000</v>
      </c>
      <c r="I69" t="s">
        <v>360</v>
      </c>
      <c r="J69" t="s">
        <v>188</v>
      </c>
      <c r="K69">
        <v>2000701746</v>
      </c>
      <c r="L69" t="s">
        <v>399</v>
      </c>
      <c r="M69" t="s">
        <v>272</v>
      </c>
      <c r="N69" s="64">
        <v>21</v>
      </c>
      <c r="O69" s="63">
        <v>44473</v>
      </c>
      <c r="P69" s="65">
        <v>2000701746</v>
      </c>
    </row>
    <row r="70" spans="1:16" x14ac:dyDescent="0.25">
      <c r="A70" s="66" t="s">
        <v>400</v>
      </c>
      <c r="B70" s="67"/>
      <c r="C70" s="66" t="s">
        <v>183</v>
      </c>
      <c r="D70" s="66" t="s">
        <v>401</v>
      </c>
      <c r="E70" s="66" t="s">
        <v>185</v>
      </c>
      <c r="F70" s="68">
        <v>44519</v>
      </c>
      <c r="G70" s="66" t="s">
        <v>400</v>
      </c>
      <c r="H70" s="69">
        <v>306700</v>
      </c>
      <c r="I70" s="66" t="s">
        <v>159</v>
      </c>
      <c r="J70" s="66" t="s">
        <v>197</v>
      </c>
      <c r="K70" s="66">
        <v>2000701746</v>
      </c>
      <c r="L70" s="66" t="s">
        <v>357</v>
      </c>
      <c r="M70" s="66" t="s">
        <v>284</v>
      </c>
      <c r="N70" s="69">
        <v>5</v>
      </c>
      <c r="O70" s="68">
        <v>44519</v>
      </c>
      <c r="P70" s="70">
        <v>2000701746</v>
      </c>
    </row>
    <row r="71" spans="1:16" x14ac:dyDescent="0.25">
      <c r="A71" s="66"/>
      <c r="B71" s="67"/>
      <c r="C71" s="66"/>
      <c r="D71" s="66"/>
      <c r="E71" s="66"/>
      <c r="F71" s="68"/>
      <c r="G71" s="66"/>
      <c r="H71" s="69"/>
      <c r="I71" s="66"/>
      <c r="J71" s="66"/>
      <c r="K71" s="66"/>
      <c r="L71" s="66"/>
      <c r="M71" s="66"/>
      <c r="N71" s="69"/>
      <c r="O71" s="68"/>
      <c r="P71" s="70"/>
    </row>
    <row r="72" spans="1:16" x14ac:dyDescent="0.25">
      <c r="A72" s="66"/>
      <c r="B72" s="67"/>
      <c r="C72" s="66"/>
      <c r="D72" s="66"/>
      <c r="E72" s="66"/>
      <c r="F72" s="68"/>
      <c r="G72" s="66"/>
      <c r="H72" s="69"/>
      <c r="I72" s="66"/>
      <c r="J72" s="66"/>
      <c r="K72" s="66"/>
      <c r="L72" s="66"/>
      <c r="M72" s="66"/>
      <c r="N72" s="69"/>
      <c r="O72" s="68"/>
      <c r="P72" s="70"/>
    </row>
    <row r="73" spans="1:16" x14ac:dyDescent="0.25">
      <c r="A73">
        <v>192154</v>
      </c>
      <c r="B73" s="62"/>
      <c r="C73" t="s">
        <v>183</v>
      </c>
      <c r="D73" t="s">
        <v>402</v>
      </c>
      <c r="E73" t="s">
        <v>185</v>
      </c>
      <c r="F73" s="63">
        <v>44412</v>
      </c>
      <c r="G73" t="s">
        <v>403</v>
      </c>
      <c r="H73" s="64">
        <f>H74</f>
        <v>29850</v>
      </c>
      <c r="I73" t="s">
        <v>404</v>
      </c>
      <c r="J73" t="s">
        <v>188</v>
      </c>
      <c r="K73">
        <v>2000701750</v>
      </c>
      <c r="L73" t="s">
        <v>405</v>
      </c>
      <c r="M73" t="s">
        <v>406</v>
      </c>
      <c r="N73" s="64">
        <v>21</v>
      </c>
      <c r="O73" s="63">
        <v>44473</v>
      </c>
      <c r="P73" s="65">
        <v>2000701750</v>
      </c>
    </row>
    <row r="74" spans="1:16" x14ac:dyDescent="0.25">
      <c r="A74" s="66" t="s">
        <v>407</v>
      </c>
      <c r="B74" s="67"/>
      <c r="C74" s="66" t="s">
        <v>183</v>
      </c>
      <c r="D74" s="66" t="s">
        <v>408</v>
      </c>
      <c r="E74" s="66" t="s">
        <v>185</v>
      </c>
      <c r="F74" s="68">
        <v>44519</v>
      </c>
      <c r="G74" s="66" t="s">
        <v>407</v>
      </c>
      <c r="H74" s="69">
        <v>29850</v>
      </c>
      <c r="I74" s="66" t="s">
        <v>68</v>
      </c>
      <c r="J74" s="66" t="s">
        <v>197</v>
      </c>
      <c r="K74" s="66">
        <v>2000701750</v>
      </c>
      <c r="L74" s="66" t="s">
        <v>357</v>
      </c>
      <c r="M74" s="66" t="s">
        <v>302</v>
      </c>
      <c r="N74" s="69">
        <v>5</v>
      </c>
      <c r="O74" s="68">
        <v>44519</v>
      </c>
      <c r="P74" s="70">
        <v>2000701750</v>
      </c>
    </row>
    <row r="75" spans="1:16" x14ac:dyDescent="0.25">
      <c r="A75" s="66"/>
      <c r="B75" s="67"/>
      <c r="C75" s="66"/>
      <c r="D75" s="66"/>
      <c r="E75" s="66"/>
      <c r="F75" s="68"/>
      <c r="G75" s="66"/>
      <c r="H75" s="69"/>
      <c r="I75" s="66"/>
      <c r="J75" s="66"/>
      <c r="K75" s="66"/>
      <c r="L75" s="66"/>
      <c r="M75" s="66"/>
      <c r="N75" s="69"/>
      <c r="O75" s="68"/>
      <c r="P75" s="70"/>
    </row>
    <row r="76" spans="1:16" x14ac:dyDescent="0.25">
      <c r="A76" s="66"/>
      <c r="B76" s="67"/>
      <c r="C76" s="66"/>
      <c r="D76" s="66"/>
      <c r="E76" s="66"/>
      <c r="F76" s="68"/>
      <c r="G76" s="66"/>
      <c r="H76" s="69"/>
      <c r="I76" s="66"/>
      <c r="J76" s="66"/>
      <c r="K76" s="66"/>
      <c r="L76" s="66"/>
      <c r="M76" s="66"/>
      <c r="N76" s="69"/>
      <c r="O76" s="68"/>
      <c r="P76" s="70"/>
    </row>
    <row r="77" spans="1:16" x14ac:dyDescent="0.25">
      <c r="A77">
        <v>189556</v>
      </c>
      <c r="B77" s="62"/>
      <c r="C77" t="s">
        <v>183</v>
      </c>
      <c r="D77" t="s">
        <v>409</v>
      </c>
      <c r="E77" t="s">
        <v>185</v>
      </c>
      <c r="F77" s="63">
        <v>44381</v>
      </c>
      <c r="G77" t="s">
        <v>410</v>
      </c>
      <c r="H77" s="64">
        <v>78450</v>
      </c>
      <c r="I77" t="s">
        <v>371</v>
      </c>
      <c r="J77" t="s">
        <v>191</v>
      </c>
      <c r="K77">
        <v>2000701757</v>
      </c>
      <c r="M77" t="s">
        <v>411</v>
      </c>
      <c r="N77" s="64">
        <v>121</v>
      </c>
      <c r="O77" s="63">
        <v>44381</v>
      </c>
      <c r="P77" s="65">
        <v>2000701757</v>
      </c>
    </row>
    <row r="78" spans="1:16" x14ac:dyDescent="0.25">
      <c r="A78">
        <v>189556</v>
      </c>
      <c r="B78" s="62"/>
      <c r="C78" t="s">
        <v>183</v>
      </c>
      <c r="D78" t="s">
        <v>412</v>
      </c>
      <c r="E78" t="s">
        <v>185</v>
      </c>
      <c r="F78" s="63">
        <v>44381</v>
      </c>
      <c r="G78" t="s">
        <v>410</v>
      </c>
      <c r="H78" s="64">
        <v>218900</v>
      </c>
      <c r="I78" t="s">
        <v>413</v>
      </c>
      <c r="J78" t="s">
        <v>188</v>
      </c>
      <c r="K78">
        <v>2000701757</v>
      </c>
      <c r="L78" t="s">
        <v>414</v>
      </c>
      <c r="M78" t="s">
        <v>415</v>
      </c>
      <c r="N78" s="64">
        <v>31</v>
      </c>
      <c r="O78" s="63">
        <v>44441</v>
      </c>
      <c r="P78" s="65">
        <v>2000701757</v>
      </c>
    </row>
    <row r="79" spans="1:16" x14ac:dyDescent="0.25">
      <c r="A79" s="66" t="s">
        <v>416</v>
      </c>
      <c r="B79" s="67"/>
      <c r="C79" s="66" t="s">
        <v>183</v>
      </c>
      <c r="D79" s="66" t="s">
        <v>417</v>
      </c>
      <c r="E79" s="66" t="s">
        <v>185</v>
      </c>
      <c r="F79" s="68">
        <v>44483</v>
      </c>
      <c r="G79" s="66" t="s">
        <v>416</v>
      </c>
      <c r="H79" s="69">
        <v>140450</v>
      </c>
      <c r="I79" s="66" t="s">
        <v>418</v>
      </c>
      <c r="J79" s="66" t="s">
        <v>197</v>
      </c>
      <c r="K79" s="66">
        <v>2000701757</v>
      </c>
      <c r="L79" s="66" t="s">
        <v>357</v>
      </c>
      <c r="M79" s="66" t="s">
        <v>411</v>
      </c>
      <c r="N79" s="69">
        <v>19</v>
      </c>
      <c r="O79" s="68">
        <v>44483</v>
      </c>
      <c r="P79" s="70">
        <v>2000701757</v>
      </c>
    </row>
    <row r="80" spans="1:16" x14ac:dyDescent="0.25">
      <c r="A80" s="66"/>
      <c r="B80" s="67"/>
      <c r="C80" s="66"/>
      <c r="D80" s="66"/>
      <c r="E80" s="66"/>
      <c r="F80" s="68"/>
      <c r="G80" s="66"/>
      <c r="H80" s="69"/>
      <c r="I80" s="66"/>
      <c r="J80" s="66"/>
      <c r="K80" s="66"/>
      <c r="L80" s="66"/>
      <c r="M80" s="66"/>
      <c r="N80" s="69"/>
      <c r="O80" s="68"/>
      <c r="P80" s="70"/>
    </row>
    <row r="81" spans="1:16" x14ac:dyDescent="0.25">
      <c r="A81">
        <v>190665</v>
      </c>
      <c r="B81" s="62"/>
      <c r="C81" t="s">
        <v>183</v>
      </c>
      <c r="D81" t="s">
        <v>421</v>
      </c>
      <c r="E81" t="s">
        <v>185</v>
      </c>
      <c r="F81" s="63">
        <v>44397</v>
      </c>
      <c r="G81" t="s">
        <v>419</v>
      </c>
      <c r="H81" s="64">
        <f>H82</f>
        <v>190850</v>
      </c>
      <c r="I81" t="s">
        <v>422</v>
      </c>
      <c r="J81" t="s">
        <v>188</v>
      </c>
      <c r="K81">
        <v>2000701772</v>
      </c>
      <c r="L81" t="s">
        <v>423</v>
      </c>
      <c r="M81" t="s">
        <v>424</v>
      </c>
      <c r="N81" s="64">
        <v>31</v>
      </c>
      <c r="O81" s="63">
        <v>44441</v>
      </c>
      <c r="P81" s="65">
        <v>2000701772</v>
      </c>
    </row>
    <row r="82" spans="1:16" x14ac:dyDescent="0.25">
      <c r="A82" s="66" t="s">
        <v>425</v>
      </c>
      <c r="B82" s="67"/>
      <c r="C82" s="66" t="s">
        <v>183</v>
      </c>
      <c r="D82" s="66" t="s">
        <v>426</v>
      </c>
      <c r="E82" s="66" t="s">
        <v>185</v>
      </c>
      <c r="F82" s="68">
        <v>44483</v>
      </c>
      <c r="G82" s="66" t="s">
        <v>425</v>
      </c>
      <c r="H82" s="69">
        <v>190850</v>
      </c>
      <c r="I82" s="66" t="s">
        <v>427</v>
      </c>
      <c r="J82" s="66" t="s">
        <v>197</v>
      </c>
      <c r="K82" s="66">
        <v>2000701772</v>
      </c>
      <c r="L82" s="66" t="s">
        <v>357</v>
      </c>
      <c r="M82" s="66" t="s">
        <v>420</v>
      </c>
      <c r="N82" s="69">
        <v>19</v>
      </c>
      <c r="O82" s="68">
        <v>44483</v>
      </c>
      <c r="P82" s="70">
        <v>2000701772</v>
      </c>
    </row>
    <row r="83" spans="1:16" x14ac:dyDescent="0.25">
      <c r="A83" s="66"/>
      <c r="B83" s="67"/>
      <c r="C83" s="66"/>
      <c r="D83" s="66"/>
      <c r="E83" s="66"/>
      <c r="F83" s="68"/>
      <c r="G83" s="66"/>
      <c r="H83" s="69"/>
      <c r="I83" s="66"/>
      <c r="J83" s="66"/>
      <c r="K83" s="66"/>
      <c r="L83" s="66"/>
      <c r="M83" s="66"/>
      <c r="N83" s="69"/>
      <c r="O83" s="68"/>
      <c r="P83" s="70"/>
    </row>
    <row r="84" spans="1:16" x14ac:dyDescent="0.25">
      <c r="A84">
        <v>195828</v>
      </c>
      <c r="B84" s="62"/>
      <c r="C84" t="s">
        <v>183</v>
      </c>
      <c r="D84" t="s">
        <v>428</v>
      </c>
      <c r="E84" t="s">
        <v>208</v>
      </c>
      <c r="F84" s="63">
        <v>44460</v>
      </c>
      <c r="G84" t="s">
        <v>429</v>
      </c>
      <c r="H84" s="64">
        <v>196354</v>
      </c>
      <c r="I84" t="s">
        <v>430</v>
      </c>
      <c r="J84" t="s">
        <v>188</v>
      </c>
      <c r="K84">
        <v>2000749263</v>
      </c>
      <c r="L84" t="s">
        <v>431</v>
      </c>
      <c r="M84" t="s">
        <v>432</v>
      </c>
      <c r="N84" s="64">
        <v>39</v>
      </c>
      <c r="O84" s="63">
        <v>44512</v>
      </c>
      <c r="P84" s="65">
        <v>2000749263</v>
      </c>
    </row>
    <row r="85" spans="1:16" x14ac:dyDescent="0.25">
      <c r="A85">
        <v>196223</v>
      </c>
      <c r="B85" s="62"/>
      <c r="C85" t="s">
        <v>183</v>
      </c>
      <c r="D85" t="s">
        <v>433</v>
      </c>
      <c r="E85" t="s">
        <v>208</v>
      </c>
      <c r="F85" s="63">
        <v>44464</v>
      </c>
      <c r="G85" t="s">
        <v>434</v>
      </c>
      <c r="H85" s="64">
        <v>103826</v>
      </c>
      <c r="I85" t="s">
        <v>430</v>
      </c>
      <c r="J85" t="s">
        <v>188</v>
      </c>
      <c r="K85">
        <v>2000749263</v>
      </c>
      <c r="L85" t="s">
        <v>431</v>
      </c>
      <c r="M85" t="s">
        <v>432</v>
      </c>
      <c r="N85" s="64">
        <v>39</v>
      </c>
      <c r="O85" s="63">
        <v>44512</v>
      </c>
      <c r="P85" s="65">
        <v>2000749263</v>
      </c>
    </row>
    <row r="86" spans="1:16" x14ac:dyDescent="0.25">
      <c r="A86">
        <v>184973</v>
      </c>
      <c r="B86" s="62"/>
      <c r="C86" t="s">
        <v>183</v>
      </c>
      <c r="D86" t="s">
        <v>435</v>
      </c>
      <c r="E86" t="s">
        <v>208</v>
      </c>
      <c r="F86" s="63">
        <v>44323</v>
      </c>
      <c r="G86" t="s">
        <v>436</v>
      </c>
      <c r="H86" s="64">
        <f>H87-H84-H85</f>
        <v>148961</v>
      </c>
      <c r="I86" t="s">
        <v>437</v>
      </c>
      <c r="J86" t="s">
        <v>188</v>
      </c>
      <c r="K86">
        <v>2000749263</v>
      </c>
      <c r="L86" t="s">
        <v>438</v>
      </c>
      <c r="M86" t="s">
        <v>439</v>
      </c>
      <c r="N86" s="64">
        <v>11</v>
      </c>
      <c r="O86" s="63">
        <v>44540</v>
      </c>
      <c r="P86" s="65">
        <v>2000749263</v>
      </c>
    </row>
    <row r="87" spans="1:16" x14ac:dyDescent="0.25">
      <c r="A87" s="66" t="s">
        <v>440</v>
      </c>
      <c r="B87" s="67"/>
      <c r="C87" s="66" t="s">
        <v>183</v>
      </c>
      <c r="D87" s="66" t="s">
        <v>441</v>
      </c>
      <c r="E87" s="66" t="s">
        <v>208</v>
      </c>
      <c r="F87" s="68">
        <v>44580</v>
      </c>
      <c r="G87" s="66" t="s">
        <v>442</v>
      </c>
      <c r="H87" s="69">
        <v>449141</v>
      </c>
      <c r="I87" s="66" t="s">
        <v>443</v>
      </c>
      <c r="J87" s="66" t="s">
        <v>197</v>
      </c>
      <c r="K87" s="66">
        <v>2000749263</v>
      </c>
      <c r="L87" s="66" t="s">
        <v>444</v>
      </c>
      <c r="M87" s="66" t="s">
        <v>317</v>
      </c>
      <c r="N87" s="69">
        <v>1</v>
      </c>
      <c r="O87" s="68">
        <v>44580</v>
      </c>
      <c r="P87" s="70">
        <v>2000749263</v>
      </c>
    </row>
    <row r="88" spans="1:16" x14ac:dyDescent="0.25">
      <c r="A88" s="66"/>
      <c r="B88" s="67"/>
      <c r="C88" s="66"/>
      <c r="D88" s="66"/>
      <c r="E88" s="66"/>
      <c r="F88" s="68"/>
      <c r="G88" s="66"/>
      <c r="H88" s="69"/>
      <c r="I88" s="66"/>
      <c r="J88" s="66"/>
      <c r="K88" s="66"/>
      <c r="L88" s="66"/>
      <c r="M88" s="66"/>
      <c r="N88" s="69"/>
      <c r="O88" s="68"/>
      <c r="P88" s="70"/>
    </row>
    <row r="89" spans="1:16" x14ac:dyDescent="0.25">
      <c r="A89">
        <v>196245</v>
      </c>
      <c r="B89" s="62"/>
      <c r="C89" t="s">
        <v>183</v>
      </c>
      <c r="D89" t="s">
        <v>445</v>
      </c>
      <c r="E89" t="s">
        <v>208</v>
      </c>
      <c r="F89" s="63">
        <v>44465</v>
      </c>
      <c r="G89" t="s">
        <v>446</v>
      </c>
      <c r="H89" s="64"/>
      <c r="I89" t="s">
        <v>447</v>
      </c>
      <c r="J89" t="s">
        <v>188</v>
      </c>
      <c r="K89">
        <v>2000750321</v>
      </c>
      <c r="L89" t="s">
        <v>448</v>
      </c>
      <c r="M89" t="s">
        <v>354</v>
      </c>
      <c r="N89" s="64">
        <v>46</v>
      </c>
      <c r="O89" s="63">
        <v>44512</v>
      </c>
      <c r="P89" s="65">
        <v>2000750321</v>
      </c>
    </row>
    <row r="90" spans="1:16" x14ac:dyDescent="0.25">
      <c r="A90">
        <v>191026</v>
      </c>
      <c r="B90" s="62"/>
      <c r="C90" t="s">
        <v>183</v>
      </c>
      <c r="D90" t="s">
        <v>449</v>
      </c>
      <c r="E90" t="s">
        <v>185</v>
      </c>
      <c r="F90" s="63">
        <v>44401</v>
      </c>
      <c r="G90" t="s">
        <v>350</v>
      </c>
      <c r="H90" s="64">
        <v>850</v>
      </c>
      <c r="I90" t="s">
        <v>352</v>
      </c>
      <c r="J90" t="s">
        <v>191</v>
      </c>
      <c r="K90">
        <v>2000750321</v>
      </c>
      <c r="L90" t="s">
        <v>450</v>
      </c>
      <c r="M90" t="s">
        <v>215</v>
      </c>
      <c r="N90" s="64">
        <v>117</v>
      </c>
      <c r="O90" s="63">
        <v>44441</v>
      </c>
      <c r="P90" s="65">
        <v>2000750321</v>
      </c>
    </row>
    <row r="91" spans="1:16" x14ac:dyDescent="0.25">
      <c r="A91" s="66" t="s">
        <v>451</v>
      </c>
      <c r="B91" s="67"/>
      <c r="C91" s="66" t="s">
        <v>183</v>
      </c>
      <c r="D91" s="66" t="s">
        <v>452</v>
      </c>
      <c r="E91" s="66" t="s">
        <v>185</v>
      </c>
      <c r="F91" s="68">
        <v>44580</v>
      </c>
      <c r="G91" s="66" t="s">
        <v>453</v>
      </c>
      <c r="H91" s="69">
        <v>205310</v>
      </c>
      <c r="I91" s="66" t="s">
        <v>217</v>
      </c>
      <c r="J91" s="66" t="s">
        <v>197</v>
      </c>
      <c r="K91" s="66">
        <v>2000750321</v>
      </c>
      <c r="L91" s="66" t="s">
        <v>454</v>
      </c>
      <c r="M91" s="66" t="s">
        <v>215</v>
      </c>
      <c r="N91" s="69">
        <v>8</v>
      </c>
      <c r="O91" s="68">
        <v>44580</v>
      </c>
      <c r="P91" s="70">
        <v>2000750321</v>
      </c>
    </row>
    <row r="92" spans="1:16" x14ac:dyDescent="0.25">
      <c r="A92">
        <v>192828</v>
      </c>
      <c r="B92" s="62"/>
      <c r="C92" t="s">
        <v>183</v>
      </c>
      <c r="D92" t="s">
        <v>455</v>
      </c>
      <c r="E92" t="s">
        <v>185</v>
      </c>
      <c r="F92" s="63">
        <v>44420</v>
      </c>
      <c r="G92" t="s">
        <v>456</v>
      </c>
      <c r="H92" s="64">
        <v>102800</v>
      </c>
      <c r="I92" t="s">
        <v>457</v>
      </c>
      <c r="J92" t="s">
        <v>188</v>
      </c>
      <c r="K92">
        <v>2000750323</v>
      </c>
      <c r="L92" t="s">
        <v>458</v>
      </c>
      <c r="M92" t="s">
        <v>354</v>
      </c>
      <c r="N92" s="64">
        <v>85</v>
      </c>
      <c r="O92" s="63">
        <v>44473</v>
      </c>
      <c r="P92" s="65">
        <v>2000750323</v>
      </c>
    </row>
    <row r="93" spans="1:16" x14ac:dyDescent="0.25">
      <c r="A93">
        <v>192971</v>
      </c>
      <c r="B93" s="62"/>
      <c r="C93" t="s">
        <v>183</v>
      </c>
      <c r="D93" t="s">
        <v>459</v>
      </c>
      <c r="E93" t="s">
        <v>208</v>
      </c>
      <c r="F93" s="63">
        <v>44421</v>
      </c>
      <c r="G93" t="s">
        <v>460</v>
      </c>
      <c r="H93" s="64">
        <v>56900</v>
      </c>
      <c r="I93" t="s">
        <v>457</v>
      </c>
      <c r="J93" t="s">
        <v>188</v>
      </c>
      <c r="K93">
        <v>2000750323</v>
      </c>
      <c r="L93" t="s">
        <v>461</v>
      </c>
      <c r="M93" t="s">
        <v>462</v>
      </c>
      <c r="N93" s="64">
        <v>85</v>
      </c>
      <c r="O93" s="63">
        <v>44473</v>
      </c>
      <c r="P93" s="65">
        <v>2000750323</v>
      </c>
    </row>
    <row r="94" spans="1:16" x14ac:dyDescent="0.25">
      <c r="A94">
        <v>182130</v>
      </c>
      <c r="B94" s="62"/>
      <c r="C94" t="s">
        <v>183</v>
      </c>
      <c r="D94" t="s">
        <v>463</v>
      </c>
      <c r="E94" t="s">
        <v>185</v>
      </c>
      <c r="F94" s="63">
        <v>44307</v>
      </c>
      <c r="G94" t="s">
        <v>464</v>
      </c>
      <c r="H94" s="64">
        <v>59700</v>
      </c>
      <c r="I94" t="s">
        <v>465</v>
      </c>
      <c r="J94" t="s">
        <v>188</v>
      </c>
      <c r="K94">
        <v>2000750323</v>
      </c>
      <c r="L94" t="s">
        <v>466</v>
      </c>
      <c r="M94" t="s">
        <v>354</v>
      </c>
      <c r="N94" s="64">
        <v>21</v>
      </c>
      <c r="O94" s="63">
        <v>44537</v>
      </c>
      <c r="P94" s="65">
        <v>2000750323</v>
      </c>
    </row>
    <row r="95" spans="1:16" x14ac:dyDescent="0.25">
      <c r="A95">
        <v>199820</v>
      </c>
      <c r="B95" s="62"/>
      <c r="C95" t="s">
        <v>183</v>
      </c>
      <c r="D95" t="s">
        <v>467</v>
      </c>
      <c r="E95" t="s">
        <v>208</v>
      </c>
      <c r="F95" s="63">
        <v>44513</v>
      </c>
      <c r="G95" t="s">
        <v>468</v>
      </c>
      <c r="H95" s="64">
        <v>109600</v>
      </c>
      <c r="I95" t="s">
        <v>469</v>
      </c>
      <c r="J95" t="s">
        <v>188</v>
      </c>
      <c r="K95">
        <v>2000750323</v>
      </c>
      <c r="L95" t="s">
        <v>470</v>
      </c>
      <c r="M95" t="s">
        <v>471</v>
      </c>
      <c r="N95" s="64">
        <v>18</v>
      </c>
      <c r="O95" s="63">
        <v>44540</v>
      </c>
      <c r="P95" s="65">
        <v>2000750323</v>
      </c>
    </row>
    <row r="96" spans="1:16" x14ac:dyDescent="0.25">
      <c r="A96">
        <v>198072</v>
      </c>
      <c r="B96" s="62"/>
      <c r="C96" t="s">
        <v>183</v>
      </c>
      <c r="D96" t="s">
        <v>472</v>
      </c>
      <c r="E96" t="s">
        <v>185</v>
      </c>
      <c r="F96" s="63">
        <v>44491</v>
      </c>
      <c r="G96" t="s">
        <v>473</v>
      </c>
      <c r="H96" s="64">
        <v>368500</v>
      </c>
      <c r="I96" t="s">
        <v>474</v>
      </c>
      <c r="J96" t="s">
        <v>188</v>
      </c>
      <c r="K96">
        <v>2000750323</v>
      </c>
      <c r="L96" t="s">
        <v>475</v>
      </c>
      <c r="M96" t="s">
        <v>354</v>
      </c>
      <c r="N96" s="64">
        <v>18</v>
      </c>
      <c r="O96" s="63">
        <v>44540</v>
      </c>
      <c r="P96" s="65">
        <v>2000750323</v>
      </c>
    </row>
    <row r="97" spans="1:16" x14ac:dyDescent="0.25">
      <c r="A97">
        <v>187799</v>
      </c>
      <c r="B97" s="62"/>
      <c r="C97" t="s">
        <v>183</v>
      </c>
      <c r="D97" t="s">
        <v>476</v>
      </c>
      <c r="E97" t="s">
        <v>185</v>
      </c>
      <c r="F97" s="63">
        <v>44357</v>
      </c>
      <c r="G97" t="s">
        <v>477</v>
      </c>
      <c r="H97" s="64">
        <v>51150</v>
      </c>
      <c r="I97" t="s">
        <v>478</v>
      </c>
      <c r="J97" t="s">
        <v>188</v>
      </c>
      <c r="K97">
        <v>2000750323</v>
      </c>
      <c r="L97" t="s">
        <v>458</v>
      </c>
      <c r="M97" t="s">
        <v>354</v>
      </c>
      <c r="N97" s="64">
        <v>18</v>
      </c>
      <c r="O97" s="63">
        <v>44540</v>
      </c>
      <c r="P97" s="65">
        <v>2000750323</v>
      </c>
    </row>
    <row r="98" spans="1:16" x14ac:dyDescent="0.25">
      <c r="A98" s="66" t="s">
        <v>479</v>
      </c>
      <c r="B98" s="67"/>
      <c r="C98" s="66" t="s">
        <v>183</v>
      </c>
      <c r="D98" s="66" t="s">
        <v>480</v>
      </c>
      <c r="E98" s="66" t="s">
        <v>185</v>
      </c>
      <c r="F98" s="68">
        <v>44580</v>
      </c>
      <c r="G98" s="66" t="s">
        <v>481</v>
      </c>
      <c r="H98" s="69">
        <v>748650</v>
      </c>
      <c r="I98" s="66" t="s">
        <v>217</v>
      </c>
      <c r="J98" s="66" t="s">
        <v>197</v>
      </c>
      <c r="K98" s="66">
        <v>2000750323</v>
      </c>
      <c r="L98" s="66" t="s">
        <v>444</v>
      </c>
      <c r="M98" s="66" t="s">
        <v>215</v>
      </c>
      <c r="N98" s="69">
        <v>8</v>
      </c>
      <c r="O98" s="68">
        <v>44580</v>
      </c>
      <c r="P98" s="70">
        <v>2000750323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EB937-0770-4ACB-B88F-EF54F17B6C5F}">
  <sheetPr>
    <tabColor rgb="FF92D050"/>
  </sheetPr>
  <dimension ref="B2:J30"/>
  <sheetViews>
    <sheetView topLeftCell="A9" zoomScaleNormal="100" workbookViewId="0">
      <selection activeCell="D24" sqref="D24"/>
    </sheetView>
  </sheetViews>
  <sheetFormatPr baseColWidth="10" defaultRowHeight="15" x14ac:dyDescent="0.25"/>
  <cols>
    <col min="1" max="1" width="10.42578125" style="29" customWidth="1"/>
    <col min="2" max="2" width="3.28515625" style="29" customWidth="1"/>
    <col min="3" max="3" width="34.140625" style="29" customWidth="1"/>
    <col min="4" max="4" width="16.140625" style="29" customWidth="1"/>
    <col min="5" max="5" width="14.140625" style="29" customWidth="1"/>
    <col min="6" max="6" width="13.85546875" style="29" customWidth="1"/>
    <col min="7" max="7" width="16" style="29" customWidth="1"/>
    <col min="8" max="8" width="24.5703125" style="29" customWidth="1"/>
    <col min="9" max="9" width="3.28515625" style="29" customWidth="1"/>
    <col min="10" max="16384" width="11.42578125" style="29"/>
  </cols>
  <sheetData>
    <row r="2" spans="2:9" ht="6.75" customHeight="1" x14ac:dyDescent="0.25">
      <c r="B2" s="30"/>
      <c r="C2" s="31"/>
      <c r="D2" s="31"/>
      <c r="E2" s="31"/>
      <c r="F2" s="31"/>
      <c r="G2" s="31"/>
      <c r="H2" s="31"/>
      <c r="I2" s="32"/>
    </row>
    <row r="3" spans="2:9" ht="6.75" customHeight="1" x14ac:dyDescent="0.25">
      <c r="B3" s="33"/>
      <c r="I3" s="34"/>
    </row>
    <row r="4" spans="2:9" x14ac:dyDescent="0.25">
      <c r="B4" s="33"/>
      <c r="I4" s="34"/>
    </row>
    <row r="5" spans="2:9" ht="15.75" x14ac:dyDescent="0.25">
      <c r="B5" s="35"/>
      <c r="C5" s="36" t="s">
        <v>16</v>
      </c>
      <c r="D5" s="36"/>
      <c r="E5" s="36"/>
      <c r="F5" s="36"/>
      <c r="G5" s="36"/>
      <c r="H5" s="37"/>
      <c r="I5" s="34"/>
    </row>
    <row r="6" spans="2:9" ht="15.75" x14ac:dyDescent="0.25">
      <c r="B6" s="35"/>
      <c r="C6" s="36" t="s">
        <v>491</v>
      </c>
      <c r="D6" s="36"/>
      <c r="E6" s="36"/>
      <c r="F6" s="36"/>
      <c r="G6" s="38"/>
      <c r="H6" s="39" t="s">
        <v>490</v>
      </c>
      <c r="I6" s="34"/>
    </row>
    <row r="7" spans="2:9" x14ac:dyDescent="0.25">
      <c r="B7" s="35"/>
      <c r="H7" s="37"/>
      <c r="I7" s="34"/>
    </row>
    <row r="8" spans="2:9" s="43" customFormat="1" x14ac:dyDescent="0.25">
      <c r="B8" s="40"/>
      <c r="C8" s="75" t="s">
        <v>17</v>
      </c>
      <c r="D8" s="75"/>
      <c r="E8" s="75"/>
      <c r="F8" s="75"/>
      <c r="G8" s="75"/>
      <c r="H8" s="41" t="s">
        <v>18</v>
      </c>
      <c r="I8" s="42"/>
    </row>
    <row r="9" spans="2:9" x14ac:dyDescent="0.25">
      <c r="B9" s="35"/>
      <c r="H9" s="37"/>
      <c r="I9" s="34"/>
    </row>
    <row r="10" spans="2:9" x14ac:dyDescent="0.25">
      <c r="B10" s="35" t="s">
        <v>19</v>
      </c>
      <c r="C10" s="79" t="s">
        <v>20</v>
      </c>
      <c r="D10" s="92">
        <v>2018</v>
      </c>
      <c r="E10" s="92">
        <v>2019</v>
      </c>
      <c r="F10" s="92">
        <v>2020</v>
      </c>
      <c r="G10" s="92">
        <v>2021</v>
      </c>
      <c r="H10" s="44">
        <f>'VERIFICACIÓN DE CARTERA '!D130</f>
        <v>18839690</v>
      </c>
      <c r="I10" s="34"/>
    </row>
    <row r="11" spans="2:9" x14ac:dyDescent="0.25">
      <c r="B11" s="35"/>
      <c r="H11" s="45"/>
      <c r="I11" s="34"/>
    </row>
    <row r="12" spans="2:9" x14ac:dyDescent="0.25">
      <c r="B12" s="35" t="s">
        <v>21</v>
      </c>
      <c r="C12" s="80" t="s">
        <v>22</v>
      </c>
      <c r="D12" s="83">
        <v>202877</v>
      </c>
      <c r="E12" s="84"/>
      <c r="F12" s="83">
        <v>2136560</v>
      </c>
      <c r="G12" s="83">
        <v>1423493</v>
      </c>
      <c r="H12" s="85">
        <f>'VERIFICACIÓN DE CARTERA '!G130</f>
        <v>3623737</v>
      </c>
      <c r="I12" s="34"/>
    </row>
    <row r="13" spans="2:9" x14ac:dyDescent="0.25">
      <c r="B13" s="35" t="s">
        <v>21</v>
      </c>
      <c r="C13" s="80" t="s">
        <v>23</v>
      </c>
      <c r="D13" s="84">
        <v>783930</v>
      </c>
      <c r="E13" s="84">
        <v>3788820</v>
      </c>
      <c r="F13" s="84">
        <v>2277766</v>
      </c>
      <c r="G13" s="84">
        <v>0</v>
      </c>
      <c r="H13" s="85">
        <f>'VERIFICACIÓN DE CARTERA '!I130</f>
        <v>6850516</v>
      </c>
      <c r="I13" s="34"/>
    </row>
    <row r="14" spans="2:9" x14ac:dyDescent="0.25">
      <c r="B14" s="35" t="s">
        <v>21</v>
      </c>
      <c r="C14" s="80" t="s">
        <v>24</v>
      </c>
      <c r="D14" s="84">
        <v>121700</v>
      </c>
      <c r="E14" s="84"/>
      <c r="F14" s="83">
        <v>537600</v>
      </c>
      <c r="G14" s="83">
        <v>464930</v>
      </c>
      <c r="H14" s="85">
        <f>'VERIFICACIÓN DE CARTERA '!J130</f>
        <v>1124230</v>
      </c>
      <c r="I14" s="34"/>
    </row>
    <row r="15" spans="2:9" x14ac:dyDescent="0.25">
      <c r="B15" s="35" t="s">
        <v>21</v>
      </c>
      <c r="C15" s="80" t="s">
        <v>25</v>
      </c>
      <c r="D15" s="84"/>
      <c r="E15" s="84"/>
      <c r="F15" s="84"/>
      <c r="G15" s="86"/>
      <c r="H15" s="85">
        <f>'VERIFICACIÓN DE CARTERA '!K130</f>
        <v>0</v>
      </c>
      <c r="I15" s="34"/>
    </row>
    <row r="16" spans="2:9" x14ac:dyDescent="0.25">
      <c r="B16" s="35" t="s">
        <v>21</v>
      </c>
      <c r="C16" s="80" t="s">
        <v>26</v>
      </c>
      <c r="D16" s="84"/>
      <c r="E16" s="84"/>
      <c r="F16" s="84"/>
      <c r="G16" s="86"/>
      <c r="H16" s="85">
        <f>'VERIFICACIÓN DE CARTERA '!L130</f>
        <v>0</v>
      </c>
      <c r="I16" s="34"/>
    </row>
    <row r="17" spans="2:10" x14ac:dyDescent="0.25">
      <c r="B17" s="35" t="s">
        <v>21</v>
      </c>
      <c r="C17" s="80" t="s">
        <v>27</v>
      </c>
      <c r="D17" s="84"/>
      <c r="E17" s="84"/>
      <c r="F17" s="83">
        <v>1679563</v>
      </c>
      <c r="G17" s="83">
        <v>2430510</v>
      </c>
      <c r="H17" s="85">
        <f>'VERIFICACIÓN DE CARTERA '!M130</f>
        <v>4110073</v>
      </c>
      <c r="I17" s="34"/>
    </row>
    <row r="18" spans="2:10" x14ac:dyDescent="0.25">
      <c r="B18" s="35" t="s">
        <v>21</v>
      </c>
      <c r="C18" s="80" t="s">
        <v>28</v>
      </c>
      <c r="D18" s="84">
        <v>-24563</v>
      </c>
      <c r="E18" s="84">
        <v>0</v>
      </c>
      <c r="F18" s="84">
        <v>-116406</v>
      </c>
      <c r="G18" s="86">
        <v>-139193</v>
      </c>
      <c r="H18" s="85">
        <f>'VERIFICACIÓN DE CARTERA '!P130</f>
        <v>-140969</v>
      </c>
      <c r="I18" s="34"/>
    </row>
    <row r="19" spans="2:10" x14ac:dyDescent="0.25">
      <c r="B19" s="35"/>
      <c r="H19" s="45"/>
      <c r="I19" s="34"/>
    </row>
    <row r="20" spans="2:10" x14ac:dyDescent="0.25">
      <c r="B20" s="35" t="s">
        <v>19</v>
      </c>
      <c r="C20" s="46" t="s">
        <v>29</v>
      </c>
      <c r="D20" s="46"/>
      <c r="E20" s="46"/>
      <c r="F20" s="46"/>
      <c r="G20" s="46"/>
      <c r="H20" s="87">
        <f>H10-SUM(H12:H18)</f>
        <v>3272103</v>
      </c>
      <c r="I20" s="34"/>
      <c r="J20" s="37"/>
    </row>
    <row r="21" spans="2:10" x14ac:dyDescent="0.25">
      <c r="B21" s="35" t="s">
        <v>21</v>
      </c>
      <c r="C21" s="29" t="s">
        <v>35</v>
      </c>
      <c r="H21" s="88">
        <v>0</v>
      </c>
      <c r="I21" s="34"/>
    </row>
    <row r="22" spans="2:10" x14ac:dyDescent="0.25">
      <c r="B22" s="35"/>
      <c r="C22" s="29" t="s">
        <v>36</v>
      </c>
      <c r="H22" s="88">
        <v>0</v>
      </c>
      <c r="I22" s="34"/>
    </row>
    <row r="23" spans="2:10" x14ac:dyDescent="0.25">
      <c r="B23" s="35" t="s">
        <v>19</v>
      </c>
      <c r="C23" s="79" t="s">
        <v>30</v>
      </c>
      <c r="D23" s="79"/>
      <c r="E23" s="79"/>
      <c r="F23" s="93">
        <v>1355783</v>
      </c>
      <c r="G23" s="93">
        <v>1916320</v>
      </c>
      <c r="H23" s="87">
        <f>H20-H21-H22</f>
        <v>3272103</v>
      </c>
      <c r="I23" s="34"/>
      <c r="J23" s="37"/>
    </row>
    <row r="24" spans="2:10" x14ac:dyDescent="0.25">
      <c r="B24" s="35"/>
      <c r="H24" s="89"/>
      <c r="I24" s="34"/>
    </row>
    <row r="25" spans="2:10" x14ac:dyDescent="0.25">
      <c r="B25" s="35" t="s">
        <v>21</v>
      </c>
      <c r="C25" s="76" t="s">
        <v>31</v>
      </c>
      <c r="D25" s="76"/>
      <c r="E25" s="76"/>
      <c r="F25" s="76"/>
      <c r="G25" s="77"/>
      <c r="H25" s="90">
        <f>'GIROS SIN LEGALIZAR'!H18</f>
        <v>30228740</v>
      </c>
      <c r="I25" s="34"/>
    </row>
    <row r="26" spans="2:10" x14ac:dyDescent="0.25">
      <c r="B26" s="35"/>
      <c r="H26" s="89"/>
      <c r="I26" s="34"/>
    </row>
    <row r="27" spans="2:10" ht="15.75" thickBot="1" x14ac:dyDescent="0.3">
      <c r="B27" s="47" t="s">
        <v>19</v>
      </c>
      <c r="C27" s="48" t="s">
        <v>32</v>
      </c>
      <c r="D27" s="48" t="s">
        <v>544</v>
      </c>
      <c r="E27" s="48"/>
      <c r="F27" s="48"/>
      <c r="G27" s="49"/>
      <c r="H27" s="91">
        <v>26956637</v>
      </c>
      <c r="I27" s="34"/>
    </row>
    <row r="28" spans="2:10" ht="15.75" thickTop="1" x14ac:dyDescent="0.25">
      <c r="B28" s="33"/>
      <c r="C28" s="46" t="s">
        <v>33</v>
      </c>
      <c r="D28" s="46"/>
      <c r="E28" s="46"/>
      <c r="F28" s="46"/>
      <c r="G28" s="78">
        <v>44561</v>
      </c>
      <c r="H28" s="37"/>
      <c r="I28" s="34"/>
    </row>
    <row r="29" spans="2:10" x14ac:dyDescent="0.25">
      <c r="B29" s="33"/>
      <c r="C29" s="46" t="s">
        <v>34</v>
      </c>
      <c r="D29" s="46"/>
      <c r="E29" s="46"/>
      <c r="F29" s="46"/>
      <c r="G29" s="78">
        <v>44593</v>
      </c>
      <c r="H29" s="37"/>
      <c r="I29" s="34"/>
    </row>
    <row r="30" spans="2:10" x14ac:dyDescent="0.25">
      <c r="B30" s="50"/>
      <c r="C30" s="51"/>
      <c r="D30" s="51"/>
      <c r="E30" s="51"/>
      <c r="F30" s="51"/>
      <c r="G30" s="51"/>
      <c r="H30" s="51"/>
      <c r="I30" s="52"/>
    </row>
  </sheetData>
  <mergeCells count="2">
    <mergeCell ref="C25:G25"/>
    <mergeCell ref="C8:G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320F3-A0DE-42AE-AE29-B9F09F2846C1}">
  <dimension ref="A1:O18"/>
  <sheetViews>
    <sheetView workbookViewId="0">
      <selection activeCell="I19" sqref="I19"/>
    </sheetView>
  </sheetViews>
  <sheetFormatPr baseColWidth="10" defaultRowHeight="12.75" x14ac:dyDescent="0.2"/>
  <cols>
    <col min="1" max="16384" width="11.42578125" style="81"/>
  </cols>
  <sheetData>
    <row r="1" spans="1:15" ht="15" x14ac:dyDescent="0.25">
      <c r="A1" s="60" t="s">
        <v>168</v>
      </c>
      <c r="B1" s="60" t="s">
        <v>169</v>
      </c>
      <c r="C1" s="60" t="s">
        <v>170</v>
      </c>
      <c r="D1" s="60" t="s">
        <v>171</v>
      </c>
      <c r="E1" s="60" t="s">
        <v>172</v>
      </c>
      <c r="F1" s="60" t="s">
        <v>173</v>
      </c>
      <c r="G1" s="60" t="s">
        <v>168</v>
      </c>
      <c r="H1" s="60" t="s">
        <v>174</v>
      </c>
      <c r="I1" s="60" t="s">
        <v>175</v>
      </c>
      <c r="J1" s="60" t="s">
        <v>176</v>
      </c>
      <c r="K1" s="60" t="s">
        <v>177</v>
      </c>
      <c r="L1" s="60" t="s">
        <v>178</v>
      </c>
      <c r="M1" s="60" t="s">
        <v>179</v>
      </c>
      <c r="N1" s="60" t="s">
        <v>180</v>
      </c>
      <c r="O1" s="60" t="s">
        <v>181</v>
      </c>
    </row>
    <row r="2" spans="1:15" ht="15" x14ac:dyDescent="0.25">
      <c r="A2" t="s">
        <v>492</v>
      </c>
      <c r="B2" s="62"/>
      <c r="C2" t="s">
        <v>183</v>
      </c>
      <c r="D2" t="s">
        <v>493</v>
      </c>
      <c r="E2" t="s">
        <v>208</v>
      </c>
      <c r="F2" s="63">
        <v>44580</v>
      </c>
      <c r="G2" t="s">
        <v>494</v>
      </c>
      <c r="H2" s="64">
        <v>192780</v>
      </c>
      <c r="I2" t="s">
        <v>378</v>
      </c>
      <c r="J2" t="s">
        <v>197</v>
      </c>
      <c r="K2"/>
      <c r="L2" t="s">
        <v>444</v>
      </c>
      <c r="M2" t="s">
        <v>495</v>
      </c>
      <c r="N2" s="64">
        <v>13</v>
      </c>
      <c r="O2" s="63">
        <v>44580</v>
      </c>
    </row>
    <row r="3" spans="1:15" ht="15" x14ac:dyDescent="0.25">
      <c r="A3" t="s">
        <v>496</v>
      </c>
      <c r="B3" s="62"/>
      <c r="C3" t="s">
        <v>183</v>
      </c>
      <c r="D3" t="s">
        <v>497</v>
      </c>
      <c r="E3" t="s">
        <v>185</v>
      </c>
      <c r="F3" s="63">
        <v>44580</v>
      </c>
      <c r="G3" t="s">
        <v>498</v>
      </c>
      <c r="H3" s="64">
        <v>40460</v>
      </c>
      <c r="I3" t="s">
        <v>378</v>
      </c>
      <c r="J3" t="s">
        <v>197</v>
      </c>
      <c r="K3"/>
      <c r="L3" t="s">
        <v>444</v>
      </c>
      <c r="M3" t="s">
        <v>495</v>
      </c>
      <c r="N3" s="64">
        <v>13</v>
      </c>
      <c r="O3" s="63">
        <v>44580</v>
      </c>
    </row>
    <row r="4" spans="1:15" ht="15" x14ac:dyDescent="0.25">
      <c r="A4" t="s">
        <v>499</v>
      </c>
      <c r="B4" s="62"/>
      <c r="C4" t="s">
        <v>183</v>
      </c>
      <c r="D4" t="s">
        <v>500</v>
      </c>
      <c r="E4" t="s">
        <v>185</v>
      </c>
      <c r="F4" s="63">
        <v>44580</v>
      </c>
      <c r="G4" t="s">
        <v>501</v>
      </c>
      <c r="H4" s="64">
        <v>2044210</v>
      </c>
      <c r="I4" t="s">
        <v>68</v>
      </c>
      <c r="J4" t="s">
        <v>197</v>
      </c>
      <c r="K4"/>
      <c r="L4" t="s">
        <v>444</v>
      </c>
      <c r="M4" t="s">
        <v>302</v>
      </c>
      <c r="N4" s="64">
        <v>13</v>
      </c>
      <c r="O4" s="63">
        <v>44580</v>
      </c>
    </row>
    <row r="5" spans="1:15" ht="15" x14ac:dyDescent="0.25">
      <c r="A5" t="s">
        <v>502</v>
      </c>
      <c r="B5" s="62"/>
      <c r="C5" t="s">
        <v>183</v>
      </c>
      <c r="D5" t="s">
        <v>503</v>
      </c>
      <c r="E5" t="s">
        <v>185</v>
      </c>
      <c r="F5" s="63">
        <v>44580</v>
      </c>
      <c r="G5" t="s">
        <v>504</v>
      </c>
      <c r="H5" s="64">
        <v>363510</v>
      </c>
      <c r="I5" t="s">
        <v>96</v>
      </c>
      <c r="J5" t="s">
        <v>197</v>
      </c>
      <c r="K5"/>
      <c r="L5" t="s">
        <v>444</v>
      </c>
      <c r="M5" t="s">
        <v>505</v>
      </c>
      <c r="N5" s="64">
        <v>13</v>
      </c>
      <c r="O5" s="63">
        <v>44580</v>
      </c>
    </row>
    <row r="6" spans="1:15" ht="15" x14ac:dyDescent="0.25">
      <c r="A6" t="s">
        <v>506</v>
      </c>
      <c r="B6" s="62"/>
      <c r="C6" t="s">
        <v>183</v>
      </c>
      <c r="D6" t="s">
        <v>507</v>
      </c>
      <c r="E6" t="s">
        <v>185</v>
      </c>
      <c r="F6" s="63">
        <v>44580</v>
      </c>
      <c r="G6" t="s">
        <v>508</v>
      </c>
      <c r="H6" s="64">
        <v>84490</v>
      </c>
      <c r="I6" t="s">
        <v>509</v>
      </c>
      <c r="J6" t="s">
        <v>197</v>
      </c>
      <c r="K6"/>
      <c r="L6" t="s">
        <v>444</v>
      </c>
      <c r="M6" t="s">
        <v>192</v>
      </c>
      <c r="N6" s="64">
        <v>13</v>
      </c>
      <c r="O6" s="63">
        <v>44580</v>
      </c>
    </row>
    <row r="7" spans="1:15" ht="15" x14ac:dyDescent="0.25">
      <c r="A7" t="s">
        <v>510</v>
      </c>
      <c r="B7" s="62"/>
      <c r="C7" t="s">
        <v>183</v>
      </c>
      <c r="D7" t="s">
        <v>511</v>
      </c>
      <c r="E7" t="s">
        <v>185</v>
      </c>
      <c r="F7" s="63">
        <v>44580</v>
      </c>
      <c r="G7" t="s">
        <v>512</v>
      </c>
      <c r="H7" s="64">
        <v>269920</v>
      </c>
      <c r="I7" t="s">
        <v>368</v>
      </c>
      <c r="J7" t="s">
        <v>197</v>
      </c>
      <c r="K7"/>
      <c r="L7" t="s">
        <v>444</v>
      </c>
      <c r="M7" t="s">
        <v>365</v>
      </c>
      <c r="N7" s="64">
        <v>13</v>
      </c>
      <c r="O7" s="63">
        <v>44580</v>
      </c>
    </row>
    <row r="8" spans="1:15" ht="15" x14ac:dyDescent="0.25">
      <c r="A8" t="s">
        <v>513</v>
      </c>
      <c r="B8" s="62"/>
      <c r="C8" t="s">
        <v>183</v>
      </c>
      <c r="D8" t="s">
        <v>514</v>
      </c>
      <c r="E8" t="s">
        <v>208</v>
      </c>
      <c r="F8" s="63">
        <v>44580</v>
      </c>
      <c r="G8" t="s">
        <v>515</v>
      </c>
      <c r="H8" s="64">
        <v>443240</v>
      </c>
      <c r="I8" t="s">
        <v>159</v>
      </c>
      <c r="J8" t="s">
        <v>197</v>
      </c>
      <c r="K8"/>
      <c r="L8" t="s">
        <v>454</v>
      </c>
      <c r="M8" t="s">
        <v>284</v>
      </c>
      <c r="N8" s="64">
        <v>13</v>
      </c>
      <c r="O8" s="63">
        <v>44580</v>
      </c>
    </row>
    <row r="9" spans="1:15" ht="15" x14ac:dyDescent="0.25">
      <c r="A9" t="s">
        <v>516</v>
      </c>
      <c r="B9" s="62"/>
      <c r="C9" t="s">
        <v>183</v>
      </c>
      <c r="D9" t="s">
        <v>517</v>
      </c>
      <c r="E9" t="s">
        <v>208</v>
      </c>
      <c r="F9" s="63">
        <v>44580</v>
      </c>
      <c r="G9" t="s">
        <v>518</v>
      </c>
      <c r="H9" s="64">
        <v>988232</v>
      </c>
      <c r="I9" t="s">
        <v>159</v>
      </c>
      <c r="J9" t="s">
        <v>197</v>
      </c>
      <c r="K9"/>
      <c r="L9" t="s">
        <v>444</v>
      </c>
      <c r="M9" t="s">
        <v>284</v>
      </c>
      <c r="N9" s="64">
        <v>13</v>
      </c>
      <c r="O9" s="63">
        <v>44580</v>
      </c>
    </row>
    <row r="10" spans="1:15" ht="15" x14ac:dyDescent="0.25">
      <c r="A10" t="s">
        <v>519</v>
      </c>
      <c r="B10" s="62"/>
      <c r="C10" t="s">
        <v>183</v>
      </c>
      <c r="D10" t="s">
        <v>520</v>
      </c>
      <c r="E10" t="s">
        <v>185</v>
      </c>
      <c r="F10" s="63">
        <v>44580</v>
      </c>
      <c r="G10" t="s">
        <v>521</v>
      </c>
      <c r="H10" s="64">
        <v>21840</v>
      </c>
      <c r="I10" t="s">
        <v>159</v>
      </c>
      <c r="J10" t="s">
        <v>197</v>
      </c>
      <c r="K10"/>
      <c r="L10" t="s">
        <v>454</v>
      </c>
      <c r="M10" t="s">
        <v>284</v>
      </c>
      <c r="N10" s="64">
        <v>13</v>
      </c>
      <c r="O10" s="63">
        <v>44580</v>
      </c>
    </row>
    <row r="11" spans="1:15" ht="15" x14ac:dyDescent="0.25">
      <c r="A11" t="s">
        <v>522</v>
      </c>
      <c r="B11" s="62"/>
      <c r="C11" t="s">
        <v>183</v>
      </c>
      <c r="D11" t="s">
        <v>523</v>
      </c>
      <c r="E11" t="s">
        <v>185</v>
      </c>
      <c r="F11" s="63">
        <v>44580</v>
      </c>
      <c r="G11" t="s">
        <v>524</v>
      </c>
      <c r="H11" s="64">
        <v>1976801</v>
      </c>
      <c r="I11" t="s">
        <v>159</v>
      </c>
      <c r="J11" t="s">
        <v>197</v>
      </c>
      <c r="K11"/>
      <c r="L11" t="s">
        <v>444</v>
      </c>
      <c r="M11" t="s">
        <v>284</v>
      </c>
      <c r="N11" s="64">
        <v>13</v>
      </c>
      <c r="O11" s="63">
        <v>44580</v>
      </c>
    </row>
    <row r="12" spans="1:15" ht="15" x14ac:dyDescent="0.25">
      <c r="A12" t="s">
        <v>525</v>
      </c>
      <c r="B12" s="62"/>
      <c r="C12" t="s">
        <v>183</v>
      </c>
      <c r="D12" t="s">
        <v>526</v>
      </c>
      <c r="E12" t="s">
        <v>185</v>
      </c>
      <c r="F12" s="63">
        <v>44580</v>
      </c>
      <c r="G12" t="s">
        <v>527</v>
      </c>
      <c r="H12" s="64">
        <v>334040</v>
      </c>
      <c r="I12" t="s">
        <v>418</v>
      </c>
      <c r="J12" t="s">
        <v>197</v>
      </c>
      <c r="K12"/>
      <c r="L12" t="s">
        <v>444</v>
      </c>
      <c r="M12" t="s">
        <v>411</v>
      </c>
      <c r="N12" s="64">
        <v>13</v>
      </c>
      <c r="O12" s="63">
        <v>44580</v>
      </c>
    </row>
    <row r="13" spans="1:15" ht="15" x14ac:dyDescent="0.25">
      <c r="A13" t="s">
        <v>528</v>
      </c>
      <c r="B13" s="62"/>
      <c r="C13" t="s">
        <v>183</v>
      </c>
      <c r="D13" t="s">
        <v>529</v>
      </c>
      <c r="E13" t="s">
        <v>208</v>
      </c>
      <c r="F13" s="63">
        <v>44580</v>
      </c>
      <c r="G13" t="s">
        <v>530</v>
      </c>
      <c r="H13" s="64">
        <v>80780</v>
      </c>
      <c r="I13" t="s">
        <v>117</v>
      </c>
      <c r="J13" t="s">
        <v>197</v>
      </c>
      <c r="K13"/>
      <c r="L13" t="s">
        <v>444</v>
      </c>
      <c r="M13" t="s">
        <v>249</v>
      </c>
      <c r="N13" s="64">
        <v>13</v>
      </c>
      <c r="O13" s="63">
        <v>44580</v>
      </c>
    </row>
    <row r="14" spans="1:15" ht="15" x14ac:dyDescent="0.25">
      <c r="A14" t="s">
        <v>531</v>
      </c>
      <c r="B14" s="62"/>
      <c r="C14" t="s">
        <v>183</v>
      </c>
      <c r="D14" t="s">
        <v>532</v>
      </c>
      <c r="E14" t="s">
        <v>185</v>
      </c>
      <c r="F14" s="63">
        <v>44580</v>
      </c>
      <c r="G14" t="s">
        <v>533</v>
      </c>
      <c r="H14" s="64">
        <v>535360</v>
      </c>
      <c r="I14" t="s">
        <v>117</v>
      </c>
      <c r="J14" t="s">
        <v>197</v>
      </c>
      <c r="K14"/>
      <c r="L14" t="s">
        <v>444</v>
      </c>
      <c r="M14" t="s">
        <v>249</v>
      </c>
      <c r="N14" s="64">
        <v>13</v>
      </c>
      <c r="O14" s="63">
        <v>44580</v>
      </c>
    </row>
    <row r="15" spans="1:15" ht="15" x14ac:dyDescent="0.25">
      <c r="A15" t="s">
        <v>534</v>
      </c>
      <c r="B15" s="62"/>
      <c r="C15" t="s">
        <v>183</v>
      </c>
      <c r="D15" t="s">
        <v>535</v>
      </c>
      <c r="E15" t="s">
        <v>185</v>
      </c>
      <c r="F15" s="63">
        <v>44580</v>
      </c>
      <c r="G15" t="s">
        <v>536</v>
      </c>
      <c r="H15" s="64">
        <v>169190</v>
      </c>
      <c r="I15" t="s">
        <v>537</v>
      </c>
      <c r="J15" t="s">
        <v>197</v>
      </c>
      <c r="K15"/>
      <c r="L15" t="s">
        <v>444</v>
      </c>
      <c r="M15" t="s">
        <v>538</v>
      </c>
      <c r="N15" s="64">
        <v>13</v>
      </c>
      <c r="O15" s="63">
        <v>44580</v>
      </c>
    </row>
    <row r="16" spans="1:15" ht="15" x14ac:dyDescent="0.25">
      <c r="A16" t="s">
        <v>539</v>
      </c>
      <c r="B16" s="62"/>
      <c r="C16" t="s">
        <v>183</v>
      </c>
      <c r="D16" t="s">
        <v>540</v>
      </c>
      <c r="E16" t="s">
        <v>185</v>
      </c>
      <c r="F16" s="63">
        <v>44580</v>
      </c>
      <c r="G16" t="s">
        <v>541</v>
      </c>
      <c r="H16" s="64">
        <v>364700</v>
      </c>
      <c r="I16" t="s">
        <v>427</v>
      </c>
      <c r="J16" t="s">
        <v>197</v>
      </c>
      <c r="K16"/>
      <c r="L16" t="s">
        <v>444</v>
      </c>
      <c r="M16" t="s">
        <v>420</v>
      </c>
      <c r="N16" s="64">
        <v>13</v>
      </c>
      <c r="O16" s="63">
        <v>44580</v>
      </c>
    </row>
    <row r="17" spans="1:15" ht="15" x14ac:dyDescent="0.25">
      <c r="A17" t="s">
        <v>347</v>
      </c>
      <c r="B17" s="62"/>
      <c r="C17" t="s">
        <v>183</v>
      </c>
      <c r="D17" t="s">
        <v>542</v>
      </c>
      <c r="E17" t="s">
        <v>185</v>
      </c>
      <c r="F17" s="63">
        <v>43973</v>
      </c>
      <c r="G17" t="s">
        <v>347</v>
      </c>
      <c r="H17" s="64">
        <v>22319187</v>
      </c>
      <c r="I17" t="s">
        <v>286</v>
      </c>
      <c r="J17" t="s">
        <v>191</v>
      </c>
      <c r="K17"/>
      <c r="L17" t="s">
        <v>543</v>
      </c>
      <c r="M17" t="s">
        <v>284</v>
      </c>
      <c r="N17" s="64">
        <v>620</v>
      </c>
      <c r="O17" s="63">
        <v>43973</v>
      </c>
    </row>
    <row r="18" spans="1:15" x14ac:dyDescent="0.2">
      <c r="H18" s="82">
        <f>SUM(H2:H17)</f>
        <v>30228740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VERIFICACIÓN DE CARTERA </vt:lpstr>
      <vt:lpstr>DEVOLUCIONES JorgeCavelier</vt:lpstr>
      <vt:lpstr>PAGADAS</vt:lpstr>
      <vt:lpstr>RESUMEN </vt:lpstr>
      <vt:lpstr>GIROS SIN LEGALIZAR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Wilmar Gerardo Lopez Sanchez</dc:creator>
  <cp:lastModifiedBy>Carlos Alberto Cuervo Sierra</cp:lastModifiedBy>
  <dcterms:created xsi:type="dcterms:W3CDTF">2018-09-25T23:41:55Z</dcterms:created>
  <dcterms:modified xsi:type="dcterms:W3CDTF">2022-02-01T16:43:13Z</dcterms:modified>
</cp:coreProperties>
</file>