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coosaludcom-my.sharepoint.com/personal/lejruiz_coosalud_com/Documents/CRUCES DE CARTERA/29. ESE HOSPITAL SAN VICENTE DE PAUL DE NEMOCON/"/>
    </mc:Choice>
  </mc:AlternateContent>
  <xr:revisionPtr revIDLastSave="210" documentId="8_{863F5FA6-20AD-444B-81E1-BB2045BEEBFB}" xr6:coauthVersionLast="47" xr6:coauthVersionMax="47" xr10:uidLastSave="{28274EB1-E2A7-4010-AF77-95128531B0CA}"/>
  <bookViews>
    <workbookView xWindow="-120" yWindow="-120" windowWidth="29040" windowHeight="15840" firstSheet="1" activeTab="2" xr2:uid="{00958BA4-9D25-49C3-87DE-8C846B32B882}"/>
  </bookViews>
  <sheets>
    <sheet name="CRUCE 19052022" sheetId="2" r:id="rId1"/>
    <sheet name="CRUCE 18072022" sheetId="11" r:id="rId2"/>
    <sheet name="RESUMEN" sheetId="1" r:id="rId3"/>
    <sheet name="CARTERA COOSALUD" sheetId="12" r:id="rId4"/>
    <sheet name="PAGOS POR LEGALIZAR" sheetId="16" r:id="rId5"/>
    <sheet name="GLOSA POR CONCILIAR" sheetId="13" r:id="rId6"/>
    <sheet name="PAGOS" sheetId="14" r:id="rId7"/>
    <sheet name="DEVOLUCIONES" sheetId="15" r:id="rId8"/>
  </sheets>
  <externalReferences>
    <externalReference r:id="rId9"/>
  </externalReferences>
  <definedNames>
    <definedName name="_xlnm._FilterDatabase" localSheetId="3" hidden="1">'CARTERA COOSALUD'!$B$1:$I$62</definedName>
    <definedName name="_xlnm._FilterDatabase" localSheetId="1" hidden="1">'CRUCE 18072022'!$A$1:$I$100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8" i="11" l="1"/>
  <c r="I7" i="11"/>
  <c r="I3" i="11"/>
  <c r="C4" i="16"/>
  <c r="F24" i="1"/>
  <c r="C63" i="12"/>
  <c r="F17" i="1"/>
  <c r="F16" i="1"/>
  <c r="F15" i="1"/>
  <c r="G100" i="11"/>
  <c r="D100" i="11"/>
  <c r="H47" i="11"/>
  <c r="H32" i="11"/>
  <c r="H30" i="11"/>
  <c r="H29" i="11"/>
  <c r="H26" i="11"/>
  <c r="H24" i="11"/>
  <c r="H23" i="11"/>
  <c r="H21" i="11"/>
  <c r="H20" i="11"/>
  <c r="H19" i="11"/>
  <c r="H4" i="11"/>
  <c r="H5" i="11"/>
  <c r="H6" i="11"/>
  <c r="H9" i="11"/>
  <c r="H10" i="11"/>
  <c r="H2" i="11"/>
  <c r="I100" i="11" l="1"/>
  <c r="H100" i="11"/>
  <c r="F99" i="11" l="1"/>
  <c r="F100" i="11" s="1"/>
  <c r="E41" i="11"/>
  <c r="E48" i="11"/>
  <c r="E57" i="11"/>
  <c r="E69" i="11"/>
  <c r="E70" i="11"/>
  <c r="E73" i="11"/>
  <c r="E76" i="11"/>
  <c r="E78" i="11"/>
  <c r="E80" i="11"/>
  <c r="E81" i="11"/>
  <c r="E82" i="11"/>
  <c r="E84" i="11"/>
  <c r="E85" i="11"/>
  <c r="E86" i="11"/>
  <c r="E88" i="11"/>
  <c r="E89" i="11"/>
  <c r="E90" i="11"/>
  <c r="E92" i="11"/>
  <c r="E93" i="11"/>
  <c r="E94" i="11"/>
  <c r="E96" i="11"/>
  <c r="E97" i="11"/>
  <c r="E98" i="11"/>
  <c r="E99" i="11"/>
  <c r="C58" i="12"/>
  <c r="D19" i="1"/>
  <c r="D22" i="1" s="1"/>
  <c r="F13" i="1"/>
  <c r="E100" i="11" l="1"/>
  <c r="F10" i="1"/>
  <c r="E19" i="1"/>
  <c r="E22" i="1" s="1"/>
  <c r="E26" i="1" s="1"/>
  <c r="O79" i="2"/>
  <c r="F100" i="2" l="1"/>
  <c r="G100" i="2"/>
  <c r="H100" i="2"/>
  <c r="I100" i="2"/>
  <c r="J100" i="2"/>
  <c r="K100" i="2"/>
  <c r="L100" i="2"/>
  <c r="M100" i="2"/>
  <c r="N100" i="2"/>
  <c r="E100" i="2"/>
  <c r="O3" i="2"/>
  <c r="O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80" i="2"/>
  <c r="O81" i="2"/>
  <c r="O82" i="2"/>
  <c r="O83" i="2"/>
  <c r="O84" i="2"/>
  <c r="O85" i="2"/>
  <c r="O86" i="2"/>
  <c r="O87" i="2"/>
  <c r="O88" i="2"/>
  <c r="O89" i="2"/>
  <c r="O90" i="2"/>
  <c r="O91" i="2"/>
  <c r="O92" i="2"/>
  <c r="O93" i="2"/>
  <c r="O94" i="2"/>
  <c r="O95" i="2"/>
  <c r="O96" i="2"/>
  <c r="O97" i="2"/>
  <c r="O98" i="2"/>
  <c r="O99" i="2"/>
  <c r="O2" i="2"/>
  <c r="O100" i="2" l="1"/>
  <c r="D100" i="2" l="1"/>
  <c r="D26" i="1"/>
  <c r="C14" i="1"/>
  <c r="C19" i="1" s="1"/>
  <c r="C22" i="1" s="1"/>
  <c r="C26" i="1" s="1"/>
  <c r="B14" i="1"/>
  <c r="F12" i="1"/>
  <c r="F14" i="1" l="1"/>
  <c r="F19" i="1" s="1"/>
  <c r="F22" i="1" s="1"/>
  <c r="F26" i="1" s="1"/>
  <c r="B19" i="1"/>
  <c r="B22" i="1" s="1"/>
  <c r="B26" i="1" s="1"/>
</calcChain>
</file>

<file path=xl/sharedStrings.xml><?xml version="1.0" encoding="utf-8"?>
<sst xmlns="http://schemas.openxmlformats.org/spreadsheetml/2006/main" count="3357" uniqueCount="1056">
  <si>
    <t>COOSALUD EPS SA</t>
  </si>
  <si>
    <t>DETALLE DE CARTERA IPS</t>
  </si>
  <si>
    <t>COOSALUD  NIT 900,226,715</t>
  </si>
  <si>
    <t>Cartera presentada  IPS</t>
  </si>
  <si>
    <t>Facturas sin evidencia de radicación</t>
  </si>
  <si>
    <t>Devoluciones</t>
  </si>
  <si>
    <t>Facturas Pagadas y No descargadas por la IPS</t>
  </si>
  <si>
    <t>Glosas Aceptadas por la IPS</t>
  </si>
  <si>
    <t>Glosas por  Conciliar</t>
  </si>
  <si>
    <t>Diferencias a revisar por el Proveedor</t>
  </si>
  <si>
    <t>Saldo</t>
  </si>
  <si>
    <t>Saldo Final</t>
  </si>
  <si>
    <t>Giros de la EPS por legalizar</t>
  </si>
  <si>
    <t>Facturas en proceso de auditoria Aplistaff</t>
  </si>
  <si>
    <t>CARTERA RECONOCIDA PARA PAGO</t>
  </si>
  <si>
    <t>FACTURAS DEVUELTAS</t>
  </si>
  <si>
    <t>FACTURAS EN PROCESO DE AUDITORIA</t>
  </si>
  <si>
    <t>FACTURAS COVID</t>
  </si>
  <si>
    <t>FACTURAS A VERIFICAR RADICACIÓN</t>
  </si>
  <si>
    <t>GLOSAS PENDIENTES POR CONCILIAR</t>
  </si>
  <si>
    <t>GLOSAS ACEPTADAS POR PARTE DE LA IPS</t>
  </si>
  <si>
    <t>RETENCIÓN EN LA FUENTE</t>
  </si>
  <si>
    <t>FACTURAS CANCELADAS PENDIENTES POR DESCARGAR IPS</t>
  </si>
  <si>
    <t>DOCUMENTO</t>
  </si>
  <si>
    <t>DIFERENCIA</t>
  </si>
  <si>
    <t>FACTURTA</t>
  </si>
  <si>
    <t>FECHA FACTURA</t>
  </si>
  <si>
    <t xml:space="preserve">SALDO </t>
  </si>
  <si>
    <t>Referencia</t>
  </si>
  <si>
    <t>Asignación</t>
  </si>
  <si>
    <t>Cuenta de mayor</t>
  </si>
  <si>
    <t>Nº documento</t>
  </si>
  <si>
    <t>Clase de documento</t>
  </si>
  <si>
    <t>Centro de beneficio</t>
  </si>
  <si>
    <t>Fecha de documento</t>
  </si>
  <si>
    <t>Importe en moneda local</t>
  </si>
  <si>
    <t>Texto</t>
  </si>
  <si>
    <t>KR</t>
  </si>
  <si>
    <t>2905100202</t>
  </si>
  <si>
    <t>2905100203</t>
  </si>
  <si>
    <t>PREFIJO</t>
  </si>
  <si>
    <t>HSVN</t>
  </si>
  <si>
    <t>2905100102</t>
  </si>
  <si>
    <t>6819020011</t>
  </si>
  <si>
    <t>11121417335</t>
  </si>
  <si>
    <t>1909334526</t>
  </si>
  <si>
    <t>68190166375 DIOMER PEÑA</t>
  </si>
  <si>
    <t>12031127277</t>
  </si>
  <si>
    <t>1909439689</t>
  </si>
  <si>
    <t>5440520011</t>
  </si>
  <si>
    <t>54001062731 LEDYS CONTRERAS</t>
  </si>
  <si>
    <t>2010740760</t>
  </si>
  <si>
    <t>2000818490</t>
  </si>
  <si>
    <t>ZV</t>
  </si>
  <si>
    <t>500000000</t>
  </si>
  <si>
    <t>SALDO 76147628506 KAREN CARTAGENA</t>
  </si>
  <si>
    <t>2010748901</t>
  </si>
  <si>
    <t>3031421783</t>
  </si>
  <si>
    <t>1910071837</t>
  </si>
  <si>
    <t>2023820011</t>
  </si>
  <si>
    <t>20238105224 NAYELHIS MONTERROSA</t>
  </si>
  <si>
    <t>3031422627</t>
  </si>
  <si>
    <t>8173620011</t>
  </si>
  <si>
    <t>1910163234</t>
  </si>
  <si>
    <t>5487420011</t>
  </si>
  <si>
    <t>54874484177 YADDY RODRIGUEZ</t>
  </si>
  <si>
    <t>1910163242</t>
  </si>
  <si>
    <t>549020011</t>
  </si>
  <si>
    <t>05490547611 IVAN GONZALEZ</t>
  </si>
  <si>
    <t>4011918806</t>
  </si>
  <si>
    <t>1910234761</t>
  </si>
  <si>
    <t>2001320011</t>
  </si>
  <si>
    <t>20013963829 OSCAR LEIVA</t>
  </si>
  <si>
    <t>9030823277</t>
  </si>
  <si>
    <t>1908333150</t>
  </si>
  <si>
    <t>5438520011</t>
  </si>
  <si>
    <t>54385206378 SANDRA ANGARITA</t>
  </si>
  <si>
    <t>2589920011</t>
  </si>
  <si>
    <t>258993934 ASTRID MURGAS</t>
  </si>
  <si>
    <t>2500000000</t>
  </si>
  <si>
    <t>6800000000</t>
  </si>
  <si>
    <t>SANTANDER</t>
  </si>
  <si>
    <t>CUNDINAMARCA</t>
  </si>
  <si>
    <t>ANTIOQUIA</t>
  </si>
  <si>
    <t>2575420011</t>
  </si>
  <si>
    <t>5400120011</t>
  </si>
  <si>
    <t>258993622 LUISA MARTINEZ</t>
  </si>
  <si>
    <t>ARAUCA</t>
  </si>
  <si>
    <t>1520420011</t>
  </si>
  <si>
    <t>15204106601 MARIA UMBA</t>
  </si>
  <si>
    <t>25754131291 BRANDON PATIÑO</t>
  </si>
  <si>
    <t>2010745851</t>
  </si>
  <si>
    <t>15469169842 LUZ GAMBA</t>
  </si>
  <si>
    <t>20013108862 SANDRA GAONA</t>
  </si>
  <si>
    <t>81736185508 LISSETH GONZALEZ</t>
  </si>
  <si>
    <t>3031420473</t>
  </si>
  <si>
    <t>1910373781</t>
  </si>
  <si>
    <t>4011917785</t>
  </si>
  <si>
    <t>1910387109</t>
  </si>
  <si>
    <t>1910387123</t>
  </si>
  <si>
    <t>4011921448</t>
  </si>
  <si>
    <t>1910386907</t>
  </si>
  <si>
    <t>1910386922</t>
  </si>
  <si>
    <t>1910386935</t>
  </si>
  <si>
    <t>1910386958</t>
  </si>
  <si>
    <t>1910386996</t>
  </si>
  <si>
    <t>1910387023</t>
  </si>
  <si>
    <t>HSVN623444</t>
  </si>
  <si>
    <t>OBSERVACION</t>
  </si>
  <si>
    <t>SUCURSAL</t>
  </si>
  <si>
    <t>RADICADA PENDIENTE INGRESO</t>
  </si>
  <si>
    <t>BOLIVAR</t>
  </si>
  <si>
    <t>Estado de cartera E.S.E. HOSPITAL SAN VICENTE DE PAUL NEMOCON NIT :  860.024.026</t>
  </si>
  <si>
    <t>TOTALES</t>
  </si>
  <si>
    <t>Saldo Disponible a Favor del HOSPITAL  Corte 31/03/2022</t>
  </si>
  <si>
    <t>HSVN610715</t>
  </si>
  <si>
    <t>HSVN616917</t>
  </si>
  <si>
    <t>HSVN622070</t>
  </si>
  <si>
    <t>HSVN621978</t>
  </si>
  <si>
    <t>1910620753</t>
  </si>
  <si>
    <t>81736572046 BELCY VILLAMIZAR</t>
  </si>
  <si>
    <t>HSVN623735</t>
  </si>
  <si>
    <t>2000868697</t>
  </si>
  <si>
    <t>SALDO 68001390984 ROSMAN GONZALEZ</t>
  </si>
  <si>
    <t>HSVN624931</t>
  </si>
  <si>
    <t>1546920011</t>
  </si>
  <si>
    <t>HSVN627406</t>
  </si>
  <si>
    <t>HSVN627169</t>
  </si>
  <si>
    <t>HSVN627572</t>
  </si>
  <si>
    <t>HSVN630613</t>
  </si>
  <si>
    <t>1910445383</t>
  </si>
  <si>
    <t>81736185930 ROBERT GONZALEZ</t>
  </si>
  <si>
    <t>4011916375</t>
  </si>
  <si>
    <t>HSVN630845</t>
  </si>
  <si>
    <t>HSVN631297</t>
  </si>
  <si>
    <t>HSVN629157</t>
  </si>
  <si>
    <t>HSVN629598</t>
  </si>
  <si>
    <t>1910396963</t>
  </si>
  <si>
    <t>47707260307 HEEDNA MARTINEZ</t>
  </si>
  <si>
    <t>4770717011</t>
  </si>
  <si>
    <t>4011919133</t>
  </si>
  <si>
    <t>HSVN630666</t>
  </si>
  <si>
    <t>1910445401</t>
  </si>
  <si>
    <t>68689152885 ALVARO DIAZ</t>
  </si>
  <si>
    <t>6868920011</t>
  </si>
  <si>
    <t>4011920990</t>
  </si>
  <si>
    <t>HSVN631433</t>
  </si>
  <si>
    <t>1910445417</t>
  </si>
  <si>
    <t>23090149978 JUAN OSSA</t>
  </si>
  <si>
    <t>6827120011</t>
  </si>
  <si>
    <t>HSVN628042</t>
  </si>
  <si>
    <t>HSVN628043</t>
  </si>
  <si>
    <t>HSVN628044</t>
  </si>
  <si>
    <t>HSVN629518</t>
  </si>
  <si>
    <t>HSVN630637</t>
  </si>
  <si>
    <t>HSVN631422</t>
  </si>
  <si>
    <t>HSVN634521</t>
  </si>
  <si>
    <t>1910679246</t>
  </si>
  <si>
    <t>5030851250</t>
  </si>
  <si>
    <t>HSVN634587</t>
  </si>
  <si>
    <t>1910679265</t>
  </si>
  <si>
    <t>HSVN635863</t>
  </si>
  <si>
    <t>1910679287</t>
  </si>
  <si>
    <t>HSVN636024</t>
  </si>
  <si>
    <t>1910679295</t>
  </si>
  <si>
    <t>0B3C47A90E5273DFB248C7B52B769211 GINA VIGOT</t>
  </si>
  <si>
    <t>HSVN636266</t>
  </si>
  <si>
    <t>1910679308</t>
  </si>
  <si>
    <t>HSVN633813</t>
  </si>
  <si>
    <t>1910679335</t>
  </si>
  <si>
    <t>5030854997</t>
  </si>
  <si>
    <t>HSVN633208</t>
  </si>
  <si>
    <t>1910543196</t>
  </si>
  <si>
    <t>47053405876 GADIEL AÑEZ</t>
  </si>
  <si>
    <t>500120011</t>
  </si>
  <si>
    <t>5030855785</t>
  </si>
  <si>
    <t>HSVN633978</t>
  </si>
  <si>
    <t>1910543234</t>
  </si>
  <si>
    <t>25426122456 LEIDY CASTRO</t>
  </si>
  <si>
    <t>2542620011</t>
  </si>
  <si>
    <t>HSVN634534</t>
  </si>
  <si>
    <t>1910543254</t>
  </si>
  <si>
    <t>HSVN634598</t>
  </si>
  <si>
    <t>1910543268</t>
  </si>
  <si>
    <t>HSVN636090</t>
  </si>
  <si>
    <t>1910543382</t>
  </si>
  <si>
    <t>HSVN632009</t>
  </si>
  <si>
    <t>2000868684</t>
  </si>
  <si>
    <t>SALDO 25754131291 BRANDON PATIÑO</t>
  </si>
  <si>
    <t>HSVN633898</t>
  </si>
  <si>
    <t>2000868696</t>
  </si>
  <si>
    <t>SALDO 47053405876 GADIEL AÑEZ</t>
  </si>
  <si>
    <t>HSVN637709</t>
  </si>
  <si>
    <t>1910905805</t>
  </si>
  <si>
    <t>980A6E7D9F281E35E053020213AC9B72 SANDRA GAONA</t>
  </si>
  <si>
    <t>1100120011</t>
  </si>
  <si>
    <t>6031158136</t>
  </si>
  <si>
    <t>HSVN638941</t>
  </si>
  <si>
    <t>1910905819</t>
  </si>
  <si>
    <t>HSVN639382</t>
  </si>
  <si>
    <t>1910905837</t>
  </si>
  <si>
    <t>HSVN637257</t>
  </si>
  <si>
    <t>1910675076</t>
  </si>
  <si>
    <t>68615496073 GILBERTO QUESADA</t>
  </si>
  <si>
    <t>6861520011</t>
  </si>
  <si>
    <t>6031205742</t>
  </si>
  <si>
    <t>HSVN637568</t>
  </si>
  <si>
    <t>1910675090</t>
  </si>
  <si>
    <t>HSVN637689</t>
  </si>
  <si>
    <t>1910675093</t>
  </si>
  <si>
    <t>1CF21EC3CF8C1386F668A0264003D637 TATIANA RODRIGUEZ</t>
  </si>
  <si>
    <t>HSVN638021</t>
  </si>
  <si>
    <t>1910675100</t>
  </si>
  <si>
    <t>HSVN639484</t>
  </si>
  <si>
    <t>1910675110</t>
  </si>
  <si>
    <t>258993999 HANNAH GIRALDO</t>
  </si>
  <si>
    <t>HSVN639736</t>
  </si>
  <si>
    <t>1910675115</t>
  </si>
  <si>
    <t>258993484 JOHANNA FLOREZ</t>
  </si>
  <si>
    <t>1910675065</t>
  </si>
  <si>
    <t>6051644940</t>
  </si>
  <si>
    <t>HSVN643180</t>
  </si>
  <si>
    <t>1910856742</t>
  </si>
  <si>
    <t>23580185463 JORGE PEREZ</t>
  </si>
  <si>
    <t>2358020011</t>
  </si>
  <si>
    <t>6071533199</t>
  </si>
  <si>
    <t>HSVN641501</t>
  </si>
  <si>
    <t>1910837483</t>
  </si>
  <si>
    <t>D26A2414D55ECBC49C3AB6ABBA5CC65A YANETH DAVILA</t>
  </si>
  <si>
    <t>6071536403</t>
  </si>
  <si>
    <t>HSVN641697</t>
  </si>
  <si>
    <t>1910674964</t>
  </si>
  <si>
    <t>983779AB9DC9286CE053020213AC845A OSCAR FORERO</t>
  </si>
  <si>
    <t>6071542401</t>
  </si>
  <si>
    <t>HSVN643176</t>
  </si>
  <si>
    <t>1910674979</t>
  </si>
  <si>
    <t>68020388816 NUBIA MARTINEZ</t>
  </si>
  <si>
    <t>6802020011</t>
  </si>
  <si>
    <t>HSVN643178</t>
  </si>
  <si>
    <t>1910674985</t>
  </si>
  <si>
    <t>25754126828 SILVIA CUETO</t>
  </si>
  <si>
    <t>HSVN643182</t>
  </si>
  <si>
    <t>1910674992</t>
  </si>
  <si>
    <t>HSVN643198</t>
  </si>
  <si>
    <t>1910675015</t>
  </si>
  <si>
    <t>25899172576 ANGIE SUAREZ</t>
  </si>
  <si>
    <t>HSVN643199</t>
  </si>
  <si>
    <t>1910675026</t>
  </si>
  <si>
    <t>HSVN643201</t>
  </si>
  <si>
    <t>1910675031</t>
  </si>
  <si>
    <t>25426124011 JULIETH VARGAS</t>
  </si>
  <si>
    <t>HSVN643589</t>
  </si>
  <si>
    <t>1910675048</t>
  </si>
  <si>
    <t>HSVN603430</t>
  </si>
  <si>
    <t>MPS CUN -637</t>
  </si>
  <si>
    <t>2000879785</t>
  </si>
  <si>
    <t>ZP</t>
  </si>
  <si>
    <t>EVENTO</t>
  </si>
  <si>
    <t>MPS CUN -638</t>
  </si>
  <si>
    <t>2000879786</t>
  </si>
  <si>
    <t>Doc.compensación</t>
  </si>
  <si>
    <t>2205200101</t>
  </si>
  <si>
    <t>GLOSA INICIAL GL-6892477372907</t>
  </si>
  <si>
    <t>Para Paago</t>
  </si>
  <si>
    <t>Glosa Por Conciliar</t>
  </si>
  <si>
    <t>1902693829</t>
  </si>
  <si>
    <t>2000185460</t>
  </si>
  <si>
    <t>ABONO FACTURA 500018 HOSPITAL SAN VICENTE DE PAUL</t>
  </si>
  <si>
    <t>525017011</t>
  </si>
  <si>
    <t>5061417949</t>
  </si>
  <si>
    <t>55032329 ANT-257</t>
  </si>
  <si>
    <t>2000183656</t>
  </si>
  <si>
    <t>EVENTO AGO_2019</t>
  </si>
  <si>
    <t>antioquia</t>
  </si>
  <si>
    <t>1903006679</t>
  </si>
  <si>
    <t>2000185953</t>
  </si>
  <si>
    <t>68229039616 ANDREA NATALIA PINZON SOTO</t>
  </si>
  <si>
    <t>6822917011</t>
  </si>
  <si>
    <t>7031438837</t>
  </si>
  <si>
    <t>55365510 SAN-99</t>
  </si>
  <si>
    <t>2000184547</t>
  </si>
  <si>
    <t>santander</t>
  </si>
  <si>
    <t>1903746185</t>
  </si>
  <si>
    <t>2000242603</t>
  </si>
  <si>
    <t>ABONO FACT 527202 47460227097 ELIZABETH  MEDINA DE</t>
  </si>
  <si>
    <t>4746019011</t>
  </si>
  <si>
    <t>0000001975</t>
  </si>
  <si>
    <t>1901324692</t>
  </si>
  <si>
    <t>47551397445 JOHAN ELIAS CASTAÑEDA LOPEZ</t>
  </si>
  <si>
    <t>4755117011</t>
  </si>
  <si>
    <t>8031604872</t>
  </si>
  <si>
    <t>MPS MAG-354</t>
  </si>
  <si>
    <t>2000240693</t>
  </si>
  <si>
    <t>EVENTO DIC_2019  RED.PUBLICA</t>
  </si>
  <si>
    <t>4700000000</t>
  </si>
  <si>
    <t>magdalena</t>
  </si>
  <si>
    <t>1903226349</t>
  </si>
  <si>
    <t>2000251082</t>
  </si>
  <si>
    <t>25754129969 MIGUEL SAIN ORTEGA RODRIGUEZ</t>
  </si>
  <si>
    <t>2575419021</t>
  </si>
  <si>
    <t>8051008759</t>
  </si>
  <si>
    <t>1903226356</t>
  </si>
  <si>
    <t>25754131336 DORIN DAYANA TARAZONA RIOBO</t>
  </si>
  <si>
    <t>56916105 CUN-37</t>
  </si>
  <si>
    <t>2000198936</t>
  </si>
  <si>
    <t>EVENTO SEP_2019</t>
  </si>
  <si>
    <t>cundinamarca</t>
  </si>
  <si>
    <t>2205100201</t>
  </si>
  <si>
    <t>1903740856</t>
  </si>
  <si>
    <t>2000251083</t>
  </si>
  <si>
    <t>11050721358</t>
  </si>
  <si>
    <t>1903740861</t>
  </si>
  <si>
    <t>ABONO 25754128606 ILVAR ORLANDO VELANDIA GONZALEZ</t>
  </si>
  <si>
    <t>MPS CUN-353</t>
  </si>
  <si>
    <t>2000240692</t>
  </si>
  <si>
    <t>2000262784</t>
  </si>
  <si>
    <t>SALDO FACTURA 500018 HOSPITAL SAN VICENTE DE PAUL</t>
  </si>
  <si>
    <t>1903872392</t>
  </si>
  <si>
    <t>ABONO FACTURA 441535 HOSPITAL SAN VICENTE DE PAUL</t>
  </si>
  <si>
    <t>1529317011</t>
  </si>
  <si>
    <t>105075655</t>
  </si>
  <si>
    <t>AB</t>
  </si>
  <si>
    <t>ACEPTACION FINAL GLOSA GL-15068330592</t>
  </si>
  <si>
    <t>YB999</t>
  </si>
  <si>
    <t>4040901004</t>
  </si>
  <si>
    <t>1902881208</t>
  </si>
  <si>
    <t>05250446614 SARAY  BENAVIDES DIAZ</t>
  </si>
  <si>
    <t>6040818916</t>
  </si>
  <si>
    <t>1903132615</t>
  </si>
  <si>
    <t>05895455339 ELIECIT DANIEL ROMERO BENITEZ</t>
  </si>
  <si>
    <t>589517011</t>
  </si>
  <si>
    <t>7021614192</t>
  </si>
  <si>
    <t>MPS ANT-352</t>
  </si>
  <si>
    <t>2000240691</t>
  </si>
  <si>
    <t>1904263208</t>
  </si>
  <si>
    <t>2000280161</t>
  </si>
  <si>
    <t>ABONO COMP PAGO FEB 2020</t>
  </si>
  <si>
    <t>6827117011</t>
  </si>
  <si>
    <t>4040815870</t>
  </si>
  <si>
    <t>65550681 SAN-260</t>
  </si>
  <si>
    <t>2000278923</t>
  </si>
  <si>
    <t>EVENTO FEB_2020</t>
  </si>
  <si>
    <t>1901449956</t>
  </si>
  <si>
    <t>2000280571</t>
  </si>
  <si>
    <t>08758446314 MARIO RAUL OROZCO NAVARRO</t>
  </si>
  <si>
    <t>875817011</t>
  </si>
  <si>
    <t>9041100078</t>
  </si>
  <si>
    <t>65550681 ATL-259</t>
  </si>
  <si>
    <t>2000278922</t>
  </si>
  <si>
    <t>800000000</t>
  </si>
  <si>
    <t>atlantico</t>
  </si>
  <si>
    <t>1904283808</t>
  </si>
  <si>
    <t>2000282644</t>
  </si>
  <si>
    <t>08001395615 EDUARDO JIMENEZ</t>
  </si>
  <si>
    <t>800120011</t>
  </si>
  <si>
    <t>1031248505</t>
  </si>
  <si>
    <t>1904283824</t>
  </si>
  <si>
    <t>1904306606</t>
  </si>
  <si>
    <t>2000282702</t>
  </si>
  <si>
    <t>05250330472 KATY CARRILLLO</t>
  </si>
  <si>
    <t>525020011</t>
  </si>
  <si>
    <t>1071346005</t>
  </si>
  <si>
    <t>1904306615</t>
  </si>
  <si>
    <t>ABONO FACTURA 474276 HOSPITAL SAN VICENTE DE PAUL</t>
  </si>
  <si>
    <t>SALDO FACTURA 441535 HOSPITAL SAN VICENTE DE PAUL</t>
  </si>
  <si>
    <t>65550681 ANT-258</t>
  </si>
  <si>
    <t>2000278921</t>
  </si>
  <si>
    <t>1902703846</t>
  </si>
  <si>
    <t>2000285403</t>
  </si>
  <si>
    <t>68229038508 JHOAM SEBASTIAN PINZON SOTO</t>
  </si>
  <si>
    <t>5021406796</t>
  </si>
  <si>
    <t>1904366669</t>
  </si>
  <si>
    <t>ABONO COMP PAGO MAR 2020</t>
  </si>
  <si>
    <t>6051659829</t>
  </si>
  <si>
    <t>1901257841</t>
  </si>
  <si>
    <t>68217249114 MAYERLY  CACERES RIVERO</t>
  </si>
  <si>
    <t>6821717011</t>
  </si>
  <si>
    <t>8011449440</t>
  </si>
  <si>
    <t>66404634 SAN-65</t>
  </si>
  <si>
    <t>2000282774</t>
  </si>
  <si>
    <t>EVENTO MAR_2020</t>
  </si>
  <si>
    <t>2000326634</t>
  </si>
  <si>
    <t>SALDO FACTURA 474276 HOSPITAL SAN VICENTE DE PAUL</t>
  </si>
  <si>
    <t>1904115115</t>
  </si>
  <si>
    <t>68001208996 JHON BRAVO</t>
  </si>
  <si>
    <t>6800120011</t>
  </si>
  <si>
    <t>1031150865</t>
  </si>
  <si>
    <t>1904206858</t>
  </si>
  <si>
    <t>25754146028 JOHAN ACOSTA</t>
  </si>
  <si>
    <t>1100810452</t>
  </si>
  <si>
    <t>1904206861</t>
  </si>
  <si>
    <t>25754146934 SANDRA ORTEGA</t>
  </si>
  <si>
    <t>1903740859</t>
  </si>
  <si>
    <t>25754127581 YESIKA ALEXANDRA CASTILLO MAYORGA</t>
  </si>
  <si>
    <t>SALDO 25754128606 ILVAR ORLANDO VELANDIA GONZALEZ</t>
  </si>
  <si>
    <t>SALDO FACT 527202 47460227097 ELIZABETH  MEDINA DE</t>
  </si>
  <si>
    <t>4746017011</t>
  </si>
  <si>
    <t>11071450614</t>
  </si>
  <si>
    <t>1901734593</t>
  </si>
  <si>
    <t>76364054456 DIANA CAROLINA ALEGRIA</t>
  </si>
  <si>
    <t>7636417011</t>
  </si>
  <si>
    <t>11081528262</t>
  </si>
  <si>
    <t>1903991109</t>
  </si>
  <si>
    <t>68001409139 JOSUE GALINDO</t>
  </si>
  <si>
    <t>6800117011</t>
  </si>
  <si>
    <t>12020842840</t>
  </si>
  <si>
    <t>1903991112</t>
  </si>
  <si>
    <t>68250242636 YILIBER HERNANDEZ</t>
  </si>
  <si>
    <t>6825017011</t>
  </si>
  <si>
    <t>1903820321</t>
  </si>
  <si>
    <t>15480088893 YEISON PALACIO</t>
  </si>
  <si>
    <t>1548017011</t>
  </si>
  <si>
    <t>12031854194</t>
  </si>
  <si>
    <t>1904112510</t>
  </si>
  <si>
    <t>25754141701 LUZ RODRIGUEZ</t>
  </si>
  <si>
    <t>12101006693</t>
  </si>
  <si>
    <t>1904225252</t>
  </si>
  <si>
    <t>68001168572 EDWIN SERNA</t>
  </si>
  <si>
    <t>2031148382</t>
  </si>
  <si>
    <t>1904225255</t>
  </si>
  <si>
    <t>68190267551 MAIRA NIETO</t>
  </si>
  <si>
    <t>1904383520</t>
  </si>
  <si>
    <t>68217246937 MARIA CACERES</t>
  </si>
  <si>
    <t>6821720011</t>
  </si>
  <si>
    <t>3020850346</t>
  </si>
  <si>
    <t>1904450774</t>
  </si>
  <si>
    <t>15455097777 MARIA PEDRAZA</t>
  </si>
  <si>
    <t>1545520011</t>
  </si>
  <si>
    <t>3021938014</t>
  </si>
  <si>
    <t>1904570560</t>
  </si>
  <si>
    <t>68167039414 CARMELO JOYA</t>
  </si>
  <si>
    <t>6816720011</t>
  </si>
  <si>
    <t>3030806527</t>
  </si>
  <si>
    <t>1904628501</t>
  </si>
  <si>
    <t>SALDO 25754146028 JOHAN ACOSTA</t>
  </si>
  <si>
    <t>3031505861</t>
  </si>
  <si>
    <t>ABONO 25754146028 JOHAN ACOSTA</t>
  </si>
  <si>
    <t>1904612477</t>
  </si>
  <si>
    <t>3031507927</t>
  </si>
  <si>
    <t>1902598704</t>
  </si>
  <si>
    <t>68217153192 MARILY  AVILA CARREÑO</t>
  </si>
  <si>
    <t>4010959820</t>
  </si>
  <si>
    <t>1902598710</t>
  </si>
  <si>
    <t>54001262300 DRENDE TAYMIR OMAÑA</t>
  </si>
  <si>
    <t>5400117011</t>
  </si>
  <si>
    <t>SALDO COMP PAGO FEB 2020</t>
  </si>
  <si>
    <t>1900737280</t>
  </si>
  <si>
    <t>13001059734 MARILEY  HERRERA MEDINA</t>
  </si>
  <si>
    <t>1300117011</t>
  </si>
  <si>
    <t>4040851884</t>
  </si>
  <si>
    <t>1900683451</t>
  </si>
  <si>
    <t>15293000529 ANGELA YAZMIN CUBIDES SUAREZ</t>
  </si>
  <si>
    <t>1900815862</t>
  </si>
  <si>
    <t>15500086716 CARLOS ANDRES GALINDO</t>
  </si>
  <si>
    <t>1564617011</t>
  </si>
  <si>
    <t>5030944127</t>
  </si>
  <si>
    <t>SALDO COMP PAGO MAR 2020</t>
  </si>
  <si>
    <t>1903072981</t>
  </si>
  <si>
    <t>54405289063 NOHORA CECILIA LOPEZ LAMPREA</t>
  </si>
  <si>
    <t>5440517011</t>
  </si>
  <si>
    <t>7021608296</t>
  </si>
  <si>
    <t>1901245646</t>
  </si>
  <si>
    <t>8011448470</t>
  </si>
  <si>
    <t>70497106 CUN-395</t>
  </si>
  <si>
    <t>2000323239</t>
  </si>
  <si>
    <t>EVENTO - DESENCAJE RESERVAS TECNICAS</t>
  </si>
  <si>
    <t>1904777580</t>
  </si>
  <si>
    <t>2000351005</t>
  </si>
  <si>
    <t>15757020249 MARIA BENITEZ</t>
  </si>
  <si>
    <t>1575720011</t>
  </si>
  <si>
    <t>3021937349</t>
  </si>
  <si>
    <t>73937475 BOY-49</t>
  </si>
  <si>
    <t>2000348809</t>
  </si>
  <si>
    <t>CARTERA SAP 17.07.2020</t>
  </si>
  <si>
    <t>1500000000</t>
  </si>
  <si>
    <t>boyaca</t>
  </si>
  <si>
    <t>1904643420</t>
  </si>
  <si>
    <t>2000367682</t>
  </si>
  <si>
    <t>25754127164 FRANCY RODRIGUEZ</t>
  </si>
  <si>
    <t>3031459931</t>
  </si>
  <si>
    <t>71924308 CUN-40</t>
  </si>
  <si>
    <t>2000332616</t>
  </si>
  <si>
    <t>Cartera en sap a 11.06.2020</t>
  </si>
  <si>
    <t>1905013656</t>
  </si>
  <si>
    <t>2000367684</t>
  </si>
  <si>
    <t>ABONO FACTURA 548237 HOSPITAL SAN VICENTE DE PAUL</t>
  </si>
  <si>
    <t>6826420011</t>
  </si>
  <si>
    <t>105271575</t>
  </si>
  <si>
    <t>ACEPTACION FINAL GLOSA GL-0892364340120</t>
  </si>
  <si>
    <t>105271576</t>
  </si>
  <si>
    <t>ACEPTACION FINAL GLOSA GL-0892364339995</t>
  </si>
  <si>
    <t>72426193 SAN-80</t>
  </si>
  <si>
    <t>2000333760</t>
  </si>
  <si>
    <t>EVENTO JUN_2020 Cartera SAP 19.06.2020</t>
  </si>
  <si>
    <t>1904760204</t>
  </si>
  <si>
    <t>2000367686</t>
  </si>
  <si>
    <t>4131511484</t>
  </si>
  <si>
    <t>75969574 BOY-25</t>
  </si>
  <si>
    <t>2000362131</t>
  </si>
  <si>
    <t>EVENTO  CARTERA EN SAP 20.08.2020</t>
  </si>
  <si>
    <t>2000367687</t>
  </si>
  <si>
    <t>SALDO FACTURA 548237 HOSPITAL SAN VICENTE DE PAUL</t>
  </si>
  <si>
    <t>4131511482</t>
  </si>
  <si>
    <t>1904898834</t>
  </si>
  <si>
    <t>68001070133 NELLY CONTRERAS</t>
  </si>
  <si>
    <t>5041402529</t>
  </si>
  <si>
    <t>75969574 ATL-24</t>
  </si>
  <si>
    <t>2000362130</t>
  </si>
  <si>
    <t>2905100103</t>
  </si>
  <si>
    <t>1905356324</t>
  </si>
  <si>
    <t>2000407761</t>
  </si>
  <si>
    <t>258995481 LINA VARGAS</t>
  </si>
  <si>
    <t>10010903663</t>
  </si>
  <si>
    <t>1905356327</t>
  </si>
  <si>
    <t>1905356332</t>
  </si>
  <si>
    <t>258994131 ANGIE CAICEDO</t>
  </si>
  <si>
    <t>1905356338</t>
  </si>
  <si>
    <t>258994961 ERIKA VARGAS</t>
  </si>
  <si>
    <t>80648207 CUN-67</t>
  </si>
  <si>
    <t>2000403076</t>
  </si>
  <si>
    <t>CARTERA EVENTO</t>
  </si>
  <si>
    <t>HSVN570915</t>
  </si>
  <si>
    <t>1905898905</t>
  </si>
  <si>
    <t>2000460287</t>
  </si>
  <si>
    <t>258995228 LEIDY DELGADO</t>
  </si>
  <si>
    <t>12011330503</t>
  </si>
  <si>
    <t>MPS CUN-1611</t>
  </si>
  <si>
    <t>2000439194</t>
  </si>
  <si>
    <t>HSVN568320</t>
  </si>
  <si>
    <t>105403569</t>
  </si>
  <si>
    <t>2000460293</t>
  </si>
  <si>
    <t>258993934 ASTRID MURGAS (ABONO ENERO/2021)</t>
  </si>
  <si>
    <t>11030935912</t>
  </si>
  <si>
    <t>1905859685</t>
  </si>
  <si>
    <t>25899172510 ANA LOZANO</t>
  </si>
  <si>
    <t>1905859719</t>
  </si>
  <si>
    <t>1905859730</t>
  </si>
  <si>
    <t>258994457 OSCAR AGRAY</t>
  </si>
  <si>
    <t>1905859743</t>
  </si>
  <si>
    <t>MPS CUN-1612</t>
  </si>
  <si>
    <t>2000439195</t>
  </si>
  <si>
    <t>HSVN569183</t>
  </si>
  <si>
    <t>105403582</t>
  </si>
  <si>
    <t>2000460299</t>
  </si>
  <si>
    <t>258994131 ANGIE CAICEDO (ABONO FEB/21)</t>
  </si>
  <si>
    <t>86746678 CUN-93</t>
  </si>
  <si>
    <t>2000457836</t>
  </si>
  <si>
    <t>ESSC24-EVENTO   SEGUNDO PROCESO FEBRERO</t>
  </si>
  <si>
    <t>HSVN570718</t>
  </si>
  <si>
    <t>105403588</t>
  </si>
  <si>
    <t>2000460301</t>
  </si>
  <si>
    <t>86746970 CUN-610</t>
  </si>
  <si>
    <t>2000458354</t>
  </si>
  <si>
    <t>ESS024-EVENTO</t>
  </si>
  <si>
    <t>1905897812</t>
  </si>
  <si>
    <t>2000460306</t>
  </si>
  <si>
    <t>54001399750 VIVIAN OVALLOS</t>
  </si>
  <si>
    <t>12011331612</t>
  </si>
  <si>
    <t>MPS NOR-1613</t>
  </si>
  <si>
    <t>2000439196</t>
  </si>
  <si>
    <t>5400000000</t>
  </si>
  <si>
    <t>NORTE DE SANTANDER</t>
  </si>
  <si>
    <t>HSVN569016</t>
  </si>
  <si>
    <t>1905898709</t>
  </si>
  <si>
    <t>2000460311</t>
  </si>
  <si>
    <t>68572377464 RAFAEL CASTELLANOS</t>
  </si>
  <si>
    <t>6857220011</t>
  </si>
  <si>
    <t>HSVN571685</t>
  </si>
  <si>
    <t>1905898983</t>
  </si>
  <si>
    <t>68051127660 RAFAEL RAMIREZ</t>
  </si>
  <si>
    <t>6805120011</t>
  </si>
  <si>
    <t>1905898559</t>
  </si>
  <si>
    <t>12011331003</t>
  </si>
  <si>
    <t>1905898593</t>
  </si>
  <si>
    <t>68001082891 JHONATAN SERNA</t>
  </si>
  <si>
    <t>MPS SAN-1614</t>
  </si>
  <si>
    <t>2000439197</t>
  </si>
  <si>
    <t>HSVN573861</t>
  </si>
  <si>
    <t>105412957</t>
  </si>
  <si>
    <t>2000477883</t>
  </si>
  <si>
    <t>258994902 MARIA SANCHEZ (ABONO MAR/21)</t>
  </si>
  <si>
    <t>1041356437</t>
  </si>
  <si>
    <t>258993934 ASTRID MURGAS (SALDO ENERO/2021)</t>
  </si>
  <si>
    <t>258994131 ANGIE CAICEDO (SALDO FEB/21)</t>
  </si>
  <si>
    <t>88651866CUN1220</t>
  </si>
  <si>
    <t>2000477163</t>
  </si>
  <si>
    <t>ESSC24-EVENTO</t>
  </si>
  <si>
    <t>2000478047</t>
  </si>
  <si>
    <t>258994902 MARIA SANCHEZ (SALDO MAR/21)</t>
  </si>
  <si>
    <t>HSVN573631</t>
  </si>
  <si>
    <t>1906127119</t>
  </si>
  <si>
    <t>HSVN574364</t>
  </si>
  <si>
    <t>1906127132</t>
  </si>
  <si>
    <t>258994902 MARIA SANCHEZ</t>
  </si>
  <si>
    <t>HSVN574486</t>
  </si>
  <si>
    <t>1906127141</t>
  </si>
  <si>
    <t>MPS ANT-1610</t>
  </si>
  <si>
    <t>2000439193</t>
  </si>
  <si>
    <t>HSVN577162</t>
  </si>
  <si>
    <t>2000511582</t>
  </si>
  <si>
    <t>1906325731</t>
  </si>
  <si>
    <t>2011504721</t>
  </si>
  <si>
    <t>86746678 SAN-318</t>
  </si>
  <si>
    <t>2000458061</t>
  </si>
  <si>
    <t>HSVN581983</t>
  </si>
  <si>
    <t>1906496185</t>
  </si>
  <si>
    <t>2000538577</t>
  </si>
  <si>
    <t>3021039575</t>
  </si>
  <si>
    <t>91033209 NOR-84</t>
  </si>
  <si>
    <t>2000500573</t>
  </si>
  <si>
    <t>HSVN582014</t>
  </si>
  <si>
    <t>2000542814</t>
  </si>
  <si>
    <t>1906744145</t>
  </si>
  <si>
    <t>3021039786</t>
  </si>
  <si>
    <t>88651866CUN1228</t>
  </si>
  <si>
    <t>2000477171</t>
  </si>
  <si>
    <t>HSVN580753</t>
  </si>
  <si>
    <t>1906744131</t>
  </si>
  <si>
    <t>2000542816</t>
  </si>
  <si>
    <t>91033209 CUN-85</t>
  </si>
  <si>
    <t>2000500574</t>
  </si>
  <si>
    <t>HSVN596761</t>
  </si>
  <si>
    <t>1907568373</t>
  </si>
  <si>
    <t>2000659946</t>
  </si>
  <si>
    <t>54001326393 GENITH TORRES</t>
  </si>
  <si>
    <t>7021130457</t>
  </si>
  <si>
    <t>92960534NOR-323</t>
  </si>
  <si>
    <t>2000517138</t>
  </si>
  <si>
    <t>EVENTO  CARTERA</t>
  </si>
  <si>
    <t>HSVN597396</t>
  </si>
  <si>
    <t>2000749459</t>
  </si>
  <si>
    <t>6836820011</t>
  </si>
  <si>
    <t>1907676766</t>
  </si>
  <si>
    <t>68773093208 SANDRA CARRILLO</t>
  </si>
  <si>
    <t>7021118859</t>
  </si>
  <si>
    <t>1360749 SAN 301</t>
  </si>
  <si>
    <t>2000630849</t>
  </si>
  <si>
    <t>HSVN600765</t>
  </si>
  <si>
    <t>2000749507</t>
  </si>
  <si>
    <t>1907986667</t>
  </si>
  <si>
    <t>68001049704 DORIAN MENESES</t>
  </si>
  <si>
    <t>8051040829</t>
  </si>
  <si>
    <t>3719289 SAN -276</t>
  </si>
  <si>
    <t>2000665815</t>
  </si>
  <si>
    <t>HSVN583891</t>
  </si>
  <si>
    <t>2000749509</t>
  </si>
  <si>
    <t>8100000000</t>
  </si>
  <si>
    <t>1906811964</t>
  </si>
  <si>
    <t>81736480518 ERICK VILLAMIZAR</t>
  </si>
  <si>
    <t>4061438885</t>
  </si>
  <si>
    <t>1360749 ARA 94</t>
  </si>
  <si>
    <t>2000630642</t>
  </si>
  <si>
    <t>HSVN603767</t>
  </si>
  <si>
    <t>2000750050</t>
  </si>
  <si>
    <t>HSVN578812</t>
  </si>
  <si>
    <t>1906325732</t>
  </si>
  <si>
    <t>SALDO 258994131 ANGIE CAICEDO</t>
  </si>
  <si>
    <t>HSVN580480</t>
  </si>
  <si>
    <t>1906744120</t>
  </si>
  <si>
    <t>HSVN583688</t>
  </si>
  <si>
    <t>1907047304</t>
  </si>
  <si>
    <t>54385354235 ROQUE CALDERON</t>
  </si>
  <si>
    <t>4061437657</t>
  </si>
  <si>
    <t>HSVN583904</t>
  </si>
  <si>
    <t>1907047617</t>
  </si>
  <si>
    <t>68368069146 CLARA RODRIGUEZ</t>
  </si>
  <si>
    <t>1908512580</t>
  </si>
  <si>
    <t>9030824577</t>
  </si>
  <si>
    <t>95041766SAN-1261</t>
  </si>
  <si>
    <t>2000540850</t>
  </si>
  <si>
    <t>HSVN605008</t>
  </si>
  <si>
    <t>2000750051</t>
  </si>
  <si>
    <t>1550020011</t>
  </si>
  <si>
    <t>HSVN584497</t>
  </si>
  <si>
    <t>1907047630</t>
  </si>
  <si>
    <t>SALDO 81736480518 ERICK VILLAMIZAR</t>
  </si>
  <si>
    <t>HSVN592216</t>
  </si>
  <si>
    <t>1907782578</t>
  </si>
  <si>
    <t>6021439531</t>
  </si>
  <si>
    <t>HSVN593062</t>
  </si>
  <si>
    <t>1907782590</t>
  </si>
  <si>
    <t>08001118671 LUIS GUZMAN</t>
  </si>
  <si>
    <t>HSVN593169</t>
  </si>
  <si>
    <t>1907782759</t>
  </si>
  <si>
    <t>SALDO 68773093208 SANDRA CARRILLO</t>
  </si>
  <si>
    <t>HSVN596024</t>
  </si>
  <si>
    <t>1907671338</t>
  </si>
  <si>
    <t>20238940986 HIJO DE NAVARRO</t>
  </si>
  <si>
    <t>7021123747</t>
  </si>
  <si>
    <t>HSVN597227</t>
  </si>
  <si>
    <t>1907954225</t>
  </si>
  <si>
    <t>7021135564</t>
  </si>
  <si>
    <t>HSVN597756</t>
  </si>
  <si>
    <t>1907954227</t>
  </si>
  <si>
    <t>HSVN599383</t>
  </si>
  <si>
    <t>1907986643</t>
  </si>
  <si>
    <t>8051038565</t>
  </si>
  <si>
    <t>HSVN600730</t>
  </si>
  <si>
    <t>1908280649</t>
  </si>
  <si>
    <t>15500105019 MARIA BORDA</t>
  </si>
  <si>
    <t>8051039412</t>
  </si>
  <si>
    <t>SALDO 68001049704 DORIAN MENESES</t>
  </si>
  <si>
    <t>HSVN602937</t>
  </si>
  <si>
    <t>1908408195</t>
  </si>
  <si>
    <t>9030822535</t>
  </si>
  <si>
    <t>HSVN603149</t>
  </si>
  <si>
    <t>1908408210</t>
  </si>
  <si>
    <t>HSVN603821</t>
  </si>
  <si>
    <t>1908408221</t>
  </si>
  <si>
    <t>HSVN604808</t>
  </si>
  <si>
    <t>1908408233</t>
  </si>
  <si>
    <t>258995171 EDUAR CARRILLO</t>
  </si>
  <si>
    <t>HSVN604825</t>
  </si>
  <si>
    <t>1908408241</t>
  </si>
  <si>
    <t>1908408254</t>
  </si>
  <si>
    <t>SALDO 68051127660 RAFAEL RAMIREZ</t>
  </si>
  <si>
    <t>MPS SAN-2743</t>
  </si>
  <si>
    <t>2000590257</t>
  </si>
  <si>
    <t>HSVN614525</t>
  </si>
  <si>
    <t>2000755010</t>
  </si>
  <si>
    <t>1909439641</t>
  </si>
  <si>
    <t>1360749 BOY 158</t>
  </si>
  <si>
    <t>2000630706</t>
  </si>
  <si>
    <t>BOYACA</t>
  </si>
  <si>
    <t>HSVN605572</t>
  </si>
  <si>
    <t>1908627732</t>
  </si>
  <si>
    <t>2000755057</t>
  </si>
  <si>
    <t>10041059470</t>
  </si>
  <si>
    <t>6245692 BOY-473</t>
  </si>
  <si>
    <t>2000695345</t>
  </si>
  <si>
    <t>HSVN615457</t>
  </si>
  <si>
    <t>1909439661</t>
  </si>
  <si>
    <t>2000755059</t>
  </si>
  <si>
    <t>3719289 BOY -134</t>
  </si>
  <si>
    <t>2000665672</t>
  </si>
  <si>
    <t>HSVN618353</t>
  </si>
  <si>
    <t>2000772426</t>
  </si>
  <si>
    <t>2000000000</t>
  </si>
  <si>
    <t>1909475018</t>
  </si>
  <si>
    <t>20400941429 ISAAC MALDONADO</t>
  </si>
  <si>
    <t>2040020011</t>
  </si>
  <si>
    <t>1070950584</t>
  </si>
  <si>
    <t>MPS CES-2023</t>
  </si>
  <si>
    <t>2000589535</t>
  </si>
  <si>
    <t>CESAR</t>
  </si>
  <si>
    <t>HSVN619018</t>
  </si>
  <si>
    <t>2000772429</t>
  </si>
  <si>
    <t>1909595509</t>
  </si>
  <si>
    <t>258994093 IVAN CHAVES</t>
  </si>
  <si>
    <t>1070952425</t>
  </si>
  <si>
    <t>HSVN619297</t>
  </si>
  <si>
    <t>1909595520</t>
  </si>
  <si>
    <t>MPS CUN-2214</t>
  </si>
  <si>
    <t>2000589726</t>
  </si>
  <si>
    <t>HSVN620161</t>
  </si>
  <si>
    <t>2000772430</t>
  </si>
  <si>
    <t>1909417310</t>
  </si>
  <si>
    <t>54001326290 YOSMAN TORRES</t>
  </si>
  <si>
    <t>1070953111</t>
  </si>
  <si>
    <t>MPS NOR-2555</t>
  </si>
  <si>
    <t>2000590068</t>
  </si>
  <si>
    <t>HSVN616892</t>
  </si>
  <si>
    <t>2000772431</t>
  </si>
  <si>
    <t>1909593902</t>
  </si>
  <si>
    <t>12031126120</t>
  </si>
  <si>
    <t>HSVN623056</t>
  </si>
  <si>
    <t>1909591019</t>
  </si>
  <si>
    <t>2000791320</t>
  </si>
  <si>
    <t>2010747675</t>
  </si>
  <si>
    <t>14748921-1188</t>
  </si>
  <si>
    <t>2000786041</t>
  </si>
  <si>
    <t>EVENTO PORTABILIDAD</t>
  </si>
  <si>
    <t>HSVN619468</t>
  </si>
  <si>
    <t>2000791321</t>
  </si>
  <si>
    <t>HSVN617159</t>
  </si>
  <si>
    <t>1909417249</t>
  </si>
  <si>
    <t>54001359159 MARIA CRISPIN</t>
  </si>
  <si>
    <t>HSVN618008</t>
  </si>
  <si>
    <t>1909417268</t>
  </si>
  <si>
    <t>1909417289</t>
  </si>
  <si>
    <t>3719289 NOR -258</t>
  </si>
  <si>
    <t>2000665797</t>
  </si>
  <si>
    <t>HSVN605583</t>
  </si>
  <si>
    <t>2000818468</t>
  </si>
  <si>
    <t>1908627712</t>
  </si>
  <si>
    <t>91033209 CUN-83</t>
  </si>
  <si>
    <t>2000500572</t>
  </si>
  <si>
    <t>HSVN617941</t>
  </si>
  <si>
    <t>2000818469</t>
  </si>
  <si>
    <t>6857520011</t>
  </si>
  <si>
    <t>1909685372</t>
  </si>
  <si>
    <t>54874363108 DANIEL CARDENAS</t>
  </si>
  <si>
    <t>1070955234</t>
  </si>
  <si>
    <t>HSVN616623</t>
  </si>
  <si>
    <t>2000818470</t>
  </si>
  <si>
    <t>1909439677</t>
  </si>
  <si>
    <t>3719289 CUN -184</t>
  </si>
  <si>
    <t>2000665723</t>
  </si>
  <si>
    <t>HSVN607928</t>
  </si>
  <si>
    <t>2000818472</t>
  </si>
  <si>
    <t>1908627714</t>
  </si>
  <si>
    <t>SALDO 258993622 LUISA MARTINEZ</t>
  </si>
  <si>
    <t>3719289 CUN -192</t>
  </si>
  <si>
    <t>2000665731</t>
  </si>
  <si>
    <t>HSVN623069</t>
  </si>
  <si>
    <t>2000818475</t>
  </si>
  <si>
    <t>HSVN608357</t>
  </si>
  <si>
    <t>1908627723</t>
  </si>
  <si>
    <t>HSVN610862</t>
  </si>
  <si>
    <t>1909003971</t>
  </si>
  <si>
    <t>11121417065</t>
  </si>
  <si>
    <t>1909891399</t>
  </si>
  <si>
    <t>6245692 CUN-474</t>
  </si>
  <si>
    <t>2000695346</t>
  </si>
  <si>
    <t>HSVN622891</t>
  </si>
  <si>
    <t>1909743781</t>
  </si>
  <si>
    <t>2000818478</t>
  </si>
  <si>
    <t>HSVN623519</t>
  </si>
  <si>
    <t>1909743786</t>
  </si>
  <si>
    <t>05579599194 GINA ARISTIZABAL</t>
  </si>
  <si>
    <t>557920011</t>
  </si>
  <si>
    <t>14748921-1189</t>
  </si>
  <si>
    <t>2000786042</t>
  </si>
  <si>
    <t>HSVN616491</t>
  </si>
  <si>
    <t>2000818479</t>
  </si>
  <si>
    <t>1909439672</t>
  </si>
  <si>
    <t>14748921-1190</t>
  </si>
  <si>
    <t>2000786043</t>
  </si>
  <si>
    <t>HSVN618204</t>
  </si>
  <si>
    <t>2000818481</t>
  </si>
  <si>
    <t>1314021011</t>
  </si>
  <si>
    <t>1909467775</t>
  </si>
  <si>
    <t>13140593623 MILAGRO COLON</t>
  </si>
  <si>
    <t>1070948570</t>
  </si>
  <si>
    <t>2000818483</t>
  </si>
  <si>
    <t>SALDO 258994093 IVAN CHAVES</t>
  </si>
  <si>
    <t>SALDO 05490547611 IVAN GONZALEZ</t>
  </si>
  <si>
    <t>SALDO 15204106601 MARIA UMBA</t>
  </si>
  <si>
    <t>SALDO 258993934 ASTRID MURGAS</t>
  </si>
  <si>
    <t>SALDO 68368069146 CLARA RODRIGUEZ</t>
  </si>
  <si>
    <t>6245692 CUN-475</t>
  </si>
  <si>
    <t>2000695347</t>
  </si>
  <si>
    <t>7614720011</t>
  </si>
  <si>
    <t>SALDO 13140593623 MILAGRO COLON</t>
  </si>
  <si>
    <t>SALDO 20400941429 ISAAC MALDONADO</t>
  </si>
  <si>
    <t>SALDO 54001326290 YOSMAN TORRES</t>
  </si>
  <si>
    <t>SALDO 54001359159 MARIA CRISPIN</t>
  </si>
  <si>
    <t>SALDO 54874363108 DANIEL CARDENAS</t>
  </si>
  <si>
    <t>HSVN612508</t>
  </si>
  <si>
    <t>1909003976</t>
  </si>
  <si>
    <t>HSVN615212</t>
  </si>
  <si>
    <t>1909593895</t>
  </si>
  <si>
    <t>68276549844 JUAN BLANCO</t>
  </si>
  <si>
    <t>6827620011</t>
  </si>
  <si>
    <t>1909743777</t>
  </si>
  <si>
    <t>76147628506 KAREN CARTAGENA</t>
  </si>
  <si>
    <t>SALDO SALDO 258993934 ASTRID MURGAS</t>
  </si>
  <si>
    <t>HSVN623670</t>
  </si>
  <si>
    <t>1910051634</t>
  </si>
  <si>
    <t>68250230341 LUIS VARGAS</t>
  </si>
  <si>
    <t>6825020011</t>
  </si>
  <si>
    <t>14748921-1191</t>
  </si>
  <si>
    <t>2000786044</t>
  </si>
  <si>
    <t>HSVN633177</t>
  </si>
  <si>
    <t>2000868682</t>
  </si>
  <si>
    <t>2300000000</t>
  </si>
  <si>
    <t>1910679319</t>
  </si>
  <si>
    <t>21466310COR524</t>
  </si>
  <si>
    <t>2000862970</t>
  </si>
  <si>
    <t>CORDOBA EVENTO PORTABILIDAD Subsidiado</t>
  </si>
  <si>
    <t>CORDOBA</t>
  </si>
  <si>
    <t>HSVN630800</t>
  </si>
  <si>
    <t>1910387008</t>
  </si>
  <si>
    <t>1910543174</t>
  </si>
  <si>
    <t>21466385CUN635</t>
  </si>
  <si>
    <t>2000863081</t>
  </si>
  <si>
    <t>CUNDINAMARCA EVENTO PORTABILIDAD Subsidiado</t>
  </si>
  <si>
    <t>2000868689</t>
  </si>
  <si>
    <t>SALDO 23090149978 JUAN OSSA</t>
  </si>
  <si>
    <t>21458357 ARA105</t>
  </si>
  <si>
    <t>2000860539</t>
  </si>
  <si>
    <t>HSVN621760</t>
  </si>
  <si>
    <t>2000868692</t>
  </si>
  <si>
    <t>1910620733</t>
  </si>
  <si>
    <t>HSVN624169</t>
  </si>
  <si>
    <t>1910163225</t>
  </si>
  <si>
    <t>81736569173 FRANKIL GUTIERREZ</t>
  </si>
  <si>
    <t>HSVN629953</t>
  </si>
  <si>
    <t>1910386973</t>
  </si>
  <si>
    <t>21458772 ARA1155</t>
  </si>
  <si>
    <t>2000861591</t>
  </si>
  <si>
    <t>SALDO 81736572046 BELCY VILLAMIZAR</t>
  </si>
  <si>
    <t>HSVN628369</t>
  </si>
  <si>
    <t>1910433548</t>
  </si>
  <si>
    <t>4011914903</t>
  </si>
  <si>
    <t>SALDO SALDO 23090149978 JUAN OSSA</t>
  </si>
  <si>
    <t>1910543221</t>
  </si>
  <si>
    <t>21466385MAG825</t>
  </si>
  <si>
    <t>2000863271</t>
  </si>
  <si>
    <t>MAGDALENA EVENTO PORTABILIDAD Subsidiado</t>
  </si>
  <si>
    <t>MAGDALENA</t>
  </si>
  <si>
    <t>HSVN620427</t>
  </si>
  <si>
    <t>1909685380</t>
  </si>
  <si>
    <t>68190132655 YUDY SANCHEZ</t>
  </si>
  <si>
    <t>1910051643</t>
  </si>
  <si>
    <t>68001390984 ROSMAN GONZALEZ</t>
  </si>
  <si>
    <t>21466489SAN1230</t>
  </si>
  <si>
    <t>2000863676</t>
  </si>
  <si>
    <t>SANTANDER EVENTO PORTABILIDAD Subsidiado</t>
  </si>
  <si>
    <t>Cancelada</t>
  </si>
  <si>
    <t>coddevolucion</t>
  </si>
  <si>
    <t>CODIGO_REPS_IPS</t>
  </si>
  <si>
    <t>NIT_PROVEEDOR</t>
  </si>
  <si>
    <t>NOMBRE_PROVEEDOR</t>
  </si>
  <si>
    <t>DptoIPS</t>
  </si>
  <si>
    <t>MpioIPS</t>
  </si>
  <si>
    <t>nrofactura</t>
  </si>
  <si>
    <t>Observacion</t>
  </si>
  <si>
    <t>Entrada</t>
  </si>
  <si>
    <t>valor</t>
  </si>
  <si>
    <t>Sucursal</t>
  </si>
  <si>
    <t>Modalidad</t>
  </si>
  <si>
    <t>detalle_devolucion</t>
  </si>
  <si>
    <t>codusuariorecepciono</t>
  </si>
  <si>
    <t>fechadevolucion</t>
  </si>
  <si>
    <t>FechaRecepcion</t>
  </si>
  <si>
    <t>fechaultimamodificacion</t>
  </si>
  <si>
    <t>MOTIVO_DEVOLUCION</t>
  </si>
  <si>
    <t>DESC_MOTIVO_DEVOLUCION</t>
  </si>
  <si>
    <t>Tipo</t>
  </si>
  <si>
    <t>DF-547654326331462</t>
  </si>
  <si>
    <t>254860003701</t>
  </si>
  <si>
    <t>860024026</t>
  </si>
  <si>
    <t>ESE HOSPITAL SAN VICENTE DE PAUL DE NEMOCON</t>
  </si>
  <si>
    <t>Cundinamarca</t>
  </si>
  <si>
    <t>NEMOCÓN</t>
  </si>
  <si>
    <t>HSVN594236</t>
  </si>
  <si>
    <t>Se realiza devolución de factura se verifica y se compara el servicio reportado en la factura no concuendar con los registrados en los RIPS por lo tanto no dan cumplimiento a lo estipulado en la Resolución 3047/2008 Por tal motivos no se puede continuar con el proceso de auditoria</t>
  </si>
  <si>
    <t>1</t>
  </si>
  <si>
    <t>853951</t>
  </si>
  <si>
    <t>N. DE SANTANDER</t>
  </si>
  <si>
    <t>Evento</t>
  </si>
  <si>
    <t>La informacion de los registros individuales de prestacion de servicios presentados no coincide con lo facturado bien sea en valores, codificacion de servicios, fechas de atencion entre otros o no utilizan la codificacion de cups o y/o cums vigente.</t>
  </si>
  <si>
    <t>dmchacon</t>
  </si>
  <si>
    <t>18/6/2021</t>
  </si>
  <si>
    <t>2/6/2021</t>
  </si>
  <si>
    <t>49</t>
  </si>
  <si>
    <t>Factura no cumple requisitos legales</t>
  </si>
  <si>
    <t>DF-6804837001</t>
  </si>
  <si>
    <t>HSVN590862</t>
  </si>
  <si>
    <t>SE REALIZA DEVOLUCION DE LA FACTURA SEGUN LOS LINEAMIENTOS CONSAGRADOS EN LOS ARTICULOS 9 Y SIGUIENTES DE LA RESOLUCION 3374 DE 2000 TODAS LAS FACTURAS PRESENTADAS DEBEN ESTAR EN UN CIENTO POR CIENTO SUSTENTADAS CON LOS REGISTROS INDIVIDUALES DE PRESTACION DE SERVICIOS ( RIPS ) TODA LA INFORMACION DEBE ESTAR CODIFICADA EN CUPS Y CUMS EN UNIDAD MINIMA DE DISPENSACION ACLARANDO QUE EL CODIGO DEBE CORRESPONDER A LA DESCRIPCION LOS CUPS Y CUMS REPORTADOS EN LA FACTURA FISICA DEBE SER IGUAL A LA REPORTADA EN RIPS SE DEBE CARGAR NUEVAMENTE LA INFORMACION EN LA PLATAFORMA LOS RIPS Y SURTIR UN NUEVO PROCESO DE RADICACION</t>
  </si>
  <si>
    <t>184433</t>
  </si>
  <si>
    <t>sjcamacho</t>
  </si>
  <si>
    <t>20/5/2021</t>
  </si>
  <si>
    <t>6/5/2021</t>
  </si>
  <si>
    <t>DF-682173310103</t>
  </si>
  <si>
    <t>HSVN592672</t>
  </si>
  <si>
    <t>SE HACE DEVOLUCIÓN DE FACTURA SE REALIZA VALIDACIÓN DE LA INFORMACIÓN SUMINISTRADA Y SEGÚN REQUISITOS CONTEMPLADOS EN LA RESOLUCIÓN 3495 DEL 2019 EXPEDIDA POR EL MINISTERIO DE SALUD Y SEGURIDAD SOCIAL  EN SU ARTICULO 2 ARTICULO 2 PARÁGRAFO ÚNICO Y ARTICULO 5 AL IGUAL QUE LA RESOLUCIÓN 537 DEL 2020  SE PUEDE EVIDENCIAR QUE EN BASE EN LO ANTERIOR NO SE ESTÁN UTILIZANDO LOS CÓDIGOS CUPS RELACIONADOS EN EL ANEXO NUMERO 4 DE LA NORMA MENCIONADA CUPS LOS CUALES DEBEN SER REPORTADOS TANTO EN LOS RIPS COMO EN LA FACTURA</t>
  </si>
  <si>
    <t>61332</t>
  </si>
  <si>
    <t>dccepeda</t>
  </si>
  <si>
    <t>21/6/2021</t>
  </si>
  <si>
    <t>DF-68221832382</t>
  </si>
  <si>
    <t>550085</t>
  </si>
  <si>
    <t>SE REALIZA  DEVOLUCION DE LA FACTURA ERROR EN LOS CODIGOS CUPS REGISTRADOS EN LA FACTURA Y EN LOS RIPS  SEGUN NORMATIVIDAD VIGENTE RESOLUCIÓN 3495 DEL 2019 SIENDO ÉSTA DE OBLIGATORIO CUMPLIMIENTO A PARTIR  1 DE ENERO DEL 2020 Y SUS RESPECTIVA MODIFICACION RESOLUCION 537UNA VEZ CORREGIDO SE REALIZA AUDITORIA</t>
  </si>
  <si>
    <t>205370</t>
  </si>
  <si>
    <t>ccgomez</t>
  </si>
  <si>
    <t>19/5/2020</t>
  </si>
  <si>
    <t>DF-68221832383</t>
  </si>
  <si>
    <t>551912</t>
  </si>
  <si>
    <t>226850</t>
  </si>
  <si>
    <t>DF-68221832429</t>
  </si>
  <si>
    <t>552080</t>
  </si>
  <si>
    <t>SE REALIZA DEVOLUCION DE LA FACTURA ERROR EN LOS CODIGOS CUPS REGISTRADOS EN LA FACTURA Y EN LOS RIPS  SEGUN NORMATIVIDAD VIGENTE RESOLUCIÓN 3495 DEL 2019 SIENDO ÉSTA DE OBLIGATORIO CUMPLIMIENTO A PARTIR 1 DE ENERO DEL 2020 Y SUS RESPECTIVA MODIFICACION RESOLUCION 537UNA VEZ CORREGIDO SE REALIZA AUDITORIA</t>
  </si>
  <si>
    <t>2</t>
  </si>
  <si>
    <t>60099</t>
  </si>
  <si>
    <t>DF-68221834978</t>
  </si>
  <si>
    <t>HSVN578128</t>
  </si>
  <si>
    <t>Se hace devolución de la factura se realiza validación de la información suministrada y según requisitos contemplados en la resolución 3374de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información debe ser codificada en cups y cum (los medicamentos deben estar registrados correctamente y vigentes)" No es posible dar tramite a la cuenta medica una vez resueltos los motivos de la devolución factura sujeta a nueva auditoria</t>
  </si>
  <si>
    <t>249287</t>
  </si>
  <si>
    <t>27/2/2021</t>
  </si>
  <si>
    <t>1/2/2021</t>
  </si>
  <si>
    <t>DF-6846837246</t>
  </si>
  <si>
    <t>531586</t>
  </si>
  <si>
    <t>Factura no cumple requisitos legalessoportes Faltan soportes necesarios para radicación de facturas según lo establecido en la resolución 3047 y demás que apliquen  Se hace devolución de la factura No 531586  por valor de $ 56899 correspondiente a la atención del día  27/06/2019 del paciente MIGUEL SAIN ORTEGA RODRIGUEZ  ya que el correo ( urgencias@ecoopsoscomco ) al cual se enviaron los anexos  no corresponden a líneas de notificación de Coosalud por lo anterior expuesto la atención no quedo notificada ante la EPS y no se genero código de autorización Para que este inconveniente no se vuelva a presentar enviar los anexos al correo nacional linea018000@coosaludcom o a los correos de cada sucursal según corresponda ubicación geográfica del usuario y que corresponda según a la verificación del FOSYGA ( anexo oficio emitido por COOSALUD relacionando cada correo según sucursal )Además la entidad a la que viene dirigida la factura es COOSALUD EPSS con NIT 8002492410 la cual desde el 01/11/2017 según Resolución 862 del 28 de Marzo fue cedida a COOSALUD EPS SA  con NIT 9002267153 por este motivo todo servicio prestado apartir del 01/11/2017 debe ser facturado con esta razón social y NIT Cabe aclarar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t>
  </si>
  <si>
    <t>56899</t>
  </si>
  <si>
    <t>icarenas</t>
  </si>
  <si>
    <t>28/11/2019</t>
  </si>
  <si>
    <t>DF-6846837247</t>
  </si>
  <si>
    <t>532220</t>
  </si>
  <si>
    <t>Factura no cumple requisitos legalessoportes Faltan soportes necesarios para radicación de facturas según lo establecido en la resolución 3047 y demás que apliquen  Se hace devolución de la factura N 532220 por valor de $ 146024 correspondiente a la atención del día 26/10/2019 de la paciente LUZ HERMINDA RODRIGUEZ FERNANDEZ ya que al momento de radicar la factura  se deberá seguir el proceso definido en la resolución 3047 para la Atención Inicial de Urgencias  menores a 6 horas solo se requerirán los trámites iniciales de solicitud de autorización los cuales son Código de reporte generado por la linea de atención nacional  018000515611 o anexo técnico y su debida trazabilidad al correo nacional linea018000@coosaludcom IPS anexa código de urgencia 04381241 corresponde a los servicios prestados el día 21/10/2019 los cuales fueron cobrados en la factura N 532549 por valor de $ 199090Cabe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t>
  </si>
  <si>
    <t>146024</t>
  </si>
  <si>
    <t>DF-6846837434</t>
  </si>
  <si>
    <t>535618</t>
  </si>
  <si>
    <t>Se realiza devolución de la factura 535618  por valor $ 824806 correspondiente a la atención del día 22/11/2019 del paciente SAMIR SANTIAGO PALACIOS CÓRDOBA identificado con RC 1099555681 ya que es una IPS No Red  ( no hay contrato vigente entre las partes ) y los servicios posteriores a la urgencia  no se encuetran autorizados por COOSALUD EPS SA se solicita presentar por separado la factura de la  atención inicial de urgencias y en otra los servicios posteriores debidamente autorizados por  COOSALUD EPS SA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t>
  </si>
  <si>
    <t>3</t>
  </si>
  <si>
    <t>824806</t>
  </si>
  <si>
    <t>28/2/2020</t>
  </si>
  <si>
    <t>17/2/2020</t>
  </si>
  <si>
    <t>DF-6846837542</t>
  </si>
  <si>
    <t>547788</t>
  </si>
  <si>
    <t>Factura no cumple requisitos legales sin contrato No hay contrato vigente entre las partes y no corresponde a una atención de urgencias  Se realiza devolución de la factura 547788  por valor $ 1241766 correspondiente a la atención del día 13/02/2020 al 17/02/2020  del paciente JAN CARLOS GARCIA SOLAR  identificado con CC 1067936336  ya que es una IPS No Red  ( no hay contrato vigente entre las partes ) y los servicios posteriores a la urgencia no se encuetran autorizados por COOSALUD EPS SA se solicita presentar por separado la factura de la  atención inicial de urgencias y en otra los servicios posteriores debidamente autorizados por  COOSALUD EPS SA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t>
  </si>
  <si>
    <t>1241766</t>
  </si>
  <si>
    <t>No presentan detalle de cargos o contiene errores.</t>
  </si>
  <si>
    <t>28/4/2020</t>
  </si>
  <si>
    <t>DF-687654334431037</t>
  </si>
  <si>
    <t>HSVN596874</t>
  </si>
  <si>
    <t xml:space="preserve">SE HACE DEVOLUCIÓN DE LA FACTURA SE REALIZA VALIDACIÓN DE LA INFORMACIÓN SUMINISTRADA Y SEGÚN REQUISITOS CONTEMPLADOS EN LA RESOLUCIÓN 2238 DEL 2020 EXPEDIDA POR EL MINISTERIO DE SALUD Y SEGURIDAD SOCIAL AL IGUAL QUE LA RESOLUCIÓN 537 DEL 2020 SE PUEDE EVIDENCIAR QUE EN BASE EN LO ANTERIOR NO SE ESTÁN UTILIZANDO LOS CÓDIGOS CUPS RELACIONADOS EN EL ANEXO NUMERO 4 DE LA NORMA MENCIONADA CUPS LOS CUALES DEBEN SER REPORTADOS TANTO EN LOS RIPS COMO EN LA FACTURASEGUN CIRCULAR EMITIDA  LA DEVOLUCION ES POR  ERROR EN CUPS Y CUMS DE MEDICAMENTOS   ASI COMO HONORARIOS MEDICOS LA INFORMACION EN FACTURA DIGITAL O FISICA DEBE SER LA MISMA QUE SE SUBE A LOS RIPS  </t>
  </si>
  <si>
    <t>64576</t>
  </si>
  <si>
    <t>Errores que puede ser, no facturan de acuerdo a la modalidad contratada, periodo facturado no corresponde con el soportado , sede que factura no corresponde con la contratada.</t>
  </si>
  <si>
    <t>jeorduz</t>
  </si>
  <si>
    <t>23/7/2021</t>
  </si>
  <si>
    <t>2/7/2021</t>
  </si>
  <si>
    <t>DF-689233834708</t>
  </si>
  <si>
    <t>564772</t>
  </si>
  <si>
    <t>Se hace devolución de la factura se realiza validación de la información suministrada y según requisitos contemplados en la resolución 3374de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información debe ser codificada  en cups y cum (los medicamentos deben estar registrados correctamente y vigentes)"  No es posible dar tramite a la cuenta medica una vez resueltos los motivos de la devolución factura sujeta a nueva auditoria</t>
  </si>
  <si>
    <t>180725</t>
  </si>
  <si>
    <t>dpena</t>
  </si>
  <si>
    <t>24/11/2020</t>
  </si>
  <si>
    <t>3/11/2020</t>
  </si>
  <si>
    <t>DF-689233834709</t>
  </si>
  <si>
    <t>565343</t>
  </si>
  <si>
    <t>74860</t>
  </si>
  <si>
    <t>DF-689247735333</t>
  </si>
  <si>
    <t>553404</t>
  </si>
  <si>
    <t>Se hace devolución de la factura se realiza validación de la información suministrada y según requisitos contemplados en la resolución 3374de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información debe ser codificada  en cups y cums (los medicamentos deben estar registrados correctamente y vigentes)"  No es posible dar tramite a la cuenta medica una vez resueltos los motivos de la devolución factura sujeta a nueva auditoria</t>
  </si>
  <si>
    <t>144617</t>
  </si>
  <si>
    <t>AAriza</t>
  </si>
  <si>
    <t>20/12/2020</t>
  </si>
  <si>
    <t>1/12/2020</t>
  </si>
  <si>
    <t>DF-689247735334</t>
  </si>
  <si>
    <t>553517</t>
  </si>
  <si>
    <t>445349</t>
  </si>
  <si>
    <t>DF-689247736726</t>
  </si>
  <si>
    <t>HSVN589212</t>
  </si>
  <si>
    <t>Se hace devolución de la factura se realiza validación de la información suministrada y según requisitos contemplados en la resolución 3495 del 2019 expedida por el ministerio de salud y seguridad social al igual que la resolución 537 del 2020 atendiendo el lineamiento y dando cumplimiento a las obligaciones de  confiabilidad seguridad y calidad de los datos sobre la prestación  de servicios  de salud "toda información debe ser codificada  en cups y cums tanto en los rips como en la factura (los medicamentos deben estar registrados correctamente y vigentes)"  Lo reportado en la factura fisica debe ser igual a lo reportado en rips ERROR EN CODIGO CUPS Y CUMS RELACIONADOS EN LA FACTURA No es posible dar tramite a la cuenta medica una vez resueltos los motivos de la devolución se realizara la auditoria</t>
  </si>
  <si>
    <t>846233</t>
  </si>
  <si>
    <t>31/5/2021</t>
  </si>
  <si>
    <t>DF-9493077315518</t>
  </si>
  <si>
    <t>HSVN595307</t>
  </si>
  <si>
    <t>Se realiza devolución de la factura HSVN595307 correspondiente a cobro SARS COV2 COVID 19 ANTIGENO dado que la IPS no anexan los requisitos exigidos por el ADRES se observa que no anexan el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</si>
  <si>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99423</t>
  </si>
  <si>
    <t>No presenta los requisitos exigidos por el ADRES para el recobro y socializado por Coosalud en las circulares.</t>
  </si>
  <si>
    <t>memancera</t>
  </si>
  <si>
    <t>47</t>
  </si>
  <si>
    <t>Faltan soportes de justificación para recobros (Comité Técnico Científico, (CTC), Accidente de trabajo o enfermedad profesional (ATEP), tutelas)</t>
  </si>
  <si>
    <t>DF-9493077317040</t>
  </si>
  <si>
    <t>HSVN605573</t>
  </si>
  <si>
    <t>Se realiza devolución de la factura HSV605573 correspondiente a cobro SARS COV2 COVID 19 ANTIGENO dado que la IPS no anexan los requisitos exigidos por el ADRES se observa que no anexan el resultado de la toma del laboratorio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</si>
  <si>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4/10/2021</t>
  </si>
  <si>
    <t>DF-257654344031945</t>
  </si>
  <si>
    <t>Se hace devolución de la factura los servicios facturados no se encuentra contratado entre las partes</t>
  </si>
  <si>
    <t>36300</t>
  </si>
  <si>
    <t>sjortiz</t>
  </si>
  <si>
    <t>4/2/2022</t>
  </si>
  <si>
    <t>1/2/2022</t>
  </si>
  <si>
    <t>Sin Evidencia de Radicacion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</si>
</sst>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11" x14ac:knownFonts="1">
    <font>
      <sz val="11"/>
      <color theme="1"/>
      <name val="Calibri"/>
      <family val="2"/>
      <scheme val="minor"/>
    </font>
    <font>
      <sz val="11"/>
      <color rgb="FF000000"/>
      <name val="Calibri"/>
      <family val="2"/>
      <scheme val="minor"/>
    </font>
    <font>
      <b/>
      <sz val="12"/>
      <color rgb="FF000000"/>
      <name val="Calibri"/>
      <family val="2"/>
      <scheme val="minor"/>
    </font>
    <font>
      <b/>
      <sz val="11"/>
      <color rgb="FF000000"/>
      <name val="Calibri"/>
      <family val="2"/>
      <scheme val="minor"/>
    </font>
    <font>
      <b/>
      <sz val="14"/>
      <color rgb="FF000000"/>
      <name val="Calibri"/>
      <family val="2"/>
      <scheme val="minor"/>
    </font>
    <font>
      <sz val="10"/>
      <name val="Arial"/>
      <family val="2"/>
    </font>
    <font>
      <sz val="11"/>
      <name val="Calibri"/>
      <family val="2"/>
      <scheme val="minor"/>
    </font>
    <font>
      <b/>
      <sz val="10"/>
      <color theme="1"/>
      <name val="Calibri"/>
      <family val="2"/>
      <scheme val="minor"/>
    </font>
    <font>
      <sz val="10"/>
      <color indexed="8"/>
      <name val="Arial"/>
      <family val="2"/>
    </font>
    <font>
      <b/>
      <sz val="11"/>
      <color theme="1"/>
      <name val="Calibri"/>
      <family val="2"/>
      <scheme val="minor"/>
    </font>
    <font>
      <b/>
      <sz val="10"/>
      <name val="Arial"/>
      <family val="2"/>
    </font>
  </fonts>
  <fills count="10">
    <fill>
      <patternFill patternType="none"/>
    </fill>
    <fill>
      <patternFill patternType="gray125"/>
    </fill>
    <fill>
      <patternFill patternType="solid">
        <fgColor rgb="FFDDEBF7"/>
        <bgColor rgb="FF000000"/>
      </patternFill>
    </fill>
    <fill>
      <patternFill patternType="solid">
        <fgColor rgb="FFFFFF00"/>
        <bgColor rgb="FF000000"/>
      </patternFill>
    </fill>
    <fill>
      <patternFill patternType="solid">
        <fgColor rgb="FFE2EFDA"/>
        <bgColor rgb="FF000000"/>
      </patternFill>
    </fill>
    <fill>
      <patternFill patternType="solid">
        <fgColor theme="9" tint="0.59999389629810485"/>
        <bgColor indexed="64"/>
      </patternFill>
    </fill>
    <fill>
      <patternFill patternType="solid">
        <fgColor theme="8" tint="0.39997558519241921"/>
        <bgColor indexed="64"/>
      </patternFill>
    </fill>
    <fill>
      <patternFill patternType="solid">
        <fgColor rgb="FFDDDDDD"/>
        <bgColor indexed="64"/>
      </patternFill>
    </fill>
    <fill>
      <patternFill patternType="solid">
        <fgColor theme="4" tint="0.79998168889431442"/>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7">
    <xf numFmtId="0" fontId="0" fillId="0" borderId="0" xfId="0"/>
    <xf numFmtId="0" fontId="1" fillId="0" borderId="0" xfId="0" applyFont="1"/>
    <xf numFmtId="0" fontId="2" fillId="0" borderId="0" xfId="0" applyFont="1"/>
    <xf numFmtId="0" fontId="3" fillId="2" borderId="0" xfId="0" applyFont="1" applyFill="1" applyAlignment="1">
      <alignment vertical="center"/>
    </xf>
    <xf numFmtId="0" fontId="3" fillId="3" borderId="0" xfId="0" applyFont="1" applyFill="1" applyAlignment="1">
      <alignment vertical="center"/>
    </xf>
    <xf numFmtId="0" fontId="4" fillId="2" borderId="0" xfId="0" applyFont="1" applyFill="1"/>
    <xf numFmtId="3" fontId="4" fillId="2" borderId="0" xfId="0" applyNumberFormat="1" applyFont="1" applyFill="1"/>
    <xf numFmtId="3" fontId="5" fillId="0" borderId="0" xfId="0" applyNumberFormat="1" applyFont="1" applyAlignment="1">
      <alignment horizontal="right"/>
    </xf>
    <xf numFmtId="0" fontId="6" fillId="0" borderId="0" xfId="0" applyFont="1"/>
    <xf numFmtId="3" fontId="6" fillId="0" borderId="0" xfId="0" applyNumberFormat="1" applyFont="1"/>
    <xf numFmtId="3" fontId="4" fillId="4" borderId="0" xfId="0" applyNumberFormat="1" applyFont="1" applyFill="1"/>
    <xf numFmtId="3" fontId="7" fillId="5" borderId="1" xfId="0" applyNumberFormat="1" applyFont="1" applyFill="1" applyBorder="1" applyAlignment="1">
      <alignment horizontal="center" vertical="center" wrapText="1"/>
    </xf>
    <xf numFmtId="3" fontId="7" fillId="6" borderId="1" xfId="0" applyNumberFormat="1" applyFont="1" applyFill="1" applyBorder="1" applyAlignment="1">
      <alignment horizontal="center" vertical="center" wrapText="1"/>
    </xf>
    <xf numFmtId="0" fontId="5" fillId="7" borderId="1" xfId="0" applyFont="1" applyFill="1" applyBorder="1"/>
    <xf numFmtId="0" fontId="5" fillId="0" borderId="0" xfId="0" applyFont="1"/>
    <xf numFmtId="14" fontId="5" fillId="0" borderId="0" xfId="0" applyNumberFormat="1" applyFont="1" applyAlignment="1">
      <alignment horizontal="right"/>
    </xf>
    <xf numFmtId="0" fontId="8" fillId="0" borderId="1" xfId="0" applyFont="1" applyBorder="1" applyAlignment="1" applyProtection="1">
      <alignment horizontal="center" vertical="top" wrapText="1" readingOrder="1"/>
      <protection locked="0"/>
    </xf>
    <xf numFmtId="0" fontId="0" fillId="0" borderId="1" xfId="0" applyBorder="1"/>
    <xf numFmtId="14" fontId="8" fillId="0" borderId="1" xfId="0" applyNumberFormat="1" applyFont="1" applyBorder="1" applyAlignment="1" applyProtection="1">
      <alignment horizontal="center" vertical="top" wrapText="1" readingOrder="1"/>
      <protection locked="0"/>
    </xf>
    <xf numFmtId="0" fontId="8" fillId="0" borderId="0" xfId="0" applyFont="1" applyAlignment="1" applyProtection="1">
      <alignment horizontal="center" vertical="top" wrapText="1" readingOrder="1"/>
      <protection locked="0"/>
    </xf>
    <xf numFmtId="164" fontId="8" fillId="0" borderId="0" xfId="0" applyNumberFormat="1" applyFont="1" applyAlignment="1" applyProtection="1">
      <alignment horizontal="right" vertical="top" wrapText="1" readingOrder="1"/>
      <protection locked="0"/>
    </xf>
    <xf numFmtId="3" fontId="8" fillId="0" borderId="1" xfId="0" applyNumberFormat="1" applyFont="1" applyBorder="1" applyAlignment="1" applyProtection="1">
      <alignment horizontal="right" vertical="top" wrapText="1" readingOrder="1"/>
      <protection locked="0"/>
    </xf>
    <xf numFmtId="3" fontId="0" fillId="0" borderId="1" xfId="0" applyNumberFormat="1" applyBorder="1"/>
    <xf numFmtId="3" fontId="7" fillId="5" borderId="2" xfId="0" applyNumberFormat="1" applyFont="1" applyFill="1" applyBorder="1" applyAlignment="1">
      <alignment horizontal="center" vertical="center" wrapText="1"/>
    </xf>
    <xf numFmtId="3" fontId="9" fillId="8" borderId="1" xfId="0" applyNumberFormat="1" applyFont="1" applyFill="1" applyBorder="1"/>
    <xf numFmtId="0" fontId="9" fillId="8" borderId="1" xfId="0" applyFont="1" applyFill="1" applyBorder="1"/>
    <xf numFmtId="0" fontId="10" fillId="9" borderId="0" xfId="0" applyFont="1" applyFill="1"/>
    <xf numFmtId="3" fontId="10" fillId="9" borderId="0" xfId="0" applyNumberFormat="1" applyFont="1" applyFill="1" applyAlignment="1">
      <alignment horizontal="right"/>
    </xf>
    <xf numFmtId="14" fontId="10" fillId="9" borderId="0" xfId="0" applyNumberFormat="1" applyFont="1" applyFill="1" applyAlignment="1">
      <alignment horizontal="right"/>
    </xf>
    <xf numFmtId="49" fontId="0" fillId="0" borderId="0" xfId="0" applyNumberFormat="1"/>
    <xf numFmtId="0" fontId="3" fillId="0" borderId="0" xfId="0" applyFont="1"/>
    <xf numFmtId="0" fontId="3" fillId="2" borderId="0" xfId="0" applyFont="1" applyFill="1"/>
    <xf numFmtId="1" fontId="7" fillId="6" borderId="1" xfId="0" applyNumberFormat="1" applyFont="1" applyFill="1" applyBorder="1" applyAlignment="1">
      <alignment horizontal="center" vertical="center" wrapText="1"/>
    </xf>
    <xf numFmtId="1" fontId="8" fillId="0" borderId="1" xfId="0" applyNumberFormat="1" applyFont="1" applyBorder="1" applyAlignment="1" applyProtection="1">
      <alignment horizontal="center" vertical="top" wrapText="1" readingOrder="1"/>
      <protection locked="0"/>
    </xf>
    <xf numFmtId="1" fontId="0" fillId="0" borderId="1" xfId="0" applyNumberFormat="1" applyBorder="1"/>
    <xf numFmtId="1" fontId="0" fillId="0" borderId="0" xfId="0" applyNumberFormat="1"/>
    <xf numFmtId="3"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2943225</xdr:colOff>
      <xdr:row>3</xdr:row>
      <xdr:rowOff>38100</xdr:rowOff>
    </xdr:to>
    <xdr:pic>
      <xdr:nvPicPr>
        <xdr:cNvPr id="2" name="Imagen 1">
          <a:extLst>
            <a:ext uri="{FF2B5EF4-FFF2-40B4-BE49-F238E27FC236}">
              <a16:creationId xmlns:a16="http://schemas.microsoft.com/office/drawing/2014/main" id="{DD536BE9-2357-4306-B53E-3634C3741A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lreyes_coosalud_com/Documents/CRUCES%20CARTERA%20BTA%20Y%20CUN/HX%20SAN%20JUAN%20BAUTISTA%20CHAPARRAL%20TOLIMA/CRUCE%20CARTERA%2030JUN21%20REV%2006AGO21%20HX%20SAN%20JUAN%20BAUTI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UCE"/>
      <sheetName val="RESUMEN"/>
    </sheetNames>
    <sheetDataSet>
      <sheetData sheetId="0">
        <row r="45">
          <cell r="E45">
            <v>0</v>
          </cell>
          <cell r="F45">
            <v>0</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8414A-CAE2-4B33-9C0B-CAF53ACAC007}">
  <dimension ref="A1:T100"/>
  <sheetViews>
    <sheetView workbookViewId="0">
      <pane ySplit="1" topLeftCell="A14" activePane="bottomLeft" state="frozen"/>
      <selection pane="bottomLeft" activeCell="B30" sqref="B30"/>
    </sheetView>
  </sheetViews>
  <sheetFormatPr baseColWidth="10" defaultRowHeight="15" x14ac:dyDescent="0.25"/>
  <cols>
    <col min="3" max="3" width="11.85546875" bestFit="1" customWidth="1"/>
    <col min="4" max="4" width="13.28515625" bestFit="1" customWidth="1"/>
    <col min="16" max="16" width="29.42578125" customWidth="1"/>
    <col min="17" max="17" width="13.28515625" customWidth="1"/>
    <col min="21" max="21" width="12.5703125" customWidth="1"/>
  </cols>
  <sheetData>
    <row r="1" spans="1:17" ht="76.5" x14ac:dyDescent="0.25">
      <c r="A1" s="12" t="s">
        <v>40</v>
      </c>
      <c r="B1" s="12" t="s">
        <v>25</v>
      </c>
      <c r="C1" s="12" t="s">
        <v>26</v>
      </c>
      <c r="D1" s="12" t="s">
        <v>27</v>
      </c>
      <c r="E1" s="11" t="s">
        <v>14</v>
      </c>
      <c r="F1" s="11" t="s">
        <v>15</v>
      </c>
      <c r="G1" s="11" t="s">
        <v>16</v>
      </c>
      <c r="H1" s="11" t="s">
        <v>17</v>
      </c>
      <c r="I1" s="11" t="s">
        <v>18</v>
      </c>
      <c r="J1" s="11" t="s">
        <v>19</v>
      </c>
      <c r="K1" s="11" t="s">
        <v>20</v>
      </c>
      <c r="L1" s="11" t="s">
        <v>21</v>
      </c>
      <c r="M1" s="11" t="s">
        <v>22</v>
      </c>
      <c r="N1" s="11" t="s">
        <v>23</v>
      </c>
      <c r="O1" s="11" t="s">
        <v>24</v>
      </c>
      <c r="P1" s="23" t="s">
        <v>108</v>
      </c>
      <c r="Q1" s="23" t="s">
        <v>109</v>
      </c>
    </row>
    <row r="2" spans="1:17" x14ac:dyDescent="0.25">
      <c r="A2" s="16"/>
      <c r="B2" s="16">
        <v>531586</v>
      </c>
      <c r="C2" s="18">
        <v>43763</v>
      </c>
      <c r="D2" s="21">
        <v>56899</v>
      </c>
      <c r="E2" s="22">
        <v>0</v>
      </c>
      <c r="F2" s="22">
        <v>56899</v>
      </c>
      <c r="G2" s="22"/>
      <c r="H2" s="22"/>
      <c r="I2" s="22"/>
      <c r="J2" s="22"/>
      <c r="K2" s="22"/>
      <c r="L2" s="22"/>
      <c r="M2" s="22">
        <v>0</v>
      </c>
      <c r="N2" s="22"/>
      <c r="O2" s="22">
        <f>+D2-E2-F2-G2-H2-I2-J2-K2-L2-M2</f>
        <v>0</v>
      </c>
      <c r="P2" s="17"/>
      <c r="Q2" s="17"/>
    </row>
    <row r="3" spans="1:17" x14ac:dyDescent="0.25">
      <c r="A3" s="16"/>
      <c r="B3" s="16">
        <v>532220</v>
      </c>
      <c r="C3" s="18">
        <v>43768</v>
      </c>
      <c r="D3" s="21">
        <v>146024</v>
      </c>
      <c r="E3" s="22">
        <v>0</v>
      </c>
      <c r="F3" s="22">
        <v>146024</v>
      </c>
      <c r="G3" s="22"/>
      <c r="H3" s="22"/>
      <c r="I3" s="22"/>
      <c r="J3" s="22"/>
      <c r="K3" s="22"/>
      <c r="L3" s="22"/>
      <c r="M3" s="22">
        <v>0</v>
      </c>
      <c r="N3" s="22"/>
      <c r="O3" s="22">
        <f t="shared" ref="O3:O66" si="0">+D3-E3-F3-G3-H3-I3-J3-K3-L3-M3</f>
        <v>0</v>
      </c>
      <c r="P3" s="17"/>
      <c r="Q3" s="17"/>
    </row>
    <row r="4" spans="1:17" x14ac:dyDescent="0.25">
      <c r="A4" s="16"/>
      <c r="B4" s="16">
        <v>535618</v>
      </c>
      <c r="C4" s="18">
        <v>43794</v>
      </c>
      <c r="D4" s="21">
        <v>824806</v>
      </c>
      <c r="E4" s="22">
        <v>0</v>
      </c>
      <c r="F4" s="22">
        <v>824806</v>
      </c>
      <c r="G4" s="22"/>
      <c r="H4" s="22"/>
      <c r="I4" s="22"/>
      <c r="J4" s="22"/>
      <c r="K4" s="22"/>
      <c r="L4" s="22"/>
      <c r="M4" s="22">
        <v>0</v>
      </c>
      <c r="N4" s="22"/>
      <c r="O4" s="22">
        <f t="shared" si="0"/>
        <v>0</v>
      </c>
      <c r="P4" s="17"/>
      <c r="Q4" s="17"/>
    </row>
    <row r="5" spans="1:17" x14ac:dyDescent="0.25">
      <c r="A5" s="16"/>
      <c r="B5" s="16">
        <v>547788</v>
      </c>
      <c r="C5" s="18">
        <v>43885</v>
      </c>
      <c r="D5" s="21">
        <v>1241766</v>
      </c>
      <c r="E5" s="22">
        <v>0</v>
      </c>
      <c r="F5" s="22">
        <v>1241766</v>
      </c>
      <c r="G5" s="22"/>
      <c r="H5" s="22"/>
      <c r="I5" s="22"/>
      <c r="J5" s="22"/>
      <c r="K5" s="22"/>
      <c r="L5" s="22"/>
      <c r="M5" s="22">
        <v>0</v>
      </c>
      <c r="N5" s="22"/>
      <c r="O5" s="22">
        <f t="shared" si="0"/>
        <v>0</v>
      </c>
      <c r="P5" s="17"/>
      <c r="Q5" s="17"/>
    </row>
    <row r="6" spans="1:17" x14ac:dyDescent="0.25">
      <c r="A6" s="16"/>
      <c r="B6" s="16">
        <v>550085</v>
      </c>
      <c r="C6" s="18">
        <v>43900</v>
      </c>
      <c r="D6" s="21">
        <v>205370</v>
      </c>
      <c r="E6" s="22">
        <v>0</v>
      </c>
      <c r="F6" s="22">
        <v>205370</v>
      </c>
      <c r="G6" s="22"/>
      <c r="H6" s="22"/>
      <c r="I6" s="22"/>
      <c r="J6" s="22"/>
      <c r="K6" s="22"/>
      <c r="L6" s="22"/>
      <c r="M6" s="22">
        <v>0</v>
      </c>
      <c r="N6" s="22"/>
      <c r="O6" s="22">
        <f t="shared" si="0"/>
        <v>0</v>
      </c>
      <c r="P6" s="17"/>
      <c r="Q6" s="17"/>
    </row>
    <row r="7" spans="1:17" x14ac:dyDescent="0.25">
      <c r="A7" s="16"/>
      <c r="B7" s="16">
        <v>551912</v>
      </c>
      <c r="C7" s="18">
        <v>43910</v>
      </c>
      <c r="D7" s="21">
        <v>226850</v>
      </c>
      <c r="E7" s="22">
        <v>0</v>
      </c>
      <c r="F7" s="22">
        <v>226850</v>
      </c>
      <c r="G7" s="22"/>
      <c r="H7" s="22"/>
      <c r="I7" s="22"/>
      <c r="J7" s="22"/>
      <c r="K7" s="22"/>
      <c r="L7" s="22"/>
      <c r="M7" s="22">
        <v>0</v>
      </c>
      <c r="N7" s="22"/>
      <c r="O7" s="22">
        <f t="shared" si="0"/>
        <v>0</v>
      </c>
      <c r="P7" s="17"/>
      <c r="Q7" s="17"/>
    </row>
    <row r="8" spans="1:17" x14ac:dyDescent="0.25">
      <c r="A8" s="16"/>
      <c r="B8" s="16">
        <v>552080</v>
      </c>
      <c r="C8" s="18">
        <v>43910</v>
      </c>
      <c r="D8" s="21">
        <v>60099</v>
      </c>
      <c r="E8" s="22">
        <v>0</v>
      </c>
      <c r="F8" s="22">
        <v>60099</v>
      </c>
      <c r="G8" s="22"/>
      <c r="H8" s="22"/>
      <c r="I8" s="22"/>
      <c r="J8" s="22"/>
      <c r="K8" s="22"/>
      <c r="L8" s="22"/>
      <c r="M8" s="22">
        <v>0</v>
      </c>
      <c r="N8" s="22"/>
      <c r="O8" s="22">
        <f t="shared" si="0"/>
        <v>0</v>
      </c>
      <c r="P8" s="17"/>
      <c r="Q8" s="17"/>
    </row>
    <row r="9" spans="1:17" x14ac:dyDescent="0.25">
      <c r="A9" s="16"/>
      <c r="B9" s="16">
        <v>553404</v>
      </c>
      <c r="C9" s="18">
        <v>43941</v>
      </c>
      <c r="D9" s="21">
        <v>144617</v>
      </c>
      <c r="E9" s="22">
        <v>0</v>
      </c>
      <c r="F9" s="22">
        <v>144617</v>
      </c>
      <c r="G9" s="22"/>
      <c r="H9" s="22"/>
      <c r="I9" s="22"/>
      <c r="J9" s="22"/>
      <c r="K9" s="22"/>
      <c r="L9" s="22"/>
      <c r="M9" s="22">
        <v>0</v>
      </c>
      <c r="N9" s="22"/>
      <c r="O9" s="22">
        <f t="shared" si="0"/>
        <v>0</v>
      </c>
      <c r="P9" s="17"/>
      <c r="Q9" s="17"/>
    </row>
    <row r="10" spans="1:17" x14ac:dyDescent="0.25">
      <c r="A10" s="16"/>
      <c r="B10" s="16">
        <v>553517</v>
      </c>
      <c r="C10" s="18">
        <v>43943</v>
      </c>
      <c r="D10" s="21">
        <v>445349</v>
      </c>
      <c r="E10" s="22">
        <v>0</v>
      </c>
      <c r="F10" s="22">
        <v>445349</v>
      </c>
      <c r="G10" s="22"/>
      <c r="H10" s="22"/>
      <c r="I10" s="22"/>
      <c r="J10" s="22"/>
      <c r="K10" s="22"/>
      <c r="L10" s="22"/>
      <c r="M10" s="22">
        <v>0</v>
      </c>
      <c r="N10" s="22"/>
      <c r="O10" s="22">
        <f t="shared" si="0"/>
        <v>0</v>
      </c>
      <c r="P10" s="17"/>
      <c r="Q10" s="17"/>
    </row>
    <row r="11" spans="1:17" x14ac:dyDescent="0.25">
      <c r="A11" s="16"/>
      <c r="B11" s="16">
        <v>556420</v>
      </c>
      <c r="C11" s="18">
        <v>43992</v>
      </c>
      <c r="D11" s="21">
        <v>202306</v>
      </c>
      <c r="E11" s="22">
        <v>0</v>
      </c>
      <c r="F11" s="22">
        <v>202306</v>
      </c>
      <c r="G11" s="22"/>
      <c r="H11" s="22"/>
      <c r="I11" s="22"/>
      <c r="J11" s="22"/>
      <c r="K11" s="22"/>
      <c r="L11" s="22"/>
      <c r="M11" s="22">
        <v>0</v>
      </c>
      <c r="N11" s="22"/>
      <c r="O11" s="22">
        <f t="shared" si="0"/>
        <v>0</v>
      </c>
      <c r="P11" s="17"/>
      <c r="Q11" s="17"/>
    </row>
    <row r="12" spans="1:17" x14ac:dyDescent="0.25">
      <c r="A12" s="16"/>
      <c r="B12" s="16">
        <v>556720</v>
      </c>
      <c r="C12" s="18">
        <v>43993</v>
      </c>
      <c r="D12" s="21">
        <v>78400</v>
      </c>
      <c r="E12" s="22">
        <v>0</v>
      </c>
      <c r="F12" s="22"/>
      <c r="G12" s="22"/>
      <c r="H12" s="22"/>
      <c r="I12" s="22">
        <v>78400</v>
      </c>
      <c r="J12" s="22"/>
      <c r="K12" s="22"/>
      <c r="L12" s="22"/>
      <c r="M12" s="22">
        <v>0</v>
      </c>
      <c r="N12" s="22"/>
      <c r="O12" s="22">
        <f t="shared" si="0"/>
        <v>0</v>
      </c>
      <c r="P12" s="17"/>
      <c r="Q12" s="17"/>
    </row>
    <row r="13" spans="1:17" x14ac:dyDescent="0.25">
      <c r="A13" s="16"/>
      <c r="B13" s="16">
        <v>556725</v>
      </c>
      <c r="C13" s="18">
        <v>43993</v>
      </c>
      <c r="D13" s="21">
        <v>175534</v>
      </c>
      <c r="E13" s="22">
        <v>0</v>
      </c>
      <c r="F13" s="22"/>
      <c r="G13" s="22"/>
      <c r="H13" s="22"/>
      <c r="I13" s="22">
        <v>175534</v>
      </c>
      <c r="J13" s="22"/>
      <c r="K13" s="22"/>
      <c r="L13" s="22"/>
      <c r="M13" s="22">
        <v>0</v>
      </c>
      <c r="N13" s="22"/>
      <c r="O13" s="22">
        <f t="shared" si="0"/>
        <v>0</v>
      </c>
      <c r="P13" s="17"/>
      <c r="Q13" s="17"/>
    </row>
    <row r="14" spans="1:17" x14ac:dyDescent="0.25">
      <c r="A14" s="16"/>
      <c r="B14" s="16">
        <v>556806</v>
      </c>
      <c r="C14" s="18">
        <v>43994</v>
      </c>
      <c r="D14" s="21">
        <v>226645</v>
      </c>
      <c r="E14" s="22">
        <v>0</v>
      </c>
      <c r="F14" s="22"/>
      <c r="G14" s="22"/>
      <c r="H14" s="22"/>
      <c r="I14" s="22">
        <v>226645</v>
      </c>
      <c r="J14" s="22"/>
      <c r="K14" s="22"/>
      <c r="L14" s="22"/>
      <c r="M14" s="22">
        <v>0</v>
      </c>
      <c r="N14" s="22"/>
      <c r="O14" s="22">
        <f t="shared" si="0"/>
        <v>0</v>
      </c>
      <c r="P14" s="17"/>
      <c r="Q14" s="17"/>
    </row>
    <row r="15" spans="1:17" x14ac:dyDescent="0.25">
      <c r="A15" s="16"/>
      <c r="B15" s="16">
        <v>557851</v>
      </c>
      <c r="C15" s="18">
        <v>44005</v>
      </c>
      <c r="D15" s="21">
        <v>284240</v>
      </c>
      <c r="E15" s="22">
        <v>0</v>
      </c>
      <c r="F15" s="22"/>
      <c r="G15" s="22"/>
      <c r="H15" s="22"/>
      <c r="I15" s="22">
        <v>284240</v>
      </c>
      <c r="J15" s="22"/>
      <c r="K15" s="22"/>
      <c r="L15" s="22"/>
      <c r="M15" s="22">
        <v>0</v>
      </c>
      <c r="N15" s="22"/>
      <c r="O15" s="22">
        <f t="shared" si="0"/>
        <v>0</v>
      </c>
      <c r="P15" s="17"/>
      <c r="Q15" s="17"/>
    </row>
    <row r="16" spans="1:17" x14ac:dyDescent="0.25">
      <c r="A16" s="16"/>
      <c r="B16" s="16">
        <v>559399</v>
      </c>
      <c r="C16" s="18">
        <v>44026</v>
      </c>
      <c r="D16" s="21">
        <v>60099</v>
      </c>
      <c r="E16" s="22">
        <v>0</v>
      </c>
      <c r="F16" s="22"/>
      <c r="G16" s="22"/>
      <c r="H16" s="22"/>
      <c r="I16" s="22">
        <v>60099</v>
      </c>
      <c r="J16" s="22"/>
      <c r="K16" s="22"/>
      <c r="L16" s="22"/>
      <c r="M16" s="22">
        <v>0</v>
      </c>
      <c r="N16" s="22"/>
      <c r="O16" s="22">
        <f t="shared" si="0"/>
        <v>0</v>
      </c>
      <c r="P16" s="17"/>
      <c r="Q16" s="17"/>
    </row>
    <row r="17" spans="1:17" x14ac:dyDescent="0.25">
      <c r="A17" s="16"/>
      <c r="B17" s="16">
        <v>559529</v>
      </c>
      <c r="C17" s="18">
        <v>44026</v>
      </c>
      <c r="D17" s="21">
        <v>65687</v>
      </c>
      <c r="E17" s="22">
        <v>0</v>
      </c>
      <c r="F17" s="22"/>
      <c r="G17" s="22"/>
      <c r="H17" s="22"/>
      <c r="I17" s="22">
        <v>65687</v>
      </c>
      <c r="J17" s="22"/>
      <c r="K17" s="22"/>
      <c r="L17" s="22"/>
      <c r="M17" s="22">
        <v>0</v>
      </c>
      <c r="N17" s="22"/>
      <c r="O17" s="22">
        <f t="shared" si="0"/>
        <v>0</v>
      </c>
      <c r="P17" s="17"/>
      <c r="Q17" s="17"/>
    </row>
    <row r="18" spans="1:17" x14ac:dyDescent="0.25">
      <c r="A18" s="16"/>
      <c r="B18" s="16">
        <v>560974</v>
      </c>
      <c r="C18" s="18">
        <v>44041</v>
      </c>
      <c r="D18" s="21">
        <v>206894</v>
      </c>
      <c r="E18" s="22">
        <v>0</v>
      </c>
      <c r="F18" s="22"/>
      <c r="G18" s="22"/>
      <c r="H18" s="22"/>
      <c r="I18" s="22">
        <v>206894</v>
      </c>
      <c r="J18" s="22"/>
      <c r="K18" s="22"/>
      <c r="L18" s="22"/>
      <c r="M18" s="22">
        <v>0</v>
      </c>
      <c r="N18" s="22"/>
      <c r="O18" s="22">
        <f t="shared" si="0"/>
        <v>0</v>
      </c>
      <c r="P18" s="17"/>
      <c r="Q18" s="17"/>
    </row>
    <row r="19" spans="1:17" x14ac:dyDescent="0.25">
      <c r="A19" s="16"/>
      <c r="B19" s="16">
        <v>564772</v>
      </c>
      <c r="C19" s="18">
        <v>44083</v>
      </c>
      <c r="D19" s="21">
        <v>180725</v>
      </c>
      <c r="E19" s="22">
        <v>0</v>
      </c>
      <c r="F19" s="22">
        <v>180725</v>
      </c>
      <c r="G19" s="22"/>
      <c r="H19" s="22"/>
      <c r="I19" s="22"/>
      <c r="J19" s="22"/>
      <c r="K19" s="22"/>
      <c r="L19" s="22"/>
      <c r="M19" s="22">
        <v>0</v>
      </c>
      <c r="N19" s="22"/>
      <c r="O19" s="22">
        <f t="shared" si="0"/>
        <v>0</v>
      </c>
      <c r="P19" s="17"/>
      <c r="Q19" s="17"/>
    </row>
    <row r="20" spans="1:17" x14ac:dyDescent="0.25">
      <c r="A20" s="16"/>
      <c r="B20" s="16">
        <v>565343</v>
      </c>
      <c r="C20" s="18">
        <v>44088</v>
      </c>
      <c r="D20" s="21">
        <v>74860</v>
      </c>
      <c r="E20" s="22">
        <v>0</v>
      </c>
      <c r="F20" s="22">
        <v>74860</v>
      </c>
      <c r="G20" s="22"/>
      <c r="H20" s="22"/>
      <c r="I20" s="22"/>
      <c r="J20" s="22"/>
      <c r="K20" s="22"/>
      <c r="L20" s="22"/>
      <c r="M20" s="22">
        <v>0</v>
      </c>
      <c r="N20" s="22"/>
      <c r="O20" s="22">
        <f t="shared" si="0"/>
        <v>0</v>
      </c>
      <c r="P20" s="17"/>
      <c r="Q20" s="17"/>
    </row>
    <row r="21" spans="1:17" x14ac:dyDescent="0.25">
      <c r="A21" s="16" t="s">
        <v>41</v>
      </c>
      <c r="B21" s="16">
        <v>578128</v>
      </c>
      <c r="C21" s="18">
        <v>44187</v>
      </c>
      <c r="D21" s="21">
        <v>249287</v>
      </c>
      <c r="E21" s="22">
        <v>0</v>
      </c>
      <c r="F21" s="22">
        <v>249287</v>
      </c>
      <c r="G21" s="22"/>
      <c r="H21" s="22"/>
      <c r="I21" s="22"/>
      <c r="J21" s="22"/>
      <c r="K21" s="22"/>
      <c r="L21" s="22"/>
      <c r="M21" s="22">
        <v>0</v>
      </c>
      <c r="N21" s="22"/>
      <c r="O21" s="22">
        <f t="shared" si="0"/>
        <v>0</v>
      </c>
      <c r="P21" s="17"/>
      <c r="Q21" s="17"/>
    </row>
    <row r="22" spans="1:17" x14ac:dyDescent="0.25">
      <c r="A22" s="16" t="s">
        <v>41</v>
      </c>
      <c r="B22" s="16">
        <v>583688</v>
      </c>
      <c r="C22" s="18">
        <v>44239</v>
      </c>
      <c r="D22" s="21">
        <v>85968</v>
      </c>
      <c r="E22" s="22">
        <v>0</v>
      </c>
      <c r="F22" s="22"/>
      <c r="G22" s="22"/>
      <c r="H22" s="22"/>
      <c r="I22" s="22"/>
      <c r="J22" s="22"/>
      <c r="K22" s="22"/>
      <c r="L22" s="22"/>
      <c r="M22" s="22">
        <v>85968</v>
      </c>
      <c r="N22" s="22"/>
      <c r="O22" s="22">
        <f t="shared" si="0"/>
        <v>0</v>
      </c>
      <c r="P22" s="17"/>
      <c r="Q22" s="17"/>
    </row>
    <row r="23" spans="1:17" x14ac:dyDescent="0.25">
      <c r="A23" s="16" t="s">
        <v>41</v>
      </c>
      <c r="B23" s="16">
        <v>589212</v>
      </c>
      <c r="C23" s="18">
        <v>44280</v>
      </c>
      <c r="D23" s="21">
        <v>265434</v>
      </c>
      <c r="E23" s="22">
        <v>0</v>
      </c>
      <c r="F23" s="22">
        <v>265434</v>
      </c>
      <c r="G23" s="22"/>
      <c r="H23" s="22"/>
      <c r="I23" s="22"/>
      <c r="J23" s="22"/>
      <c r="K23" s="22"/>
      <c r="L23" s="22"/>
      <c r="M23" s="22">
        <v>0</v>
      </c>
      <c r="N23" s="22"/>
      <c r="O23" s="22">
        <f t="shared" si="0"/>
        <v>0</v>
      </c>
      <c r="P23" s="17"/>
      <c r="Q23" s="17"/>
    </row>
    <row r="24" spans="1:17" x14ac:dyDescent="0.25">
      <c r="A24" s="16" t="s">
        <v>41</v>
      </c>
      <c r="B24" s="16">
        <v>590862</v>
      </c>
      <c r="C24" s="18">
        <v>44286</v>
      </c>
      <c r="D24" s="21">
        <v>184433</v>
      </c>
      <c r="E24" s="22">
        <v>0</v>
      </c>
      <c r="F24" s="22">
        <v>184433</v>
      </c>
      <c r="G24" s="22"/>
      <c r="H24" s="22"/>
      <c r="I24" s="22"/>
      <c r="J24" s="22"/>
      <c r="K24" s="22"/>
      <c r="L24" s="22"/>
      <c r="M24" s="22">
        <v>0</v>
      </c>
      <c r="N24" s="22"/>
      <c r="O24" s="22">
        <f t="shared" si="0"/>
        <v>0</v>
      </c>
      <c r="P24" s="17"/>
      <c r="Q24" s="17"/>
    </row>
    <row r="25" spans="1:17" x14ac:dyDescent="0.25">
      <c r="A25" s="16" t="s">
        <v>41</v>
      </c>
      <c r="B25" s="16">
        <v>592216</v>
      </c>
      <c r="C25" s="18">
        <v>44308</v>
      </c>
      <c r="D25" s="21">
        <v>67552</v>
      </c>
      <c r="E25" s="22">
        <v>0</v>
      </c>
      <c r="F25" s="22"/>
      <c r="G25" s="22"/>
      <c r="H25" s="22"/>
      <c r="I25" s="22"/>
      <c r="J25" s="22"/>
      <c r="K25" s="22"/>
      <c r="L25" s="22"/>
      <c r="M25" s="22">
        <v>67552</v>
      </c>
      <c r="N25" s="22"/>
      <c r="O25" s="22">
        <f t="shared" si="0"/>
        <v>0</v>
      </c>
      <c r="P25" s="17"/>
      <c r="Q25" s="17"/>
    </row>
    <row r="26" spans="1:17" x14ac:dyDescent="0.25">
      <c r="A26" s="16" t="s">
        <v>41</v>
      </c>
      <c r="B26" s="16">
        <v>592672</v>
      </c>
      <c r="C26" s="18">
        <v>44310</v>
      </c>
      <c r="D26" s="21">
        <v>61332</v>
      </c>
      <c r="E26" s="22">
        <v>0</v>
      </c>
      <c r="F26" s="22">
        <v>61332</v>
      </c>
      <c r="G26" s="22"/>
      <c r="H26" s="22"/>
      <c r="I26" s="22"/>
      <c r="J26" s="22"/>
      <c r="K26" s="22"/>
      <c r="L26" s="22"/>
      <c r="M26" s="22">
        <v>0</v>
      </c>
      <c r="N26" s="22"/>
      <c r="O26" s="22">
        <f t="shared" si="0"/>
        <v>0</v>
      </c>
      <c r="P26" s="17"/>
      <c r="Q26" s="17"/>
    </row>
    <row r="27" spans="1:17" x14ac:dyDescent="0.25">
      <c r="A27" s="16" t="s">
        <v>41</v>
      </c>
      <c r="B27" s="16">
        <v>593062</v>
      </c>
      <c r="C27" s="18">
        <v>44312</v>
      </c>
      <c r="D27" s="21">
        <v>61460</v>
      </c>
      <c r="E27" s="22">
        <v>0</v>
      </c>
      <c r="F27" s="22"/>
      <c r="G27" s="22"/>
      <c r="H27" s="22"/>
      <c r="I27" s="22"/>
      <c r="J27" s="22"/>
      <c r="K27" s="22"/>
      <c r="L27" s="22"/>
      <c r="M27" s="22">
        <v>61460</v>
      </c>
      <c r="N27" s="22"/>
      <c r="O27" s="22">
        <f t="shared" si="0"/>
        <v>0</v>
      </c>
      <c r="P27" s="17"/>
      <c r="Q27" s="17"/>
    </row>
    <row r="28" spans="1:17" x14ac:dyDescent="0.25">
      <c r="A28" s="16" t="s">
        <v>41</v>
      </c>
      <c r="B28" s="16">
        <v>593169</v>
      </c>
      <c r="C28" s="18">
        <v>44313</v>
      </c>
      <c r="D28" s="21">
        <v>63835</v>
      </c>
      <c r="E28" s="22">
        <v>0</v>
      </c>
      <c r="F28" s="22"/>
      <c r="G28" s="22"/>
      <c r="H28" s="22"/>
      <c r="I28" s="22"/>
      <c r="J28" s="22"/>
      <c r="K28" s="22"/>
      <c r="L28" s="22"/>
      <c r="M28" s="22">
        <v>63835</v>
      </c>
      <c r="N28" s="22"/>
      <c r="O28" s="22">
        <f t="shared" si="0"/>
        <v>0</v>
      </c>
      <c r="P28" s="17"/>
      <c r="Q28" s="17"/>
    </row>
    <row r="29" spans="1:17" x14ac:dyDescent="0.25">
      <c r="A29" s="16" t="s">
        <v>41</v>
      </c>
      <c r="B29" s="16">
        <v>594236</v>
      </c>
      <c r="C29" s="18">
        <v>44316</v>
      </c>
      <c r="D29" s="21">
        <v>209668</v>
      </c>
      <c r="E29" s="22">
        <v>0</v>
      </c>
      <c r="F29" s="22">
        <v>209668</v>
      </c>
      <c r="G29" s="22"/>
      <c r="H29" s="22"/>
      <c r="I29" s="22"/>
      <c r="J29" s="22"/>
      <c r="K29" s="22"/>
      <c r="L29" s="22"/>
      <c r="M29" s="22">
        <v>0</v>
      </c>
      <c r="N29" s="22"/>
      <c r="O29" s="22">
        <f t="shared" si="0"/>
        <v>0</v>
      </c>
      <c r="P29" s="17"/>
      <c r="Q29" s="17"/>
    </row>
    <row r="30" spans="1:17" x14ac:dyDescent="0.25">
      <c r="A30" s="16" t="s">
        <v>41</v>
      </c>
      <c r="B30" s="16">
        <v>595307</v>
      </c>
      <c r="C30" s="18">
        <v>44334</v>
      </c>
      <c r="D30" s="21">
        <v>99423</v>
      </c>
      <c r="E30" s="22">
        <v>0</v>
      </c>
      <c r="F30" s="22">
        <v>99423</v>
      </c>
      <c r="G30" s="22"/>
      <c r="H30" s="22"/>
      <c r="I30" s="22"/>
      <c r="J30" s="22"/>
      <c r="K30" s="22"/>
      <c r="L30" s="22"/>
      <c r="M30" s="22">
        <v>0</v>
      </c>
      <c r="N30" s="22"/>
      <c r="O30" s="22">
        <f t="shared" si="0"/>
        <v>0</v>
      </c>
      <c r="P30" s="17"/>
      <c r="Q30" s="17"/>
    </row>
    <row r="31" spans="1:17" x14ac:dyDescent="0.25">
      <c r="A31" s="16" t="s">
        <v>41</v>
      </c>
      <c r="B31" s="16">
        <v>596024</v>
      </c>
      <c r="C31" s="18">
        <v>44337</v>
      </c>
      <c r="D31" s="21">
        <v>59700</v>
      </c>
      <c r="E31" s="22">
        <v>0</v>
      </c>
      <c r="F31" s="22"/>
      <c r="G31" s="22"/>
      <c r="H31" s="22"/>
      <c r="I31" s="22"/>
      <c r="J31" s="22"/>
      <c r="K31" s="22"/>
      <c r="L31" s="22"/>
      <c r="M31" s="22">
        <v>59700</v>
      </c>
      <c r="N31" s="22"/>
      <c r="O31" s="22">
        <f t="shared" si="0"/>
        <v>0</v>
      </c>
      <c r="P31" s="17"/>
      <c r="Q31" s="17"/>
    </row>
    <row r="32" spans="1:17" x14ac:dyDescent="0.25">
      <c r="A32" s="16" t="s">
        <v>41</v>
      </c>
      <c r="B32" s="16">
        <v>596874</v>
      </c>
      <c r="C32" s="18">
        <v>44341</v>
      </c>
      <c r="D32" s="21">
        <v>64576</v>
      </c>
      <c r="E32" s="22">
        <v>0</v>
      </c>
      <c r="F32" s="22">
        <v>64576</v>
      </c>
      <c r="G32" s="22"/>
      <c r="H32" s="22"/>
      <c r="I32" s="22"/>
      <c r="J32" s="22"/>
      <c r="K32" s="22"/>
      <c r="L32" s="22"/>
      <c r="M32" s="22">
        <v>0</v>
      </c>
      <c r="N32" s="22"/>
      <c r="O32" s="22">
        <f t="shared" si="0"/>
        <v>0</v>
      </c>
      <c r="P32" s="17"/>
      <c r="Q32" s="17"/>
    </row>
    <row r="33" spans="1:17" x14ac:dyDescent="0.25">
      <c r="A33" s="16" t="s">
        <v>41</v>
      </c>
      <c r="B33" s="16">
        <v>597227</v>
      </c>
      <c r="C33" s="18">
        <v>44342</v>
      </c>
      <c r="D33" s="21">
        <v>220286</v>
      </c>
      <c r="E33" s="22">
        <v>0</v>
      </c>
      <c r="F33" s="22"/>
      <c r="G33" s="22"/>
      <c r="H33" s="22"/>
      <c r="I33" s="22"/>
      <c r="J33" s="22"/>
      <c r="K33" s="22"/>
      <c r="L33" s="22"/>
      <c r="M33" s="22">
        <v>220286</v>
      </c>
      <c r="N33" s="22"/>
      <c r="O33" s="22">
        <f t="shared" si="0"/>
        <v>0</v>
      </c>
      <c r="P33" s="17"/>
      <c r="Q33" s="17"/>
    </row>
    <row r="34" spans="1:17" x14ac:dyDescent="0.25">
      <c r="A34" s="16" t="s">
        <v>41</v>
      </c>
      <c r="B34" s="16">
        <v>597396</v>
      </c>
      <c r="C34" s="18">
        <v>44343</v>
      </c>
      <c r="D34" s="21">
        <v>62199</v>
      </c>
      <c r="E34" s="22">
        <v>0</v>
      </c>
      <c r="F34" s="22"/>
      <c r="G34" s="22"/>
      <c r="H34" s="22"/>
      <c r="I34" s="22"/>
      <c r="J34" s="22"/>
      <c r="K34" s="22"/>
      <c r="L34" s="22"/>
      <c r="M34" s="22">
        <v>62199</v>
      </c>
      <c r="N34" s="22"/>
      <c r="O34" s="22">
        <f t="shared" si="0"/>
        <v>0</v>
      </c>
      <c r="P34" s="17"/>
      <c r="Q34" s="17"/>
    </row>
    <row r="35" spans="1:17" x14ac:dyDescent="0.25">
      <c r="A35" s="16" t="s">
        <v>41</v>
      </c>
      <c r="B35" s="16">
        <v>597756</v>
      </c>
      <c r="C35" s="18">
        <v>44344</v>
      </c>
      <c r="D35" s="21">
        <v>119393</v>
      </c>
      <c r="E35" s="22">
        <v>0</v>
      </c>
      <c r="F35" s="22"/>
      <c r="G35" s="22"/>
      <c r="H35" s="22"/>
      <c r="I35" s="22"/>
      <c r="J35" s="22"/>
      <c r="K35" s="22"/>
      <c r="L35" s="22"/>
      <c r="M35" s="22">
        <v>119393</v>
      </c>
      <c r="N35" s="22"/>
      <c r="O35" s="22">
        <f t="shared" si="0"/>
        <v>0</v>
      </c>
      <c r="P35" s="17"/>
      <c r="Q35" s="17"/>
    </row>
    <row r="36" spans="1:17" x14ac:dyDescent="0.25">
      <c r="A36" s="16" t="s">
        <v>41</v>
      </c>
      <c r="B36" s="16">
        <v>599383</v>
      </c>
      <c r="C36" s="18">
        <v>44364</v>
      </c>
      <c r="D36" s="21">
        <v>63760</v>
      </c>
      <c r="E36" s="22">
        <v>0</v>
      </c>
      <c r="F36" s="22"/>
      <c r="G36" s="22"/>
      <c r="H36" s="22"/>
      <c r="I36" s="22"/>
      <c r="J36" s="22"/>
      <c r="K36" s="22"/>
      <c r="L36" s="22"/>
      <c r="M36" s="22">
        <v>63760</v>
      </c>
      <c r="N36" s="22"/>
      <c r="O36" s="22">
        <f t="shared" si="0"/>
        <v>0</v>
      </c>
      <c r="P36" s="17"/>
      <c r="Q36" s="17"/>
    </row>
    <row r="37" spans="1:17" x14ac:dyDescent="0.25">
      <c r="A37" s="16" t="s">
        <v>41</v>
      </c>
      <c r="B37" s="16">
        <v>600730</v>
      </c>
      <c r="C37" s="18">
        <v>44375</v>
      </c>
      <c r="D37" s="21">
        <v>59700</v>
      </c>
      <c r="E37" s="22">
        <v>0</v>
      </c>
      <c r="F37" s="22"/>
      <c r="G37" s="22"/>
      <c r="H37" s="22"/>
      <c r="I37" s="22"/>
      <c r="J37" s="22"/>
      <c r="K37" s="22"/>
      <c r="L37" s="22"/>
      <c r="M37" s="22">
        <v>59700</v>
      </c>
      <c r="N37" s="22"/>
      <c r="O37" s="22">
        <f t="shared" si="0"/>
        <v>0</v>
      </c>
      <c r="P37" s="17"/>
      <c r="Q37" s="17"/>
    </row>
    <row r="38" spans="1:17" x14ac:dyDescent="0.25">
      <c r="A38" s="16" t="s">
        <v>41</v>
      </c>
      <c r="B38" s="16">
        <v>600765</v>
      </c>
      <c r="C38" s="18">
        <v>44375</v>
      </c>
      <c r="D38" s="21">
        <v>67990</v>
      </c>
      <c r="E38" s="22">
        <v>0</v>
      </c>
      <c r="F38" s="22"/>
      <c r="G38" s="22"/>
      <c r="H38" s="22"/>
      <c r="I38" s="22"/>
      <c r="J38" s="22"/>
      <c r="K38" s="22"/>
      <c r="L38" s="22"/>
      <c r="M38" s="22">
        <v>67990</v>
      </c>
      <c r="N38" s="22"/>
      <c r="O38" s="22">
        <f t="shared" si="0"/>
        <v>0</v>
      </c>
      <c r="P38" s="17"/>
      <c r="Q38" s="17"/>
    </row>
    <row r="39" spans="1:17" x14ac:dyDescent="0.25">
      <c r="A39" s="16" t="s">
        <v>41</v>
      </c>
      <c r="B39" s="16">
        <v>602937</v>
      </c>
      <c r="C39" s="18">
        <v>44391</v>
      </c>
      <c r="D39" s="21">
        <v>36300</v>
      </c>
      <c r="E39" s="22">
        <v>0</v>
      </c>
      <c r="F39" s="22"/>
      <c r="G39" s="22"/>
      <c r="H39" s="22"/>
      <c r="I39" s="22"/>
      <c r="J39" s="22"/>
      <c r="K39" s="22"/>
      <c r="L39" s="22"/>
      <c r="M39" s="22">
        <v>36300</v>
      </c>
      <c r="N39" s="22"/>
      <c r="O39" s="22">
        <f t="shared" si="0"/>
        <v>0</v>
      </c>
      <c r="P39" s="17"/>
      <c r="Q39" s="17"/>
    </row>
    <row r="40" spans="1:17" x14ac:dyDescent="0.25">
      <c r="A40" s="16" t="s">
        <v>41</v>
      </c>
      <c r="B40" s="16">
        <v>603149</v>
      </c>
      <c r="C40" s="18">
        <v>44396</v>
      </c>
      <c r="D40" s="21">
        <v>236800</v>
      </c>
      <c r="E40" s="22">
        <v>0</v>
      </c>
      <c r="F40" s="22"/>
      <c r="G40" s="22"/>
      <c r="H40" s="22"/>
      <c r="I40" s="22"/>
      <c r="J40" s="22"/>
      <c r="K40" s="22"/>
      <c r="L40" s="22"/>
      <c r="M40" s="22">
        <v>236800</v>
      </c>
      <c r="N40" s="22"/>
      <c r="O40" s="22">
        <f t="shared" si="0"/>
        <v>0</v>
      </c>
      <c r="P40" s="17"/>
      <c r="Q40" s="17"/>
    </row>
    <row r="41" spans="1:17" x14ac:dyDescent="0.25">
      <c r="A41" s="16" t="s">
        <v>41</v>
      </c>
      <c r="B41" s="16">
        <v>603430</v>
      </c>
      <c r="C41" s="18">
        <v>44398</v>
      </c>
      <c r="D41" s="21">
        <v>282852</v>
      </c>
      <c r="E41" s="22">
        <v>282852</v>
      </c>
      <c r="F41" s="22"/>
      <c r="G41" s="22"/>
      <c r="H41" s="22"/>
      <c r="I41" s="22"/>
      <c r="J41" s="22"/>
      <c r="K41" s="22"/>
      <c r="L41" s="22"/>
      <c r="M41" s="22">
        <v>0</v>
      </c>
      <c r="N41" s="22"/>
      <c r="O41" s="22">
        <f t="shared" si="0"/>
        <v>0</v>
      </c>
      <c r="P41" s="17"/>
      <c r="Q41" s="17"/>
    </row>
    <row r="42" spans="1:17" x14ac:dyDescent="0.25">
      <c r="A42" s="16" t="s">
        <v>41</v>
      </c>
      <c r="B42" s="16">
        <v>603767</v>
      </c>
      <c r="C42" s="18">
        <v>44400</v>
      </c>
      <c r="D42" s="21">
        <v>62199</v>
      </c>
      <c r="E42" s="22">
        <v>0</v>
      </c>
      <c r="F42" s="22"/>
      <c r="G42" s="22"/>
      <c r="H42" s="22"/>
      <c r="I42" s="22"/>
      <c r="J42" s="22"/>
      <c r="K42" s="22"/>
      <c r="L42" s="22"/>
      <c r="M42" s="22">
        <v>62199</v>
      </c>
      <c r="N42" s="22"/>
      <c r="O42" s="22">
        <f t="shared" si="0"/>
        <v>0</v>
      </c>
      <c r="P42" s="17"/>
      <c r="Q42" s="17"/>
    </row>
    <row r="43" spans="1:17" x14ac:dyDescent="0.25">
      <c r="A43" s="16" t="s">
        <v>41</v>
      </c>
      <c r="B43" s="16">
        <v>603821</v>
      </c>
      <c r="C43" s="18">
        <v>44400</v>
      </c>
      <c r="D43" s="21">
        <v>138336</v>
      </c>
      <c r="E43" s="22">
        <v>0</v>
      </c>
      <c r="F43" s="22"/>
      <c r="G43" s="22"/>
      <c r="H43" s="22"/>
      <c r="I43" s="22"/>
      <c r="J43" s="22"/>
      <c r="K43" s="22"/>
      <c r="L43" s="22"/>
      <c r="M43" s="22">
        <v>138336</v>
      </c>
      <c r="N43" s="22"/>
      <c r="O43" s="22">
        <f t="shared" si="0"/>
        <v>0</v>
      </c>
      <c r="P43" s="17"/>
      <c r="Q43" s="17"/>
    </row>
    <row r="44" spans="1:17" x14ac:dyDescent="0.25">
      <c r="A44" s="16" t="s">
        <v>41</v>
      </c>
      <c r="B44" s="16">
        <v>604808</v>
      </c>
      <c r="C44" s="18">
        <v>44406</v>
      </c>
      <c r="D44" s="21">
        <v>62813</v>
      </c>
      <c r="E44" s="22">
        <v>0</v>
      </c>
      <c r="F44" s="22"/>
      <c r="G44" s="22"/>
      <c r="H44" s="22"/>
      <c r="I44" s="22"/>
      <c r="J44" s="22"/>
      <c r="K44" s="22"/>
      <c r="L44" s="22"/>
      <c r="M44" s="22">
        <v>62813</v>
      </c>
      <c r="N44" s="22"/>
      <c r="O44" s="22">
        <f t="shared" si="0"/>
        <v>0</v>
      </c>
      <c r="P44" s="17"/>
      <c r="Q44" s="17"/>
    </row>
    <row r="45" spans="1:17" x14ac:dyDescent="0.25">
      <c r="A45" s="16" t="s">
        <v>41</v>
      </c>
      <c r="B45" s="16">
        <v>604825</v>
      </c>
      <c r="C45" s="18">
        <v>44406</v>
      </c>
      <c r="D45" s="21">
        <v>63835</v>
      </c>
      <c r="E45" s="22">
        <v>0</v>
      </c>
      <c r="F45" s="22"/>
      <c r="G45" s="22"/>
      <c r="H45" s="22"/>
      <c r="I45" s="22"/>
      <c r="J45" s="22"/>
      <c r="K45" s="22"/>
      <c r="L45" s="22"/>
      <c r="M45" s="22">
        <v>63835</v>
      </c>
      <c r="N45" s="22"/>
      <c r="O45" s="22">
        <f t="shared" si="0"/>
        <v>0</v>
      </c>
      <c r="P45" s="17"/>
      <c r="Q45" s="17"/>
    </row>
    <row r="46" spans="1:17" x14ac:dyDescent="0.25">
      <c r="A46" s="16" t="s">
        <v>41</v>
      </c>
      <c r="B46" s="16">
        <v>605008</v>
      </c>
      <c r="C46" s="18">
        <v>44407</v>
      </c>
      <c r="D46" s="21">
        <v>189537</v>
      </c>
      <c r="E46" s="22">
        <v>0</v>
      </c>
      <c r="F46" s="22"/>
      <c r="G46" s="22"/>
      <c r="H46" s="22"/>
      <c r="I46" s="22"/>
      <c r="J46" s="22"/>
      <c r="K46" s="22"/>
      <c r="L46" s="22"/>
      <c r="M46" s="22">
        <v>189537</v>
      </c>
      <c r="N46" s="22"/>
      <c r="O46" s="22">
        <f t="shared" si="0"/>
        <v>0</v>
      </c>
      <c r="P46" s="17"/>
      <c r="Q46" s="17"/>
    </row>
    <row r="47" spans="1:17" x14ac:dyDescent="0.25">
      <c r="A47" s="16" t="s">
        <v>41</v>
      </c>
      <c r="B47" s="16">
        <v>605573</v>
      </c>
      <c r="C47" s="18">
        <v>44410</v>
      </c>
      <c r="D47" s="21">
        <v>99423</v>
      </c>
      <c r="E47" s="22">
        <v>0</v>
      </c>
      <c r="F47" s="22">
        <v>99423</v>
      </c>
      <c r="G47" s="22"/>
      <c r="H47" s="22"/>
      <c r="I47" s="22"/>
      <c r="J47" s="22"/>
      <c r="K47" s="22"/>
      <c r="L47" s="22"/>
      <c r="M47" s="22">
        <v>0</v>
      </c>
      <c r="N47" s="22"/>
      <c r="O47" s="22">
        <f t="shared" si="0"/>
        <v>0</v>
      </c>
      <c r="P47" s="17"/>
      <c r="Q47" s="17"/>
    </row>
    <row r="48" spans="1:17" x14ac:dyDescent="0.25">
      <c r="A48" s="16" t="s">
        <v>41</v>
      </c>
      <c r="B48" s="16">
        <v>610715</v>
      </c>
      <c r="C48" s="18">
        <v>44447</v>
      </c>
      <c r="D48" s="21">
        <v>793632</v>
      </c>
      <c r="E48" s="22">
        <v>793632</v>
      </c>
      <c r="F48" s="22"/>
      <c r="G48" s="22"/>
      <c r="H48" s="22"/>
      <c r="I48" s="22"/>
      <c r="J48" s="22"/>
      <c r="K48" s="22"/>
      <c r="L48" s="22"/>
      <c r="M48" s="22">
        <v>0</v>
      </c>
      <c r="N48" s="22"/>
      <c r="O48" s="22">
        <f t="shared" si="0"/>
        <v>0</v>
      </c>
      <c r="P48" s="17"/>
      <c r="Q48" s="17"/>
    </row>
    <row r="49" spans="1:20" x14ac:dyDescent="0.25">
      <c r="A49" s="16" t="s">
        <v>41</v>
      </c>
      <c r="B49" s="16">
        <v>610862</v>
      </c>
      <c r="C49" s="18">
        <v>44448</v>
      </c>
      <c r="D49" s="21">
        <v>196899</v>
      </c>
      <c r="E49" s="22">
        <v>0</v>
      </c>
      <c r="F49" s="22"/>
      <c r="G49" s="22"/>
      <c r="H49" s="22"/>
      <c r="I49" s="22"/>
      <c r="J49" s="22"/>
      <c r="K49" s="22"/>
      <c r="L49" s="22"/>
      <c r="M49" s="22">
        <v>196899</v>
      </c>
      <c r="N49" s="22"/>
      <c r="O49" s="22">
        <f t="shared" si="0"/>
        <v>0</v>
      </c>
      <c r="P49" s="17"/>
      <c r="Q49" s="17"/>
    </row>
    <row r="50" spans="1:20" x14ac:dyDescent="0.25">
      <c r="A50" s="16" t="s">
        <v>41</v>
      </c>
      <c r="B50" s="16">
        <v>612508</v>
      </c>
      <c r="C50" s="18">
        <v>44463</v>
      </c>
      <c r="D50" s="21">
        <v>60808</v>
      </c>
      <c r="E50" s="22">
        <v>0</v>
      </c>
      <c r="F50" s="22"/>
      <c r="G50" s="22"/>
      <c r="H50" s="22"/>
      <c r="I50" s="22"/>
      <c r="J50" s="22"/>
      <c r="K50" s="22"/>
      <c r="L50" s="22"/>
      <c r="M50" s="22">
        <v>60808</v>
      </c>
      <c r="N50" s="22"/>
      <c r="O50" s="22">
        <f t="shared" si="0"/>
        <v>0</v>
      </c>
      <c r="P50" s="17"/>
      <c r="Q50" s="17"/>
    </row>
    <row r="51" spans="1:20" x14ac:dyDescent="0.25">
      <c r="A51" s="16" t="s">
        <v>41</v>
      </c>
      <c r="B51" s="16">
        <v>614525</v>
      </c>
      <c r="C51" s="18">
        <v>44482</v>
      </c>
      <c r="D51" s="21">
        <v>36300</v>
      </c>
      <c r="E51" s="22">
        <v>0</v>
      </c>
      <c r="F51" s="22"/>
      <c r="G51" s="22"/>
      <c r="H51" s="22"/>
      <c r="I51" s="22"/>
      <c r="J51" s="22"/>
      <c r="K51" s="22"/>
      <c r="L51" s="22"/>
      <c r="M51" s="22">
        <v>36300</v>
      </c>
      <c r="N51" s="22"/>
      <c r="O51" s="22">
        <f t="shared" si="0"/>
        <v>0</v>
      </c>
      <c r="P51" s="17"/>
      <c r="Q51" s="17"/>
    </row>
    <row r="52" spans="1:20" x14ac:dyDescent="0.25">
      <c r="A52" s="16" t="s">
        <v>41</v>
      </c>
      <c r="B52" s="16">
        <v>615212</v>
      </c>
      <c r="C52" s="18">
        <v>44488</v>
      </c>
      <c r="D52" s="21">
        <v>128499</v>
      </c>
      <c r="E52" s="22">
        <v>0</v>
      </c>
      <c r="F52" s="22"/>
      <c r="G52" s="22"/>
      <c r="H52" s="22"/>
      <c r="I52" s="22"/>
      <c r="J52" s="22"/>
      <c r="K52" s="22"/>
      <c r="L52" s="22"/>
      <c r="M52" s="22">
        <v>128499</v>
      </c>
      <c r="N52" s="22"/>
      <c r="O52" s="22">
        <f t="shared" si="0"/>
        <v>0</v>
      </c>
      <c r="P52" s="17"/>
      <c r="Q52" s="17"/>
    </row>
    <row r="53" spans="1:20" x14ac:dyDescent="0.25">
      <c r="A53" s="16" t="s">
        <v>41</v>
      </c>
      <c r="B53" s="16">
        <v>615457</v>
      </c>
      <c r="C53" s="18">
        <v>44490</v>
      </c>
      <c r="D53" s="21">
        <v>81400</v>
      </c>
      <c r="E53" s="22">
        <v>0</v>
      </c>
      <c r="F53" s="22"/>
      <c r="G53" s="22"/>
      <c r="H53" s="22"/>
      <c r="I53" s="22"/>
      <c r="J53" s="22"/>
      <c r="K53" s="22"/>
      <c r="L53" s="22"/>
      <c r="M53" s="22">
        <v>81400</v>
      </c>
      <c r="N53" s="22"/>
      <c r="O53" s="22">
        <f t="shared" si="0"/>
        <v>0</v>
      </c>
      <c r="P53" s="17"/>
      <c r="Q53" s="17"/>
    </row>
    <row r="54" spans="1:20" x14ac:dyDescent="0.25">
      <c r="A54" s="16" t="s">
        <v>41</v>
      </c>
      <c r="B54" s="16">
        <v>616491</v>
      </c>
      <c r="C54" s="18">
        <v>44496</v>
      </c>
      <c r="D54" s="21">
        <v>197608</v>
      </c>
      <c r="E54" s="22">
        <v>0</v>
      </c>
      <c r="F54" s="22"/>
      <c r="G54" s="22"/>
      <c r="H54" s="22"/>
      <c r="I54" s="22"/>
      <c r="J54" s="22"/>
      <c r="K54" s="22"/>
      <c r="L54" s="22"/>
      <c r="M54" s="22">
        <v>197608</v>
      </c>
      <c r="N54" s="22"/>
      <c r="O54" s="22">
        <f t="shared" si="0"/>
        <v>0</v>
      </c>
      <c r="P54" s="17"/>
      <c r="Q54" s="17"/>
    </row>
    <row r="55" spans="1:20" x14ac:dyDescent="0.25">
      <c r="A55" s="16" t="s">
        <v>41</v>
      </c>
      <c r="B55" s="16">
        <v>616623</v>
      </c>
      <c r="C55" s="18">
        <v>44496</v>
      </c>
      <c r="D55" s="21">
        <v>59700</v>
      </c>
      <c r="E55" s="22">
        <v>0</v>
      </c>
      <c r="F55" s="22"/>
      <c r="G55" s="22"/>
      <c r="H55" s="22"/>
      <c r="I55" s="22"/>
      <c r="J55" s="22"/>
      <c r="K55" s="22"/>
      <c r="L55" s="22"/>
      <c r="M55" s="22">
        <v>59700</v>
      </c>
      <c r="N55" s="22"/>
      <c r="O55" s="22">
        <f t="shared" si="0"/>
        <v>0</v>
      </c>
      <c r="P55" s="17"/>
      <c r="Q55" s="17"/>
    </row>
    <row r="56" spans="1:20" x14ac:dyDescent="0.25">
      <c r="A56" s="16" t="s">
        <v>41</v>
      </c>
      <c r="B56" s="16">
        <v>616892</v>
      </c>
      <c r="C56" s="18">
        <v>44497</v>
      </c>
      <c r="D56" s="21">
        <v>197228</v>
      </c>
      <c r="E56" s="22">
        <v>0</v>
      </c>
      <c r="F56" s="22"/>
      <c r="G56" s="22"/>
      <c r="H56" s="22"/>
      <c r="I56" s="22"/>
      <c r="J56" s="22"/>
      <c r="K56" s="22"/>
      <c r="L56" s="22"/>
      <c r="M56" s="22">
        <v>197228</v>
      </c>
      <c r="N56" s="22"/>
      <c r="O56" s="22">
        <f t="shared" si="0"/>
        <v>0</v>
      </c>
      <c r="P56" s="17"/>
      <c r="Q56" s="17"/>
      <c r="R56" s="19"/>
      <c r="S56" s="19"/>
      <c r="T56" s="20"/>
    </row>
    <row r="57" spans="1:20" x14ac:dyDescent="0.25">
      <c r="A57" s="16" t="s">
        <v>41</v>
      </c>
      <c r="B57" s="16">
        <v>616917</v>
      </c>
      <c r="C57" s="18">
        <v>44498</v>
      </c>
      <c r="D57" s="21">
        <v>210212</v>
      </c>
      <c r="E57" s="22">
        <v>210212</v>
      </c>
      <c r="F57" s="22"/>
      <c r="G57" s="22"/>
      <c r="H57" s="22"/>
      <c r="I57" s="22"/>
      <c r="J57" s="22"/>
      <c r="K57" s="22"/>
      <c r="L57" s="22"/>
      <c r="M57" s="22">
        <v>0</v>
      </c>
      <c r="N57" s="22"/>
      <c r="O57" s="22">
        <f t="shared" si="0"/>
        <v>0</v>
      </c>
      <c r="P57" s="17"/>
      <c r="Q57" s="17"/>
      <c r="R57" s="19"/>
      <c r="S57" s="19"/>
      <c r="T57" s="20"/>
    </row>
    <row r="58" spans="1:20" x14ac:dyDescent="0.25">
      <c r="A58" s="16" t="s">
        <v>41</v>
      </c>
      <c r="B58" s="16">
        <v>617159</v>
      </c>
      <c r="C58" s="18">
        <v>44502</v>
      </c>
      <c r="D58" s="21">
        <v>36300</v>
      </c>
      <c r="E58" s="22">
        <v>0</v>
      </c>
      <c r="F58" s="22"/>
      <c r="G58" s="22"/>
      <c r="H58" s="22"/>
      <c r="I58" s="22"/>
      <c r="J58" s="22"/>
      <c r="K58" s="22"/>
      <c r="L58" s="22"/>
      <c r="M58" s="22">
        <v>36300</v>
      </c>
      <c r="N58" s="22"/>
      <c r="O58" s="22">
        <f t="shared" si="0"/>
        <v>0</v>
      </c>
      <c r="P58" s="17"/>
      <c r="Q58" s="17"/>
      <c r="R58" s="19"/>
      <c r="S58" s="19"/>
      <c r="T58" s="20"/>
    </row>
    <row r="59" spans="1:20" x14ac:dyDescent="0.25">
      <c r="A59" s="16" t="s">
        <v>41</v>
      </c>
      <c r="B59" s="16">
        <v>617941</v>
      </c>
      <c r="C59" s="18">
        <v>44516</v>
      </c>
      <c r="D59" s="21">
        <v>131213</v>
      </c>
      <c r="E59" s="22">
        <v>0</v>
      </c>
      <c r="F59" s="22"/>
      <c r="G59" s="22"/>
      <c r="H59" s="22"/>
      <c r="I59" s="22"/>
      <c r="J59" s="22"/>
      <c r="K59" s="22"/>
      <c r="L59" s="22"/>
      <c r="M59" s="22">
        <v>131213</v>
      </c>
      <c r="N59" s="22"/>
      <c r="O59" s="22">
        <f t="shared" si="0"/>
        <v>0</v>
      </c>
      <c r="P59" s="17"/>
      <c r="Q59" s="17"/>
      <c r="R59" s="19"/>
      <c r="S59" s="19"/>
      <c r="T59" s="20"/>
    </row>
    <row r="60" spans="1:20" x14ac:dyDescent="0.25">
      <c r="A60" s="16" t="s">
        <v>41</v>
      </c>
      <c r="B60" s="16">
        <v>618008</v>
      </c>
      <c r="C60" s="18">
        <v>44517</v>
      </c>
      <c r="D60" s="21">
        <v>158000</v>
      </c>
      <c r="E60" s="22">
        <v>0</v>
      </c>
      <c r="F60" s="22"/>
      <c r="G60" s="22"/>
      <c r="H60" s="22"/>
      <c r="I60" s="22"/>
      <c r="J60" s="22"/>
      <c r="K60" s="22"/>
      <c r="L60" s="22"/>
      <c r="M60" s="22">
        <v>158000</v>
      </c>
      <c r="N60" s="22"/>
      <c r="O60" s="22">
        <f t="shared" si="0"/>
        <v>0</v>
      </c>
      <c r="P60" s="17"/>
      <c r="Q60" s="17"/>
      <c r="R60" s="19"/>
      <c r="S60" s="19"/>
      <c r="T60" s="20"/>
    </row>
    <row r="61" spans="1:20" x14ac:dyDescent="0.25">
      <c r="A61" s="16" t="s">
        <v>41</v>
      </c>
      <c r="B61" s="16">
        <v>618204</v>
      </c>
      <c r="C61" s="18">
        <v>44517</v>
      </c>
      <c r="D61" s="21">
        <v>66040</v>
      </c>
      <c r="E61" s="22">
        <v>0</v>
      </c>
      <c r="F61" s="22"/>
      <c r="G61" s="22"/>
      <c r="H61" s="22"/>
      <c r="I61" s="22"/>
      <c r="J61" s="22"/>
      <c r="K61" s="22"/>
      <c r="L61" s="22"/>
      <c r="M61" s="22">
        <v>66040</v>
      </c>
      <c r="N61" s="22"/>
      <c r="O61" s="22">
        <f t="shared" si="0"/>
        <v>0</v>
      </c>
      <c r="P61" s="17"/>
      <c r="Q61" s="17"/>
      <c r="R61" s="19"/>
      <c r="S61" s="19"/>
      <c r="T61" s="20"/>
    </row>
    <row r="62" spans="1:20" x14ac:dyDescent="0.25">
      <c r="A62" s="16" t="s">
        <v>41</v>
      </c>
      <c r="B62" s="16">
        <v>618353</v>
      </c>
      <c r="C62" s="18">
        <v>44518</v>
      </c>
      <c r="D62" s="21">
        <v>64576</v>
      </c>
      <c r="E62" s="22">
        <v>0</v>
      </c>
      <c r="F62" s="22"/>
      <c r="G62" s="22"/>
      <c r="H62" s="22"/>
      <c r="I62" s="22"/>
      <c r="J62" s="22"/>
      <c r="K62" s="22"/>
      <c r="L62" s="22"/>
      <c r="M62" s="22">
        <v>64576</v>
      </c>
      <c r="N62" s="22"/>
      <c r="O62" s="22">
        <f t="shared" si="0"/>
        <v>0</v>
      </c>
      <c r="P62" s="17"/>
      <c r="Q62" s="17"/>
      <c r="R62" s="19"/>
      <c r="S62" s="19"/>
      <c r="T62" s="20"/>
    </row>
    <row r="63" spans="1:20" x14ac:dyDescent="0.25">
      <c r="A63" s="16" t="s">
        <v>41</v>
      </c>
      <c r="B63" s="16">
        <v>619018</v>
      </c>
      <c r="C63" s="18">
        <v>44523</v>
      </c>
      <c r="D63" s="21">
        <v>210816</v>
      </c>
      <c r="E63" s="22">
        <v>0</v>
      </c>
      <c r="F63" s="22"/>
      <c r="G63" s="22"/>
      <c r="H63" s="22"/>
      <c r="I63" s="22"/>
      <c r="J63" s="22"/>
      <c r="K63" s="22"/>
      <c r="L63" s="22"/>
      <c r="M63" s="22">
        <v>210816</v>
      </c>
      <c r="N63" s="22"/>
      <c r="O63" s="22">
        <f t="shared" si="0"/>
        <v>0</v>
      </c>
      <c r="P63" s="17"/>
      <c r="Q63" s="17"/>
      <c r="R63" s="19"/>
      <c r="S63" s="19"/>
      <c r="T63" s="20"/>
    </row>
    <row r="64" spans="1:20" x14ac:dyDescent="0.25">
      <c r="A64" s="16" t="s">
        <v>41</v>
      </c>
      <c r="B64" s="16">
        <v>619297</v>
      </c>
      <c r="C64" s="18">
        <v>44524</v>
      </c>
      <c r="D64" s="21">
        <v>388516</v>
      </c>
      <c r="E64" s="22">
        <v>0</v>
      </c>
      <c r="F64" s="22"/>
      <c r="G64" s="22"/>
      <c r="H64" s="22"/>
      <c r="I64" s="22"/>
      <c r="J64" s="22"/>
      <c r="K64" s="22"/>
      <c r="L64" s="22"/>
      <c r="M64" s="22">
        <v>388516</v>
      </c>
      <c r="N64" s="22"/>
      <c r="O64" s="22">
        <f t="shared" si="0"/>
        <v>0</v>
      </c>
      <c r="P64" s="17"/>
      <c r="Q64" s="17"/>
      <c r="R64" s="19"/>
      <c r="S64" s="19"/>
      <c r="T64" s="20"/>
    </row>
    <row r="65" spans="1:20" x14ac:dyDescent="0.25">
      <c r="A65" s="16" t="s">
        <v>41</v>
      </c>
      <c r="B65" s="16">
        <v>619468</v>
      </c>
      <c r="C65" s="18">
        <v>44525</v>
      </c>
      <c r="D65" s="21">
        <v>36300</v>
      </c>
      <c r="E65" s="22">
        <v>0</v>
      </c>
      <c r="F65" s="22"/>
      <c r="G65" s="22"/>
      <c r="H65" s="22"/>
      <c r="I65" s="22"/>
      <c r="J65" s="22"/>
      <c r="K65" s="22"/>
      <c r="L65" s="22"/>
      <c r="M65" s="22">
        <v>36300</v>
      </c>
      <c r="N65" s="22"/>
      <c r="O65" s="22">
        <f t="shared" si="0"/>
        <v>0</v>
      </c>
      <c r="P65" s="17"/>
      <c r="Q65" s="17"/>
      <c r="R65" s="19"/>
      <c r="S65" s="19"/>
      <c r="T65" s="20"/>
    </row>
    <row r="66" spans="1:20" x14ac:dyDescent="0.25">
      <c r="A66" s="16" t="s">
        <v>41</v>
      </c>
      <c r="B66" s="16">
        <v>620161</v>
      </c>
      <c r="C66" s="18">
        <v>44529</v>
      </c>
      <c r="D66" s="21">
        <v>59700</v>
      </c>
      <c r="E66" s="22">
        <v>0</v>
      </c>
      <c r="F66" s="22"/>
      <c r="G66" s="22"/>
      <c r="H66" s="22"/>
      <c r="I66" s="22"/>
      <c r="J66" s="22"/>
      <c r="K66" s="22"/>
      <c r="L66" s="22"/>
      <c r="M66" s="22">
        <v>59700</v>
      </c>
      <c r="N66" s="22"/>
      <c r="O66" s="22">
        <f t="shared" si="0"/>
        <v>0</v>
      </c>
      <c r="P66" s="17"/>
      <c r="Q66" s="17"/>
      <c r="R66" s="19"/>
      <c r="S66" s="19"/>
      <c r="T66" s="20"/>
    </row>
    <row r="67" spans="1:20" x14ac:dyDescent="0.25">
      <c r="A67" s="16" t="s">
        <v>41</v>
      </c>
      <c r="B67" s="16">
        <v>620427</v>
      </c>
      <c r="C67" s="18">
        <v>44530</v>
      </c>
      <c r="D67" s="21">
        <v>62199</v>
      </c>
      <c r="E67" s="22">
        <v>62199</v>
      </c>
      <c r="F67" s="22"/>
      <c r="G67" s="22"/>
      <c r="H67" s="22"/>
      <c r="I67" s="22"/>
      <c r="J67" s="22"/>
      <c r="K67" s="22"/>
      <c r="L67" s="22"/>
      <c r="M67" s="22">
        <v>0</v>
      </c>
      <c r="N67" s="22"/>
      <c r="O67" s="22">
        <f t="shared" ref="O67:O99" si="1">+D67-E67-F67-G67-H67-I67-J67-K67-L67-M67</f>
        <v>0</v>
      </c>
      <c r="P67" s="17"/>
      <c r="Q67" s="17"/>
      <c r="R67" s="19"/>
      <c r="S67" s="19"/>
      <c r="T67" s="20"/>
    </row>
    <row r="68" spans="1:20" x14ac:dyDescent="0.25">
      <c r="A68" s="16" t="s">
        <v>41</v>
      </c>
      <c r="B68" s="16">
        <v>621760</v>
      </c>
      <c r="C68" s="18">
        <v>44545</v>
      </c>
      <c r="D68" s="21">
        <v>61200</v>
      </c>
      <c r="E68" s="22">
        <v>0</v>
      </c>
      <c r="F68" s="22"/>
      <c r="G68" s="22"/>
      <c r="H68" s="22"/>
      <c r="I68" s="22">
        <v>61200</v>
      </c>
      <c r="J68" s="22"/>
      <c r="K68" s="22"/>
      <c r="L68" s="22"/>
      <c r="M68" s="22">
        <v>0</v>
      </c>
      <c r="N68" s="22"/>
      <c r="O68" s="22">
        <f t="shared" si="1"/>
        <v>0</v>
      </c>
      <c r="P68" s="17"/>
      <c r="Q68" s="17"/>
      <c r="R68" s="19"/>
      <c r="S68" s="19"/>
      <c r="T68" s="20"/>
    </row>
    <row r="69" spans="1:20" x14ac:dyDescent="0.25">
      <c r="A69" s="16" t="s">
        <v>41</v>
      </c>
      <c r="B69" s="16">
        <v>621978</v>
      </c>
      <c r="C69" s="18">
        <v>44545</v>
      </c>
      <c r="D69" s="21">
        <v>203995</v>
      </c>
      <c r="E69" s="22">
        <v>0</v>
      </c>
      <c r="F69" s="22"/>
      <c r="G69" s="22"/>
      <c r="H69" s="22"/>
      <c r="I69" s="22">
        <v>203995</v>
      </c>
      <c r="J69" s="22"/>
      <c r="K69" s="22"/>
      <c r="L69" s="22"/>
      <c r="M69" s="22">
        <v>0</v>
      </c>
      <c r="N69" s="22"/>
      <c r="O69" s="22">
        <f t="shared" si="1"/>
        <v>0</v>
      </c>
      <c r="P69" s="17"/>
      <c r="Q69" s="17"/>
      <c r="R69" s="19"/>
      <c r="S69" s="19"/>
      <c r="T69" s="20"/>
    </row>
    <row r="70" spans="1:20" x14ac:dyDescent="0.25">
      <c r="A70" s="16" t="s">
        <v>41</v>
      </c>
      <c r="B70" s="16">
        <v>622070</v>
      </c>
      <c r="C70" s="18">
        <v>44546</v>
      </c>
      <c r="D70" s="21">
        <v>63835</v>
      </c>
      <c r="E70" s="22">
        <v>56460</v>
      </c>
      <c r="F70" s="22"/>
      <c r="G70" s="22"/>
      <c r="H70" s="22"/>
      <c r="I70" s="22"/>
      <c r="J70" s="22"/>
      <c r="K70" s="22"/>
      <c r="L70" s="22"/>
      <c r="M70" s="22">
        <v>7375</v>
      </c>
      <c r="N70" s="22"/>
      <c r="O70" s="22">
        <f t="shared" si="1"/>
        <v>0</v>
      </c>
      <c r="P70" s="17"/>
      <c r="Q70" s="17"/>
      <c r="R70" s="19"/>
      <c r="S70" s="19"/>
      <c r="T70" s="20"/>
    </row>
    <row r="71" spans="1:20" x14ac:dyDescent="0.25">
      <c r="A71" s="16" t="s">
        <v>41</v>
      </c>
      <c r="B71" s="16">
        <v>622891</v>
      </c>
      <c r="C71" s="18">
        <v>44551</v>
      </c>
      <c r="D71" s="21">
        <v>59700</v>
      </c>
      <c r="E71" s="22">
        <v>0</v>
      </c>
      <c r="F71" s="22"/>
      <c r="G71" s="22"/>
      <c r="H71" s="22"/>
      <c r="I71" s="22"/>
      <c r="J71" s="22"/>
      <c r="K71" s="22"/>
      <c r="L71" s="22"/>
      <c r="M71" s="22">
        <v>59700</v>
      </c>
      <c r="N71" s="22"/>
      <c r="O71" s="22">
        <f t="shared" si="1"/>
        <v>0</v>
      </c>
      <c r="P71" s="17"/>
      <c r="Q71" s="17"/>
      <c r="R71" s="19"/>
      <c r="S71" s="19"/>
      <c r="T71" s="20"/>
    </row>
    <row r="72" spans="1:20" x14ac:dyDescent="0.25">
      <c r="A72" s="16" t="s">
        <v>41</v>
      </c>
      <c r="B72" s="16">
        <v>623069</v>
      </c>
      <c r="C72" s="18">
        <v>44552</v>
      </c>
      <c r="D72" s="21">
        <v>224652</v>
      </c>
      <c r="E72" s="22">
        <v>0</v>
      </c>
      <c r="F72" s="22"/>
      <c r="G72" s="22"/>
      <c r="H72" s="22"/>
      <c r="I72" s="22"/>
      <c r="J72" s="22"/>
      <c r="K72" s="22"/>
      <c r="L72" s="22"/>
      <c r="M72" s="22">
        <v>224652</v>
      </c>
      <c r="N72" s="22"/>
      <c r="O72" s="22">
        <f t="shared" si="1"/>
        <v>0</v>
      </c>
      <c r="P72" s="17"/>
      <c r="Q72" s="17"/>
      <c r="R72" s="19"/>
      <c r="S72" s="19"/>
      <c r="T72" s="20"/>
    </row>
    <row r="73" spans="1:20" x14ac:dyDescent="0.25">
      <c r="A73" s="16" t="s">
        <v>41</v>
      </c>
      <c r="B73" s="16">
        <v>623444</v>
      </c>
      <c r="C73" s="18">
        <v>44557</v>
      </c>
      <c r="D73" s="21">
        <v>36300</v>
      </c>
      <c r="E73" s="22">
        <v>0</v>
      </c>
      <c r="F73" s="22">
        <v>36300</v>
      </c>
      <c r="G73" s="22"/>
      <c r="H73" s="22"/>
      <c r="I73" s="22"/>
      <c r="J73" s="22"/>
      <c r="K73" s="22"/>
      <c r="L73" s="22"/>
      <c r="M73" s="22">
        <v>0</v>
      </c>
      <c r="N73" s="22"/>
      <c r="O73" s="22">
        <f t="shared" si="1"/>
        <v>0</v>
      </c>
      <c r="P73" s="17"/>
      <c r="Q73" s="17"/>
      <c r="R73" s="19"/>
      <c r="S73" s="19"/>
      <c r="T73" s="20"/>
    </row>
    <row r="74" spans="1:20" x14ac:dyDescent="0.25">
      <c r="A74" s="16" t="s">
        <v>41</v>
      </c>
      <c r="B74" s="16">
        <v>623519</v>
      </c>
      <c r="C74" s="18">
        <v>44558</v>
      </c>
      <c r="D74" s="21">
        <v>59700</v>
      </c>
      <c r="E74" s="22">
        <v>0</v>
      </c>
      <c r="F74" s="22"/>
      <c r="G74" s="22"/>
      <c r="H74" s="22"/>
      <c r="I74" s="22"/>
      <c r="J74" s="22"/>
      <c r="K74" s="22"/>
      <c r="L74" s="22"/>
      <c r="M74" s="22">
        <v>59700</v>
      </c>
      <c r="N74" s="22"/>
      <c r="O74" s="22">
        <f t="shared" si="1"/>
        <v>0</v>
      </c>
      <c r="P74" s="17"/>
      <c r="Q74" s="17"/>
      <c r="R74" s="19"/>
      <c r="S74" s="19"/>
      <c r="T74" s="20"/>
    </row>
    <row r="75" spans="1:20" x14ac:dyDescent="0.25">
      <c r="A75" s="16" t="s">
        <v>41</v>
      </c>
      <c r="B75" s="16">
        <v>623670</v>
      </c>
      <c r="C75" s="18">
        <v>44559</v>
      </c>
      <c r="D75" s="21">
        <v>59700</v>
      </c>
      <c r="E75" s="22">
        <v>0</v>
      </c>
      <c r="F75" s="22"/>
      <c r="G75" s="22"/>
      <c r="H75" s="22"/>
      <c r="I75" s="22"/>
      <c r="J75" s="22"/>
      <c r="K75" s="22"/>
      <c r="L75" s="22"/>
      <c r="M75" s="22">
        <v>59700</v>
      </c>
      <c r="N75" s="22"/>
      <c r="O75" s="22">
        <f t="shared" si="1"/>
        <v>0</v>
      </c>
      <c r="P75" s="17"/>
      <c r="Q75" s="17"/>
      <c r="R75" s="19"/>
      <c r="S75" s="19"/>
      <c r="T75" s="20"/>
    </row>
    <row r="76" spans="1:20" x14ac:dyDescent="0.25">
      <c r="A76" s="16" t="s">
        <v>41</v>
      </c>
      <c r="B76" s="16">
        <v>623735</v>
      </c>
      <c r="C76" s="18">
        <v>44559</v>
      </c>
      <c r="D76" s="21">
        <v>59700</v>
      </c>
      <c r="E76" s="22">
        <v>59700</v>
      </c>
      <c r="F76" s="22"/>
      <c r="G76" s="22"/>
      <c r="H76" s="22"/>
      <c r="I76" s="22"/>
      <c r="J76" s="22"/>
      <c r="K76" s="22"/>
      <c r="L76" s="22"/>
      <c r="M76" s="22">
        <v>0</v>
      </c>
      <c r="N76" s="22"/>
      <c r="O76" s="22">
        <f t="shared" si="1"/>
        <v>0</v>
      </c>
      <c r="P76" s="17"/>
      <c r="Q76" s="17"/>
      <c r="R76" s="19"/>
      <c r="S76" s="19"/>
      <c r="T76" s="20"/>
    </row>
    <row r="77" spans="1:20" x14ac:dyDescent="0.25">
      <c r="A77" s="16" t="s">
        <v>41</v>
      </c>
      <c r="B77" s="16">
        <v>624169</v>
      </c>
      <c r="C77" s="18">
        <v>44565</v>
      </c>
      <c r="D77" s="21">
        <v>62199</v>
      </c>
      <c r="E77" s="22">
        <v>62199</v>
      </c>
      <c r="F77" s="22"/>
      <c r="G77" s="22"/>
      <c r="H77" s="22"/>
      <c r="I77" s="22"/>
      <c r="J77" s="22"/>
      <c r="K77" s="22"/>
      <c r="L77" s="22"/>
      <c r="M77" s="22">
        <v>0</v>
      </c>
      <c r="N77" s="22"/>
      <c r="O77" s="22">
        <f t="shared" si="1"/>
        <v>0</v>
      </c>
      <c r="P77" s="17"/>
      <c r="Q77" s="17"/>
    </row>
    <row r="78" spans="1:20" x14ac:dyDescent="0.25">
      <c r="A78" s="16" t="s">
        <v>41</v>
      </c>
      <c r="B78" s="16">
        <v>624931</v>
      </c>
      <c r="C78" s="18">
        <v>44574</v>
      </c>
      <c r="D78" s="21">
        <v>307518</v>
      </c>
      <c r="E78" s="22">
        <v>307518</v>
      </c>
      <c r="F78" s="22"/>
      <c r="G78" s="22"/>
      <c r="H78" s="22"/>
      <c r="I78" s="22"/>
      <c r="J78" s="22"/>
      <c r="K78" s="22"/>
      <c r="L78" s="22"/>
      <c r="M78" s="22">
        <v>0</v>
      </c>
      <c r="N78" s="22"/>
      <c r="O78" s="22">
        <f t="shared" si="1"/>
        <v>0</v>
      </c>
      <c r="P78" s="17"/>
      <c r="Q78" s="17"/>
    </row>
    <row r="79" spans="1:20" x14ac:dyDescent="0.25">
      <c r="A79" s="16" t="s">
        <v>41</v>
      </c>
      <c r="B79" s="16">
        <v>626875</v>
      </c>
      <c r="C79" s="18">
        <v>44588</v>
      </c>
      <c r="D79" s="21">
        <v>68199</v>
      </c>
      <c r="E79" s="22">
        <v>0</v>
      </c>
      <c r="F79" s="22"/>
      <c r="G79" s="22"/>
      <c r="H79" s="22"/>
      <c r="I79" s="22">
        <v>68199</v>
      </c>
      <c r="J79" s="22"/>
      <c r="K79" s="22"/>
      <c r="L79" s="22"/>
      <c r="M79" s="22">
        <v>0</v>
      </c>
      <c r="N79" s="22"/>
      <c r="O79" s="22">
        <f>+D79-E79-F79-G79-H79-I79-J79-K79-L79-M79</f>
        <v>0</v>
      </c>
      <c r="P79" s="17" t="s">
        <v>110</v>
      </c>
      <c r="Q79" s="17" t="s">
        <v>111</v>
      </c>
    </row>
    <row r="80" spans="1:20" x14ac:dyDescent="0.25">
      <c r="A80" s="16" t="s">
        <v>41</v>
      </c>
      <c r="B80" s="16">
        <v>627169</v>
      </c>
      <c r="C80" s="18">
        <v>44588</v>
      </c>
      <c r="D80" s="21">
        <v>68199</v>
      </c>
      <c r="E80" s="22">
        <v>68199</v>
      </c>
      <c r="F80" s="22"/>
      <c r="G80" s="22"/>
      <c r="H80" s="22"/>
      <c r="I80" s="22"/>
      <c r="J80" s="22"/>
      <c r="K80" s="22"/>
      <c r="L80" s="22"/>
      <c r="M80" s="22">
        <v>0</v>
      </c>
      <c r="N80" s="22"/>
      <c r="O80" s="22">
        <f t="shared" si="1"/>
        <v>0</v>
      </c>
      <c r="P80" s="17"/>
      <c r="Q80" s="17"/>
    </row>
    <row r="81" spans="1:17" x14ac:dyDescent="0.25">
      <c r="A81" s="16" t="s">
        <v>41</v>
      </c>
      <c r="B81" s="16">
        <v>627406</v>
      </c>
      <c r="C81" s="18">
        <v>44589</v>
      </c>
      <c r="D81" s="21">
        <v>148047</v>
      </c>
      <c r="E81" s="22">
        <v>148047</v>
      </c>
      <c r="F81" s="22"/>
      <c r="G81" s="22"/>
      <c r="H81" s="22"/>
      <c r="I81" s="22"/>
      <c r="J81" s="22"/>
      <c r="K81" s="22"/>
      <c r="L81" s="22"/>
      <c r="M81" s="22">
        <v>0</v>
      </c>
      <c r="N81" s="22"/>
      <c r="O81" s="22">
        <f t="shared" si="1"/>
        <v>0</v>
      </c>
      <c r="P81" s="17"/>
      <c r="Q81" s="17"/>
    </row>
    <row r="82" spans="1:17" x14ac:dyDescent="0.25">
      <c r="A82" s="16" t="s">
        <v>41</v>
      </c>
      <c r="B82" s="16">
        <v>627572</v>
      </c>
      <c r="C82" s="18">
        <v>44592</v>
      </c>
      <c r="D82" s="21">
        <v>68199</v>
      </c>
      <c r="E82" s="22">
        <v>68199</v>
      </c>
      <c r="F82" s="22"/>
      <c r="G82" s="22"/>
      <c r="H82" s="22"/>
      <c r="I82" s="22"/>
      <c r="J82" s="22"/>
      <c r="K82" s="22"/>
      <c r="L82" s="22"/>
      <c r="M82" s="22">
        <v>0</v>
      </c>
      <c r="N82" s="22"/>
      <c r="O82" s="22">
        <f t="shared" si="1"/>
        <v>0</v>
      </c>
      <c r="P82" s="17"/>
      <c r="Q82" s="17"/>
    </row>
    <row r="83" spans="1:17" x14ac:dyDescent="0.25">
      <c r="A83" s="16" t="s">
        <v>41</v>
      </c>
      <c r="B83" s="16">
        <v>627607</v>
      </c>
      <c r="C83" s="18">
        <v>44592</v>
      </c>
      <c r="D83" s="21">
        <v>68788</v>
      </c>
      <c r="E83" s="22">
        <v>0</v>
      </c>
      <c r="F83" s="22"/>
      <c r="G83" s="22"/>
      <c r="H83" s="22"/>
      <c r="I83" s="22">
        <v>68788</v>
      </c>
      <c r="J83" s="22"/>
      <c r="K83" s="22"/>
      <c r="L83" s="22"/>
      <c r="M83" s="22">
        <v>0</v>
      </c>
      <c r="N83" s="22"/>
      <c r="O83" s="22">
        <f t="shared" si="1"/>
        <v>0</v>
      </c>
      <c r="P83" s="17" t="s">
        <v>110</v>
      </c>
      <c r="Q83" s="17" t="s">
        <v>111</v>
      </c>
    </row>
    <row r="84" spans="1:17" x14ac:dyDescent="0.25">
      <c r="A84" s="16" t="s">
        <v>41</v>
      </c>
      <c r="B84" s="16">
        <v>628042</v>
      </c>
      <c r="C84" s="18">
        <v>44594</v>
      </c>
      <c r="D84" s="21">
        <v>169700</v>
      </c>
      <c r="E84" s="22">
        <v>169700</v>
      </c>
      <c r="F84" s="22"/>
      <c r="G84" s="22"/>
      <c r="H84" s="22"/>
      <c r="I84" s="22"/>
      <c r="J84" s="22"/>
      <c r="K84" s="22"/>
      <c r="L84" s="22"/>
      <c r="M84" s="22">
        <v>0</v>
      </c>
      <c r="N84" s="22"/>
      <c r="O84" s="22">
        <f t="shared" si="1"/>
        <v>0</v>
      </c>
      <c r="P84" s="17"/>
      <c r="Q84" s="17"/>
    </row>
    <row r="85" spans="1:17" x14ac:dyDescent="0.25">
      <c r="A85" s="16" t="s">
        <v>41</v>
      </c>
      <c r="B85" s="16">
        <v>628043</v>
      </c>
      <c r="C85" s="18">
        <v>44594</v>
      </c>
      <c r="D85" s="21">
        <v>40000</v>
      </c>
      <c r="E85" s="22">
        <v>40000</v>
      </c>
      <c r="F85" s="22"/>
      <c r="G85" s="22"/>
      <c r="H85" s="22"/>
      <c r="I85" s="22"/>
      <c r="J85" s="22"/>
      <c r="K85" s="22"/>
      <c r="L85" s="22"/>
      <c r="M85" s="22">
        <v>0</v>
      </c>
      <c r="N85" s="22"/>
      <c r="O85" s="22">
        <f t="shared" si="1"/>
        <v>0</v>
      </c>
      <c r="P85" s="17"/>
      <c r="Q85" s="17"/>
    </row>
    <row r="86" spans="1:17" x14ac:dyDescent="0.25">
      <c r="A86" s="16" t="s">
        <v>41</v>
      </c>
      <c r="B86" s="16">
        <v>628044</v>
      </c>
      <c r="C86" s="18">
        <v>44594</v>
      </c>
      <c r="D86" s="21">
        <v>112700</v>
      </c>
      <c r="E86" s="22">
        <v>112700</v>
      </c>
      <c r="F86" s="22"/>
      <c r="G86" s="22"/>
      <c r="H86" s="22"/>
      <c r="I86" s="22"/>
      <c r="J86" s="22"/>
      <c r="K86" s="22"/>
      <c r="L86" s="22"/>
      <c r="M86" s="22">
        <v>0</v>
      </c>
      <c r="N86" s="22"/>
      <c r="O86" s="22">
        <f t="shared" si="1"/>
        <v>0</v>
      </c>
      <c r="P86" s="17"/>
      <c r="Q86" s="17"/>
    </row>
    <row r="87" spans="1:17" x14ac:dyDescent="0.25">
      <c r="A87" s="16" t="s">
        <v>41</v>
      </c>
      <c r="B87" s="16">
        <v>628369</v>
      </c>
      <c r="C87" s="18">
        <v>44599</v>
      </c>
      <c r="D87" s="21">
        <v>68788</v>
      </c>
      <c r="E87" s="22">
        <v>0</v>
      </c>
      <c r="F87" s="22"/>
      <c r="G87" s="22"/>
      <c r="H87" s="22"/>
      <c r="I87" s="22">
        <v>68788</v>
      </c>
      <c r="J87" s="22"/>
      <c r="K87" s="22"/>
      <c r="L87" s="22"/>
      <c r="M87" s="22">
        <v>0</v>
      </c>
      <c r="N87" s="22"/>
      <c r="O87" s="22">
        <f t="shared" si="1"/>
        <v>0</v>
      </c>
      <c r="P87" s="17" t="s">
        <v>110</v>
      </c>
      <c r="Q87" s="17" t="s">
        <v>83</v>
      </c>
    </row>
    <row r="88" spans="1:17" x14ac:dyDescent="0.25">
      <c r="A88" s="16" t="s">
        <v>41</v>
      </c>
      <c r="B88" s="16">
        <v>629157</v>
      </c>
      <c r="C88" s="18">
        <v>44608</v>
      </c>
      <c r="D88" s="21">
        <v>67679</v>
      </c>
      <c r="E88" s="22">
        <v>67679</v>
      </c>
      <c r="F88" s="22"/>
      <c r="G88" s="22"/>
      <c r="H88" s="22"/>
      <c r="I88" s="22"/>
      <c r="J88" s="22"/>
      <c r="K88" s="22"/>
      <c r="L88" s="22"/>
      <c r="M88" s="22">
        <v>0</v>
      </c>
      <c r="N88" s="22"/>
      <c r="O88" s="22">
        <f t="shared" si="1"/>
        <v>0</v>
      </c>
      <c r="P88" s="17"/>
      <c r="Q88" s="17"/>
    </row>
    <row r="89" spans="1:17" x14ac:dyDescent="0.25">
      <c r="A89" s="16" t="s">
        <v>41</v>
      </c>
      <c r="B89" s="16">
        <v>629518</v>
      </c>
      <c r="C89" s="18">
        <v>44610</v>
      </c>
      <c r="D89" s="21">
        <v>65700</v>
      </c>
      <c r="E89" s="22">
        <v>65700</v>
      </c>
      <c r="F89" s="22"/>
      <c r="G89" s="22"/>
      <c r="H89" s="22"/>
      <c r="I89" s="22"/>
      <c r="J89" s="22"/>
      <c r="K89" s="22"/>
      <c r="L89" s="22"/>
      <c r="M89" s="22">
        <v>0</v>
      </c>
      <c r="N89" s="22"/>
      <c r="O89" s="22">
        <f t="shared" si="1"/>
        <v>0</v>
      </c>
      <c r="P89" s="17"/>
      <c r="Q89" s="17"/>
    </row>
    <row r="90" spans="1:17" x14ac:dyDescent="0.25">
      <c r="A90" s="16" t="s">
        <v>41</v>
      </c>
      <c r="B90" s="16">
        <v>629598</v>
      </c>
      <c r="C90" s="18">
        <v>44610</v>
      </c>
      <c r="D90" s="21">
        <v>70989</v>
      </c>
      <c r="E90" s="22">
        <v>70989</v>
      </c>
      <c r="F90" s="22"/>
      <c r="G90" s="22"/>
      <c r="H90" s="22"/>
      <c r="I90" s="22">
        <v>0</v>
      </c>
      <c r="J90" s="22"/>
      <c r="K90" s="22"/>
      <c r="L90" s="22"/>
      <c r="M90" s="22">
        <v>0</v>
      </c>
      <c r="N90" s="22"/>
      <c r="O90" s="22">
        <f t="shared" si="1"/>
        <v>0</v>
      </c>
      <c r="P90" s="17"/>
      <c r="Q90" s="17"/>
    </row>
    <row r="91" spans="1:17" x14ac:dyDescent="0.25">
      <c r="A91" s="16" t="s">
        <v>41</v>
      </c>
      <c r="B91" s="16">
        <v>629953</v>
      </c>
      <c r="C91" s="18">
        <v>44613</v>
      </c>
      <c r="D91" s="21">
        <v>68199</v>
      </c>
      <c r="E91" s="22">
        <v>68199</v>
      </c>
      <c r="F91" s="22"/>
      <c r="G91" s="22"/>
      <c r="H91" s="22"/>
      <c r="I91" s="22"/>
      <c r="J91" s="22"/>
      <c r="K91" s="22"/>
      <c r="L91" s="22"/>
      <c r="M91" s="22">
        <v>0</v>
      </c>
      <c r="N91" s="22"/>
      <c r="O91" s="22">
        <f t="shared" si="1"/>
        <v>0</v>
      </c>
      <c r="P91" s="17"/>
      <c r="Q91" s="17"/>
    </row>
    <row r="92" spans="1:17" x14ac:dyDescent="0.25">
      <c r="A92" s="16" t="s">
        <v>41</v>
      </c>
      <c r="B92" s="16">
        <v>630613</v>
      </c>
      <c r="C92" s="18">
        <v>44616</v>
      </c>
      <c r="D92" s="21">
        <v>66808</v>
      </c>
      <c r="E92" s="22">
        <v>0</v>
      </c>
      <c r="F92" s="22"/>
      <c r="G92" s="22"/>
      <c r="H92" s="22"/>
      <c r="I92" s="22">
        <v>66808</v>
      </c>
      <c r="J92" s="22"/>
      <c r="K92" s="22"/>
      <c r="L92" s="22"/>
      <c r="M92" s="22">
        <v>0</v>
      </c>
      <c r="N92" s="22"/>
      <c r="O92" s="22">
        <f t="shared" si="1"/>
        <v>0</v>
      </c>
      <c r="P92" s="17" t="s">
        <v>110</v>
      </c>
      <c r="Q92" s="17" t="s">
        <v>87</v>
      </c>
    </row>
    <row r="93" spans="1:17" x14ac:dyDescent="0.25">
      <c r="A93" s="16" t="s">
        <v>41</v>
      </c>
      <c r="B93" s="16">
        <v>630637</v>
      </c>
      <c r="C93" s="18">
        <v>44616</v>
      </c>
      <c r="D93" s="21">
        <v>68199</v>
      </c>
      <c r="E93" s="22">
        <v>68199</v>
      </c>
      <c r="F93" s="22"/>
      <c r="G93" s="22"/>
      <c r="H93" s="22"/>
      <c r="I93" s="22"/>
      <c r="J93" s="22"/>
      <c r="K93" s="22"/>
      <c r="L93" s="22"/>
      <c r="M93" s="22">
        <v>0</v>
      </c>
      <c r="N93" s="22"/>
      <c r="O93" s="22">
        <f t="shared" si="1"/>
        <v>0</v>
      </c>
      <c r="P93" s="17"/>
      <c r="Q93" s="17"/>
    </row>
    <row r="94" spans="1:17" x14ac:dyDescent="0.25">
      <c r="A94" s="16" t="s">
        <v>41</v>
      </c>
      <c r="B94" s="16">
        <v>630666</v>
      </c>
      <c r="C94" s="18">
        <v>44616</v>
      </c>
      <c r="D94" s="21">
        <v>231574</v>
      </c>
      <c r="E94" s="22">
        <v>0</v>
      </c>
      <c r="F94" s="22"/>
      <c r="G94" s="22"/>
      <c r="H94" s="22"/>
      <c r="I94" s="22">
        <v>231574</v>
      </c>
      <c r="J94" s="22"/>
      <c r="K94" s="22"/>
      <c r="L94" s="22"/>
      <c r="M94" s="22">
        <v>0</v>
      </c>
      <c r="N94" s="22"/>
      <c r="O94" s="22">
        <f t="shared" si="1"/>
        <v>0</v>
      </c>
      <c r="P94" s="17" t="s">
        <v>110</v>
      </c>
      <c r="Q94" s="17" t="s">
        <v>81</v>
      </c>
    </row>
    <row r="95" spans="1:17" x14ac:dyDescent="0.25">
      <c r="A95" s="16" t="s">
        <v>41</v>
      </c>
      <c r="B95" s="16">
        <v>630800</v>
      </c>
      <c r="C95" s="18">
        <v>44616</v>
      </c>
      <c r="D95" s="21">
        <v>215932</v>
      </c>
      <c r="E95" s="22">
        <v>215932</v>
      </c>
      <c r="F95" s="22"/>
      <c r="G95" s="22"/>
      <c r="H95" s="22"/>
      <c r="I95" s="22"/>
      <c r="J95" s="22"/>
      <c r="K95" s="22"/>
      <c r="L95" s="22"/>
      <c r="M95" s="22">
        <v>0</v>
      </c>
      <c r="N95" s="22"/>
      <c r="O95" s="22">
        <f t="shared" si="1"/>
        <v>0</v>
      </c>
      <c r="P95" s="17"/>
      <c r="Q95" s="17"/>
    </row>
    <row r="96" spans="1:17" x14ac:dyDescent="0.25">
      <c r="A96" s="16" t="s">
        <v>41</v>
      </c>
      <c r="B96" s="16">
        <v>630845</v>
      </c>
      <c r="C96" s="18">
        <v>44616</v>
      </c>
      <c r="D96" s="21">
        <v>68268</v>
      </c>
      <c r="E96" s="22">
        <v>68268</v>
      </c>
      <c r="F96" s="22"/>
      <c r="G96" s="22"/>
      <c r="H96" s="22"/>
      <c r="I96" s="22"/>
      <c r="J96" s="22"/>
      <c r="K96" s="22"/>
      <c r="L96" s="22"/>
      <c r="M96" s="22">
        <v>0</v>
      </c>
      <c r="N96" s="22"/>
      <c r="O96" s="22">
        <f t="shared" si="1"/>
        <v>0</v>
      </c>
      <c r="P96" s="17"/>
      <c r="Q96" s="17"/>
    </row>
    <row r="97" spans="1:17" x14ac:dyDescent="0.25">
      <c r="A97" s="16" t="s">
        <v>41</v>
      </c>
      <c r="B97" s="16">
        <v>631297</v>
      </c>
      <c r="C97" s="18">
        <v>44617</v>
      </c>
      <c r="D97" s="21">
        <v>68711</v>
      </c>
      <c r="E97" s="22">
        <v>68711</v>
      </c>
      <c r="F97" s="22"/>
      <c r="G97" s="22"/>
      <c r="H97" s="22"/>
      <c r="I97" s="22"/>
      <c r="J97" s="22"/>
      <c r="K97" s="22"/>
      <c r="L97" s="22"/>
      <c r="M97" s="22">
        <v>0</v>
      </c>
      <c r="N97" s="22"/>
      <c r="O97" s="22">
        <f t="shared" si="1"/>
        <v>0</v>
      </c>
      <c r="P97" s="17"/>
      <c r="Q97" s="17"/>
    </row>
    <row r="98" spans="1:17" x14ac:dyDescent="0.25">
      <c r="A98" s="16" t="s">
        <v>41</v>
      </c>
      <c r="B98" s="16">
        <v>631422</v>
      </c>
      <c r="C98" s="18">
        <v>44620</v>
      </c>
      <c r="D98" s="21">
        <v>209450</v>
      </c>
      <c r="E98" s="22">
        <v>209450</v>
      </c>
      <c r="F98" s="22"/>
      <c r="G98" s="22"/>
      <c r="H98" s="22"/>
      <c r="I98" s="22"/>
      <c r="J98" s="22"/>
      <c r="K98" s="22"/>
      <c r="L98" s="22"/>
      <c r="M98" s="22">
        <v>0</v>
      </c>
      <c r="N98" s="22"/>
      <c r="O98" s="22">
        <f t="shared" si="1"/>
        <v>0</v>
      </c>
      <c r="P98" s="17"/>
      <c r="Q98" s="17"/>
    </row>
    <row r="99" spans="1:17" x14ac:dyDescent="0.25">
      <c r="A99" s="16" t="s">
        <v>41</v>
      </c>
      <c r="B99" s="16">
        <v>631433</v>
      </c>
      <c r="C99" s="18">
        <v>44620</v>
      </c>
      <c r="D99" s="21">
        <v>142552</v>
      </c>
      <c r="E99" s="22">
        <v>0</v>
      </c>
      <c r="F99" s="22"/>
      <c r="G99" s="22"/>
      <c r="H99" s="22"/>
      <c r="I99" s="22">
        <v>142552</v>
      </c>
      <c r="J99" s="22"/>
      <c r="K99" s="22"/>
      <c r="L99" s="22"/>
      <c r="M99" s="22">
        <v>0</v>
      </c>
      <c r="N99" s="22"/>
      <c r="O99" s="22">
        <f t="shared" si="1"/>
        <v>0</v>
      </c>
      <c r="P99" s="17" t="s">
        <v>110</v>
      </c>
      <c r="Q99" s="17" t="s">
        <v>81</v>
      </c>
    </row>
    <row r="100" spans="1:17" x14ac:dyDescent="0.25">
      <c r="C100" s="25" t="s">
        <v>113</v>
      </c>
      <c r="D100" s="24">
        <f>SUM(D2:D99)</f>
        <v>14676387</v>
      </c>
      <c r="E100" s="24">
        <f>SUM(E2:E99)</f>
        <v>3344744</v>
      </c>
      <c r="F100" s="24">
        <f t="shared" ref="F100:O100" si="2">SUM(F2:F99)</f>
        <v>5079547</v>
      </c>
      <c r="G100" s="24">
        <f t="shared" si="2"/>
        <v>0</v>
      </c>
      <c r="H100" s="24">
        <f t="shared" si="2"/>
        <v>0</v>
      </c>
      <c r="I100" s="24">
        <f t="shared" si="2"/>
        <v>2009403</v>
      </c>
      <c r="J100" s="24">
        <f t="shared" si="2"/>
        <v>0</v>
      </c>
      <c r="K100" s="24">
        <f t="shared" si="2"/>
        <v>0</v>
      </c>
      <c r="L100" s="24">
        <f t="shared" si="2"/>
        <v>0</v>
      </c>
      <c r="M100" s="24">
        <f t="shared" si="2"/>
        <v>4242693</v>
      </c>
      <c r="N100" s="24">
        <f t="shared" si="2"/>
        <v>0</v>
      </c>
      <c r="O100" s="24">
        <f t="shared" si="2"/>
        <v>0</v>
      </c>
    </row>
  </sheetData>
  <sortState xmlns:xlrd2="http://schemas.microsoft.com/office/spreadsheetml/2017/richdata2" ref="A2:O100">
    <sortCondition ref="C2:C100"/>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15F95-2072-4ADA-A199-C06EFBC36C6B}">
  <dimension ref="A1:I100"/>
  <sheetViews>
    <sheetView workbookViewId="0">
      <selection activeCell="C2" sqref="C2:I99"/>
    </sheetView>
  </sheetViews>
  <sheetFormatPr baseColWidth="10" defaultRowHeight="15" x14ac:dyDescent="0.25"/>
  <cols>
    <col min="3" max="3" width="11.42578125" style="35"/>
  </cols>
  <sheetData>
    <row r="1" spans="1:9" ht="25.5" x14ac:dyDescent="0.25">
      <c r="A1" s="12" t="s">
        <v>40</v>
      </c>
      <c r="B1" s="12" t="s">
        <v>25</v>
      </c>
      <c r="C1" s="32" t="s">
        <v>26</v>
      </c>
      <c r="D1" s="12" t="s">
        <v>27</v>
      </c>
      <c r="E1" s="12" t="s">
        <v>263</v>
      </c>
      <c r="F1" s="12" t="s">
        <v>264</v>
      </c>
      <c r="G1" s="12" t="s">
        <v>909</v>
      </c>
      <c r="H1" s="12" t="s">
        <v>5</v>
      </c>
      <c r="I1" s="12" t="s">
        <v>1055</v>
      </c>
    </row>
    <row r="2" spans="1:9" x14ac:dyDescent="0.25">
      <c r="A2" s="16"/>
      <c r="B2" s="16">
        <v>531586</v>
      </c>
      <c r="C2" s="33">
        <v>2019</v>
      </c>
      <c r="D2" s="21">
        <v>56899</v>
      </c>
      <c r="E2" s="17"/>
      <c r="F2" s="17"/>
      <c r="G2" s="17"/>
      <c r="H2" s="22">
        <f>+D2</f>
        <v>56899</v>
      </c>
      <c r="I2" s="22"/>
    </row>
    <row r="3" spans="1:9" x14ac:dyDescent="0.25">
      <c r="A3" s="16"/>
      <c r="B3" s="16">
        <v>532220</v>
      </c>
      <c r="C3" s="33">
        <v>2019</v>
      </c>
      <c r="D3" s="21">
        <v>146024</v>
      </c>
      <c r="E3" s="17"/>
      <c r="F3" s="17"/>
      <c r="G3" s="17"/>
      <c r="H3" s="22"/>
      <c r="I3" s="22">
        <f>+D3</f>
        <v>146024</v>
      </c>
    </row>
    <row r="4" spans="1:9" x14ac:dyDescent="0.25">
      <c r="A4" s="16"/>
      <c r="B4" s="16">
        <v>535618</v>
      </c>
      <c r="C4" s="33">
        <v>2019</v>
      </c>
      <c r="D4" s="21">
        <v>824806</v>
      </c>
      <c r="E4" s="17"/>
      <c r="F4" s="17"/>
      <c r="G4" s="17"/>
      <c r="H4" s="22">
        <f t="shared" ref="H3:I10" si="0">+D4</f>
        <v>824806</v>
      </c>
      <c r="I4" s="22"/>
    </row>
    <row r="5" spans="1:9" x14ac:dyDescent="0.25">
      <c r="A5" s="16"/>
      <c r="B5" s="16">
        <v>547788</v>
      </c>
      <c r="C5" s="33">
        <v>2020</v>
      </c>
      <c r="D5" s="21">
        <v>1241766</v>
      </c>
      <c r="E5" s="17"/>
      <c r="F5" s="17"/>
      <c r="G5" s="17"/>
      <c r="H5" s="22">
        <f t="shared" si="0"/>
        <v>1241766</v>
      </c>
      <c r="I5" s="22"/>
    </row>
    <row r="6" spans="1:9" x14ac:dyDescent="0.25">
      <c r="A6" s="16"/>
      <c r="B6" s="16">
        <v>550085</v>
      </c>
      <c r="C6" s="33">
        <v>2020</v>
      </c>
      <c r="D6" s="21">
        <v>205370</v>
      </c>
      <c r="E6" s="17"/>
      <c r="F6" s="17"/>
      <c r="G6" s="17"/>
      <c r="H6" s="22">
        <f t="shared" si="0"/>
        <v>205370</v>
      </c>
      <c r="I6" s="22"/>
    </row>
    <row r="7" spans="1:9" x14ac:dyDescent="0.25">
      <c r="A7" s="16"/>
      <c r="B7" s="16">
        <v>551912</v>
      </c>
      <c r="C7" s="33">
        <v>2020</v>
      </c>
      <c r="D7" s="21">
        <v>226850</v>
      </c>
      <c r="E7" s="17"/>
      <c r="F7" s="17"/>
      <c r="G7" s="17"/>
      <c r="H7" s="22"/>
      <c r="I7" s="22">
        <f>+D7</f>
        <v>226850</v>
      </c>
    </row>
    <row r="8" spans="1:9" x14ac:dyDescent="0.25">
      <c r="A8" s="16"/>
      <c r="B8" s="16">
        <v>552080</v>
      </c>
      <c r="C8" s="33">
        <v>2020</v>
      </c>
      <c r="D8" s="21">
        <v>60099</v>
      </c>
      <c r="E8" s="17"/>
      <c r="F8" s="17"/>
      <c r="G8" s="17"/>
      <c r="H8" s="22"/>
      <c r="I8" s="22">
        <f>+D8</f>
        <v>60099</v>
      </c>
    </row>
    <row r="9" spans="1:9" x14ac:dyDescent="0.25">
      <c r="A9" s="16"/>
      <c r="B9" s="16">
        <v>553404</v>
      </c>
      <c r="C9" s="33">
        <v>2020</v>
      </c>
      <c r="D9" s="21">
        <v>144617</v>
      </c>
      <c r="E9" s="17"/>
      <c r="F9" s="17"/>
      <c r="G9" s="17"/>
      <c r="H9" s="22">
        <f t="shared" si="0"/>
        <v>144617</v>
      </c>
      <c r="I9" s="22"/>
    </row>
    <row r="10" spans="1:9" x14ac:dyDescent="0.25">
      <c r="A10" s="16"/>
      <c r="B10" s="16">
        <v>553517</v>
      </c>
      <c r="C10" s="33">
        <v>2020</v>
      </c>
      <c r="D10" s="21">
        <v>445349</v>
      </c>
      <c r="E10" s="17"/>
      <c r="F10" s="17"/>
      <c r="G10" s="17"/>
      <c r="H10" s="22">
        <f t="shared" si="0"/>
        <v>445349</v>
      </c>
      <c r="I10" s="22"/>
    </row>
    <row r="11" spans="1:9" x14ac:dyDescent="0.25">
      <c r="A11" s="16"/>
      <c r="B11" s="16">
        <v>556420</v>
      </c>
      <c r="C11" s="33">
        <v>2020</v>
      </c>
      <c r="D11" s="21">
        <v>202306</v>
      </c>
      <c r="E11" s="17"/>
      <c r="F11" s="17"/>
      <c r="G11" s="17"/>
      <c r="H11" s="22"/>
      <c r="I11" s="22">
        <v>202306</v>
      </c>
    </row>
    <row r="12" spans="1:9" x14ac:dyDescent="0.25">
      <c r="A12" s="16"/>
      <c r="B12" s="16">
        <v>556720</v>
      </c>
      <c r="C12" s="33">
        <v>2020</v>
      </c>
      <c r="D12" s="21">
        <v>78400</v>
      </c>
      <c r="E12" s="17"/>
      <c r="F12" s="17"/>
      <c r="G12" s="17"/>
      <c r="H12" s="22"/>
      <c r="I12" s="22">
        <v>78400</v>
      </c>
    </row>
    <row r="13" spans="1:9" x14ac:dyDescent="0.25">
      <c r="A13" s="16"/>
      <c r="B13" s="16">
        <v>556725</v>
      </c>
      <c r="C13" s="33">
        <v>2020</v>
      </c>
      <c r="D13" s="21">
        <v>175534</v>
      </c>
      <c r="E13" s="17"/>
      <c r="F13" s="17"/>
      <c r="G13" s="17"/>
      <c r="H13" s="22"/>
      <c r="I13" s="22">
        <v>175534</v>
      </c>
    </row>
    <row r="14" spans="1:9" x14ac:dyDescent="0.25">
      <c r="A14" s="16"/>
      <c r="B14" s="16">
        <v>556806</v>
      </c>
      <c r="C14" s="33">
        <v>2020</v>
      </c>
      <c r="D14" s="21">
        <v>226645</v>
      </c>
      <c r="E14" s="17"/>
      <c r="F14" s="17"/>
      <c r="G14" s="17"/>
      <c r="H14" s="22"/>
      <c r="I14" s="22">
        <v>226645</v>
      </c>
    </row>
    <row r="15" spans="1:9" x14ac:dyDescent="0.25">
      <c r="A15" s="16"/>
      <c r="B15" s="16">
        <v>557851</v>
      </c>
      <c r="C15" s="33">
        <v>2020</v>
      </c>
      <c r="D15" s="21">
        <v>284240</v>
      </c>
      <c r="E15" s="17"/>
      <c r="F15" s="17"/>
      <c r="G15" s="17"/>
      <c r="H15" s="22"/>
      <c r="I15" s="22">
        <v>284240</v>
      </c>
    </row>
    <row r="16" spans="1:9" x14ac:dyDescent="0.25">
      <c r="A16" s="16"/>
      <c r="B16" s="16">
        <v>559399</v>
      </c>
      <c r="C16" s="33">
        <v>2020</v>
      </c>
      <c r="D16" s="21">
        <v>60099</v>
      </c>
      <c r="E16" s="17"/>
      <c r="F16" s="17"/>
      <c r="G16" s="17"/>
      <c r="H16" s="22"/>
      <c r="I16" s="22">
        <v>60099</v>
      </c>
    </row>
    <row r="17" spans="1:9" x14ac:dyDescent="0.25">
      <c r="A17" s="16"/>
      <c r="B17" s="16">
        <v>559529</v>
      </c>
      <c r="C17" s="33">
        <v>2020</v>
      </c>
      <c r="D17" s="21">
        <v>65687</v>
      </c>
      <c r="E17" s="17"/>
      <c r="F17" s="17"/>
      <c r="G17" s="17"/>
      <c r="H17" s="22"/>
      <c r="I17" s="22">
        <v>65687</v>
      </c>
    </row>
    <row r="18" spans="1:9" x14ac:dyDescent="0.25">
      <c r="A18" s="16"/>
      <c r="B18" s="16">
        <v>560974</v>
      </c>
      <c r="C18" s="33">
        <v>2020</v>
      </c>
      <c r="D18" s="21">
        <v>206894</v>
      </c>
      <c r="E18" s="17"/>
      <c r="F18" s="17"/>
      <c r="G18" s="17"/>
      <c r="H18" s="22"/>
      <c r="I18" s="22">
        <v>206894</v>
      </c>
    </row>
    <row r="19" spans="1:9" x14ac:dyDescent="0.25">
      <c r="A19" s="16"/>
      <c r="B19" s="16">
        <v>564772</v>
      </c>
      <c r="C19" s="33">
        <v>2020</v>
      </c>
      <c r="D19" s="21">
        <v>180725</v>
      </c>
      <c r="E19" s="17"/>
      <c r="F19" s="17"/>
      <c r="G19" s="17"/>
      <c r="H19" s="22">
        <f t="shared" ref="H19:H21" si="1">+D19</f>
        <v>180725</v>
      </c>
      <c r="I19" s="22"/>
    </row>
    <row r="20" spans="1:9" x14ac:dyDescent="0.25">
      <c r="A20" s="16"/>
      <c r="B20" s="16">
        <v>565343</v>
      </c>
      <c r="C20" s="33">
        <v>2020</v>
      </c>
      <c r="D20" s="21">
        <v>74860</v>
      </c>
      <c r="E20" s="17"/>
      <c r="F20" s="17"/>
      <c r="G20" s="17"/>
      <c r="H20" s="22">
        <f t="shared" si="1"/>
        <v>74860</v>
      </c>
      <c r="I20" s="22"/>
    </row>
    <row r="21" spans="1:9" x14ac:dyDescent="0.25">
      <c r="A21" s="16" t="s">
        <v>41</v>
      </c>
      <c r="B21" s="16">
        <v>578128</v>
      </c>
      <c r="C21" s="33">
        <v>2020</v>
      </c>
      <c r="D21" s="21">
        <v>249287</v>
      </c>
      <c r="E21" s="17"/>
      <c r="F21" s="17"/>
      <c r="G21" s="17"/>
      <c r="H21" s="22">
        <f t="shared" si="1"/>
        <v>249287</v>
      </c>
      <c r="I21" s="22"/>
    </row>
    <row r="22" spans="1:9" x14ac:dyDescent="0.25">
      <c r="A22" s="16" t="s">
        <v>41</v>
      </c>
      <c r="B22" s="16">
        <v>583688</v>
      </c>
      <c r="C22" s="33">
        <v>2021</v>
      </c>
      <c r="D22" s="21">
        <v>85968</v>
      </c>
      <c r="E22" s="17"/>
      <c r="F22" s="17"/>
      <c r="G22" s="22">
        <v>85968</v>
      </c>
      <c r="H22" s="22"/>
      <c r="I22" s="22"/>
    </row>
    <row r="23" spans="1:9" x14ac:dyDescent="0.25">
      <c r="A23" s="16" t="s">
        <v>41</v>
      </c>
      <c r="B23" s="16">
        <v>589212</v>
      </c>
      <c r="C23" s="33">
        <v>2021</v>
      </c>
      <c r="D23" s="21">
        <v>265434</v>
      </c>
      <c r="E23" s="17"/>
      <c r="F23" s="17"/>
      <c r="G23" s="17"/>
      <c r="H23" s="22">
        <f t="shared" ref="H23:H24" si="2">+D23</f>
        <v>265434</v>
      </c>
      <c r="I23" s="22"/>
    </row>
    <row r="24" spans="1:9" x14ac:dyDescent="0.25">
      <c r="A24" s="16" t="s">
        <v>41</v>
      </c>
      <c r="B24" s="16">
        <v>590862</v>
      </c>
      <c r="C24" s="33">
        <v>2021</v>
      </c>
      <c r="D24" s="21">
        <v>184433</v>
      </c>
      <c r="E24" s="17"/>
      <c r="F24" s="17"/>
      <c r="G24" s="17"/>
      <c r="H24" s="22">
        <f t="shared" si="2"/>
        <v>184433</v>
      </c>
      <c r="I24" s="22"/>
    </row>
    <row r="25" spans="1:9" x14ac:dyDescent="0.25">
      <c r="A25" s="16" t="s">
        <v>41</v>
      </c>
      <c r="B25" s="16">
        <v>592216</v>
      </c>
      <c r="C25" s="33">
        <v>2021</v>
      </c>
      <c r="D25" s="21">
        <v>67552</v>
      </c>
      <c r="E25" s="17"/>
      <c r="F25" s="17"/>
      <c r="G25" s="22">
        <v>67552</v>
      </c>
      <c r="H25" s="22"/>
      <c r="I25" s="22"/>
    </row>
    <row r="26" spans="1:9" x14ac:dyDescent="0.25">
      <c r="A26" s="16" t="s">
        <v>41</v>
      </c>
      <c r="B26" s="16">
        <v>592672</v>
      </c>
      <c r="C26" s="33">
        <v>2021</v>
      </c>
      <c r="D26" s="21">
        <v>61332</v>
      </c>
      <c r="E26" s="17"/>
      <c r="F26" s="17"/>
      <c r="G26" s="17"/>
      <c r="H26" s="22">
        <f t="shared" ref="H26" si="3">+D26</f>
        <v>61332</v>
      </c>
      <c r="I26" s="22"/>
    </row>
    <row r="27" spans="1:9" x14ac:dyDescent="0.25">
      <c r="A27" s="16" t="s">
        <v>41</v>
      </c>
      <c r="B27" s="16">
        <v>593062</v>
      </c>
      <c r="C27" s="33">
        <v>2021</v>
      </c>
      <c r="D27" s="21">
        <v>61460</v>
      </c>
      <c r="E27" s="17"/>
      <c r="F27" s="17"/>
      <c r="G27" s="17">
        <v>61460</v>
      </c>
      <c r="H27" s="17"/>
      <c r="I27" s="17"/>
    </row>
    <row r="28" spans="1:9" x14ac:dyDescent="0.25">
      <c r="A28" s="16" t="s">
        <v>41</v>
      </c>
      <c r="B28" s="16">
        <v>593169</v>
      </c>
      <c r="C28" s="33">
        <v>2021</v>
      </c>
      <c r="D28" s="21">
        <v>63835</v>
      </c>
      <c r="E28" s="17"/>
      <c r="F28" s="17"/>
      <c r="G28" s="17">
        <v>63835</v>
      </c>
      <c r="H28" s="17"/>
      <c r="I28" s="17"/>
    </row>
    <row r="29" spans="1:9" x14ac:dyDescent="0.25">
      <c r="A29" s="16" t="s">
        <v>41</v>
      </c>
      <c r="B29" s="16">
        <v>594236</v>
      </c>
      <c r="C29" s="33">
        <v>2021</v>
      </c>
      <c r="D29" s="21">
        <v>209668</v>
      </c>
      <c r="E29" s="17"/>
      <c r="F29" s="17"/>
      <c r="G29" s="17"/>
      <c r="H29" s="22">
        <f t="shared" ref="H29:H30" si="4">+D29</f>
        <v>209668</v>
      </c>
      <c r="I29" s="22"/>
    </row>
    <row r="30" spans="1:9" x14ac:dyDescent="0.25">
      <c r="A30" s="16" t="s">
        <v>41</v>
      </c>
      <c r="B30" s="16">
        <v>595307</v>
      </c>
      <c r="C30" s="33">
        <v>2021</v>
      </c>
      <c r="D30" s="21">
        <v>99423</v>
      </c>
      <c r="E30" s="17"/>
      <c r="F30" s="17"/>
      <c r="G30" s="17"/>
      <c r="H30" s="22">
        <f t="shared" si="4"/>
        <v>99423</v>
      </c>
      <c r="I30" s="22"/>
    </row>
    <row r="31" spans="1:9" x14ac:dyDescent="0.25">
      <c r="A31" s="16" t="s">
        <v>41</v>
      </c>
      <c r="B31" s="16">
        <v>596024</v>
      </c>
      <c r="C31" s="33">
        <v>2021</v>
      </c>
      <c r="D31" s="21">
        <v>59700</v>
      </c>
      <c r="E31" s="17"/>
      <c r="F31" s="17"/>
      <c r="G31" s="17">
        <v>59700</v>
      </c>
      <c r="H31" s="17"/>
      <c r="I31" s="17"/>
    </row>
    <row r="32" spans="1:9" x14ac:dyDescent="0.25">
      <c r="A32" s="16" t="s">
        <v>41</v>
      </c>
      <c r="B32" s="16">
        <v>596874</v>
      </c>
      <c r="C32" s="33">
        <v>2021</v>
      </c>
      <c r="D32" s="21">
        <v>64576</v>
      </c>
      <c r="E32" s="17"/>
      <c r="F32" s="17"/>
      <c r="G32" s="17"/>
      <c r="H32" s="22">
        <f t="shared" ref="H32" si="5">+D32</f>
        <v>64576</v>
      </c>
      <c r="I32" s="22"/>
    </row>
    <row r="33" spans="1:9" x14ac:dyDescent="0.25">
      <c r="A33" s="16" t="s">
        <v>41</v>
      </c>
      <c r="B33" s="16">
        <v>597227</v>
      </c>
      <c r="C33" s="33">
        <v>2021</v>
      </c>
      <c r="D33" s="21">
        <v>220286</v>
      </c>
      <c r="E33" s="17"/>
      <c r="F33" s="17"/>
      <c r="G33" s="22">
        <v>220286</v>
      </c>
      <c r="H33" s="22"/>
      <c r="I33" s="22"/>
    </row>
    <row r="34" spans="1:9" x14ac:dyDescent="0.25">
      <c r="A34" s="16" t="s">
        <v>41</v>
      </c>
      <c r="B34" s="16">
        <v>597396</v>
      </c>
      <c r="C34" s="33">
        <v>2021</v>
      </c>
      <c r="D34" s="21">
        <v>62199</v>
      </c>
      <c r="E34" s="17"/>
      <c r="F34" s="17"/>
      <c r="G34" s="22">
        <v>62199</v>
      </c>
      <c r="H34" s="22"/>
      <c r="I34" s="22"/>
    </row>
    <row r="35" spans="1:9" x14ac:dyDescent="0.25">
      <c r="A35" s="16" t="s">
        <v>41</v>
      </c>
      <c r="B35" s="16">
        <v>597756</v>
      </c>
      <c r="C35" s="33">
        <v>2021</v>
      </c>
      <c r="D35" s="21">
        <v>119393</v>
      </c>
      <c r="E35" s="17"/>
      <c r="F35" s="17"/>
      <c r="G35" s="22">
        <v>119393</v>
      </c>
      <c r="H35" s="22"/>
      <c r="I35" s="22"/>
    </row>
    <row r="36" spans="1:9" x14ac:dyDescent="0.25">
      <c r="A36" s="16" t="s">
        <v>41</v>
      </c>
      <c r="B36" s="16">
        <v>599383</v>
      </c>
      <c r="C36" s="33">
        <v>2021</v>
      </c>
      <c r="D36" s="21">
        <v>63760</v>
      </c>
      <c r="E36" s="17"/>
      <c r="F36" s="17"/>
      <c r="G36" s="17">
        <v>63760</v>
      </c>
      <c r="H36" s="17"/>
      <c r="I36" s="17"/>
    </row>
    <row r="37" spans="1:9" x14ac:dyDescent="0.25">
      <c r="A37" s="16" t="s">
        <v>41</v>
      </c>
      <c r="B37" s="16">
        <v>600730</v>
      </c>
      <c r="C37" s="33">
        <v>2021</v>
      </c>
      <c r="D37" s="21">
        <v>59700</v>
      </c>
      <c r="E37" s="17"/>
      <c r="F37" s="17"/>
      <c r="G37" s="17">
        <v>59700</v>
      </c>
      <c r="H37" s="17"/>
      <c r="I37" s="17"/>
    </row>
    <row r="38" spans="1:9" x14ac:dyDescent="0.25">
      <c r="A38" s="16" t="s">
        <v>41</v>
      </c>
      <c r="B38" s="16">
        <v>600765</v>
      </c>
      <c r="C38" s="33">
        <v>2021</v>
      </c>
      <c r="D38" s="21">
        <v>67990</v>
      </c>
      <c r="E38" s="17"/>
      <c r="F38" s="17"/>
      <c r="G38" s="22">
        <v>67990</v>
      </c>
      <c r="H38" s="22"/>
      <c r="I38" s="22"/>
    </row>
    <row r="39" spans="1:9" x14ac:dyDescent="0.25">
      <c r="A39" s="16" t="s">
        <v>41</v>
      </c>
      <c r="B39" s="16">
        <v>602937</v>
      </c>
      <c r="C39" s="33">
        <v>2021</v>
      </c>
      <c r="D39" s="21">
        <v>36300</v>
      </c>
      <c r="E39" s="17"/>
      <c r="F39" s="17"/>
      <c r="G39" s="17">
        <v>36300</v>
      </c>
      <c r="H39" s="17"/>
      <c r="I39" s="17"/>
    </row>
    <row r="40" spans="1:9" x14ac:dyDescent="0.25">
      <c r="A40" s="16" t="s">
        <v>41</v>
      </c>
      <c r="B40" s="16">
        <v>603149</v>
      </c>
      <c r="C40" s="33">
        <v>2021</v>
      </c>
      <c r="D40" s="21">
        <v>236800</v>
      </c>
      <c r="E40" s="17"/>
      <c r="F40" s="17"/>
      <c r="G40" s="17">
        <v>236800</v>
      </c>
      <c r="H40" s="17"/>
      <c r="I40" s="17"/>
    </row>
    <row r="41" spans="1:9" x14ac:dyDescent="0.25">
      <c r="A41" s="16" t="s">
        <v>41</v>
      </c>
      <c r="B41" s="16">
        <v>603430</v>
      </c>
      <c r="C41" s="33">
        <v>2021</v>
      </c>
      <c r="D41" s="21">
        <v>282852</v>
      </c>
      <c r="E41" s="17">
        <f>VLOOKUP(B41,'CARTERA COOSALUD'!$A$2:$C$57,3,0)</f>
        <v>282852</v>
      </c>
      <c r="F41" s="17"/>
      <c r="G41" s="17"/>
      <c r="H41" s="17"/>
      <c r="I41" s="17"/>
    </row>
    <row r="42" spans="1:9" x14ac:dyDescent="0.25">
      <c r="A42" s="16" t="s">
        <v>41</v>
      </c>
      <c r="B42" s="16">
        <v>603767</v>
      </c>
      <c r="C42" s="33">
        <v>2021</v>
      </c>
      <c r="D42" s="21">
        <v>62199</v>
      </c>
      <c r="E42" s="17"/>
      <c r="F42" s="17"/>
      <c r="G42" s="22">
        <v>62199</v>
      </c>
      <c r="H42" s="22"/>
      <c r="I42" s="22"/>
    </row>
    <row r="43" spans="1:9" x14ac:dyDescent="0.25">
      <c r="A43" s="16" t="s">
        <v>41</v>
      </c>
      <c r="B43" s="16">
        <v>603821</v>
      </c>
      <c r="C43" s="33">
        <v>2021</v>
      </c>
      <c r="D43" s="21">
        <v>138336</v>
      </c>
      <c r="E43" s="17"/>
      <c r="F43" s="17"/>
      <c r="G43" s="17">
        <v>138336</v>
      </c>
      <c r="H43" s="17"/>
      <c r="I43" s="17"/>
    </row>
    <row r="44" spans="1:9" x14ac:dyDescent="0.25">
      <c r="A44" s="16" t="s">
        <v>41</v>
      </c>
      <c r="B44" s="16">
        <v>604808</v>
      </c>
      <c r="C44" s="33">
        <v>2021</v>
      </c>
      <c r="D44" s="21">
        <v>62813</v>
      </c>
      <c r="E44" s="17"/>
      <c r="F44" s="17"/>
      <c r="G44" s="17">
        <v>62813</v>
      </c>
      <c r="H44" s="17"/>
      <c r="I44" s="17"/>
    </row>
    <row r="45" spans="1:9" x14ac:dyDescent="0.25">
      <c r="A45" s="16" t="s">
        <v>41</v>
      </c>
      <c r="B45" s="16">
        <v>604825</v>
      </c>
      <c r="C45" s="33">
        <v>2021</v>
      </c>
      <c r="D45" s="21">
        <v>63835</v>
      </c>
      <c r="E45" s="17"/>
      <c r="F45" s="17"/>
      <c r="G45" s="17">
        <v>63835</v>
      </c>
      <c r="H45" s="17"/>
      <c r="I45" s="17"/>
    </row>
    <row r="46" spans="1:9" x14ac:dyDescent="0.25">
      <c r="A46" s="16" t="s">
        <v>41</v>
      </c>
      <c r="B46" s="16">
        <v>605008</v>
      </c>
      <c r="C46" s="33">
        <v>2021</v>
      </c>
      <c r="D46" s="21">
        <v>189537</v>
      </c>
      <c r="E46" s="17"/>
      <c r="F46" s="17"/>
      <c r="G46" s="22">
        <v>189537</v>
      </c>
      <c r="H46" s="22"/>
      <c r="I46" s="22"/>
    </row>
    <row r="47" spans="1:9" x14ac:dyDescent="0.25">
      <c r="A47" s="16" t="s">
        <v>41</v>
      </c>
      <c r="B47" s="16">
        <v>605573</v>
      </c>
      <c r="C47" s="33">
        <v>2021</v>
      </c>
      <c r="D47" s="21">
        <v>99423</v>
      </c>
      <c r="E47" s="17"/>
      <c r="F47" s="17"/>
      <c r="G47" s="17"/>
      <c r="H47" s="22">
        <f t="shared" ref="H47" si="6">+D47</f>
        <v>99423</v>
      </c>
      <c r="I47" s="22"/>
    </row>
    <row r="48" spans="1:9" x14ac:dyDescent="0.25">
      <c r="A48" s="16" t="s">
        <v>41</v>
      </c>
      <c r="B48" s="16">
        <v>610715</v>
      </c>
      <c r="C48" s="33">
        <v>2021</v>
      </c>
      <c r="D48" s="21">
        <v>793632</v>
      </c>
      <c r="E48" s="17">
        <f>VLOOKUP(B48,'CARTERA COOSALUD'!$A$2:$C$57,3,0)</f>
        <v>793632</v>
      </c>
      <c r="F48" s="17"/>
      <c r="G48" s="17"/>
      <c r="H48" s="17"/>
      <c r="I48" s="17"/>
    </row>
    <row r="49" spans="1:9" x14ac:dyDescent="0.25">
      <c r="A49" s="16" t="s">
        <v>41</v>
      </c>
      <c r="B49" s="16">
        <v>610862</v>
      </c>
      <c r="C49" s="33">
        <v>2021</v>
      </c>
      <c r="D49" s="21">
        <v>196899</v>
      </c>
      <c r="E49" s="17"/>
      <c r="F49" s="17"/>
      <c r="G49" s="17">
        <v>196899</v>
      </c>
      <c r="H49" s="17"/>
      <c r="I49" s="17"/>
    </row>
    <row r="50" spans="1:9" x14ac:dyDescent="0.25">
      <c r="A50" s="16" t="s">
        <v>41</v>
      </c>
      <c r="B50" s="16">
        <v>612508</v>
      </c>
      <c r="C50" s="33">
        <v>2021</v>
      </c>
      <c r="D50" s="21">
        <v>60808</v>
      </c>
      <c r="E50" s="17"/>
      <c r="F50" s="17"/>
      <c r="G50" s="17">
        <v>60808</v>
      </c>
      <c r="H50" s="17"/>
      <c r="I50" s="17"/>
    </row>
    <row r="51" spans="1:9" x14ac:dyDescent="0.25">
      <c r="A51" s="16" t="s">
        <v>41</v>
      </c>
      <c r="B51" s="16">
        <v>614525</v>
      </c>
      <c r="C51" s="33">
        <v>2021</v>
      </c>
      <c r="D51" s="21">
        <v>36300</v>
      </c>
      <c r="E51" s="17"/>
      <c r="F51" s="17"/>
      <c r="G51" s="22">
        <v>36300</v>
      </c>
      <c r="H51" s="22"/>
      <c r="I51" s="22"/>
    </row>
    <row r="52" spans="1:9" x14ac:dyDescent="0.25">
      <c r="A52" s="16" t="s">
        <v>41</v>
      </c>
      <c r="B52" s="16">
        <v>615212</v>
      </c>
      <c r="C52" s="33">
        <v>2021</v>
      </c>
      <c r="D52" s="21">
        <v>128499</v>
      </c>
      <c r="E52" s="17"/>
      <c r="F52" s="17"/>
      <c r="G52" s="17">
        <v>128499</v>
      </c>
      <c r="H52" s="17"/>
      <c r="I52" s="17"/>
    </row>
    <row r="53" spans="1:9" x14ac:dyDescent="0.25">
      <c r="A53" s="16" t="s">
        <v>41</v>
      </c>
      <c r="B53" s="16">
        <v>615457</v>
      </c>
      <c r="C53" s="33">
        <v>2021</v>
      </c>
      <c r="D53" s="21">
        <v>81400</v>
      </c>
      <c r="E53" s="17"/>
      <c r="F53" s="17"/>
      <c r="G53" s="17">
        <v>81400</v>
      </c>
      <c r="H53" s="17"/>
      <c r="I53" s="17"/>
    </row>
    <row r="54" spans="1:9" x14ac:dyDescent="0.25">
      <c r="A54" s="16" t="s">
        <v>41</v>
      </c>
      <c r="B54" s="16">
        <v>616491</v>
      </c>
      <c r="C54" s="33">
        <v>2021</v>
      </c>
      <c r="D54" s="21">
        <v>197608</v>
      </c>
      <c r="E54" s="17"/>
      <c r="F54" s="17"/>
      <c r="G54" s="22">
        <v>197608</v>
      </c>
      <c r="H54" s="22"/>
      <c r="I54" s="22"/>
    </row>
    <row r="55" spans="1:9" x14ac:dyDescent="0.25">
      <c r="A55" s="16" t="s">
        <v>41</v>
      </c>
      <c r="B55" s="16">
        <v>616623</v>
      </c>
      <c r="C55" s="33">
        <v>2021</v>
      </c>
      <c r="D55" s="21">
        <v>59700</v>
      </c>
      <c r="E55" s="17"/>
      <c r="F55" s="17"/>
      <c r="G55" s="17">
        <v>59700</v>
      </c>
      <c r="H55" s="17"/>
      <c r="I55" s="17"/>
    </row>
    <row r="56" spans="1:9" x14ac:dyDescent="0.25">
      <c r="A56" s="16" t="s">
        <v>41</v>
      </c>
      <c r="B56" s="16">
        <v>616892</v>
      </c>
      <c r="C56" s="33">
        <v>2021</v>
      </c>
      <c r="D56" s="21">
        <v>197228</v>
      </c>
      <c r="E56" s="17"/>
      <c r="F56" s="17"/>
      <c r="G56" s="17">
        <v>197228</v>
      </c>
      <c r="H56" s="17"/>
      <c r="I56" s="17"/>
    </row>
    <row r="57" spans="1:9" x14ac:dyDescent="0.25">
      <c r="A57" s="16" t="s">
        <v>41</v>
      </c>
      <c r="B57" s="16">
        <v>616917</v>
      </c>
      <c r="C57" s="33">
        <v>2021</v>
      </c>
      <c r="D57" s="21">
        <v>210212</v>
      </c>
      <c r="E57" s="17">
        <f>VLOOKUP(B57,'CARTERA COOSALUD'!$A$2:$C$57,3,0)</f>
        <v>210212</v>
      </c>
      <c r="F57" s="17"/>
      <c r="G57" s="17"/>
      <c r="H57" s="17"/>
      <c r="I57" s="17"/>
    </row>
    <row r="58" spans="1:9" x14ac:dyDescent="0.25">
      <c r="A58" s="16" t="s">
        <v>41</v>
      </c>
      <c r="B58" s="16">
        <v>617159</v>
      </c>
      <c r="C58" s="33">
        <v>2021</v>
      </c>
      <c r="D58" s="21">
        <v>36300</v>
      </c>
      <c r="E58" s="17"/>
      <c r="F58" s="17"/>
      <c r="G58" s="17">
        <v>36300</v>
      </c>
      <c r="H58" s="17"/>
      <c r="I58" s="17"/>
    </row>
    <row r="59" spans="1:9" x14ac:dyDescent="0.25">
      <c r="A59" s="16" t="s">
        <v>41</v>
      </c>
      <c r="B59" s="16">
        <v>617941</v>
      </c>
      <c r="C59" s="33">
        <v>2021</v>
      </c>
      <c r="D59" s="21">
        <v>131213</v>
      </c>
      <c r="E59" s="17"/>
      <c r="F59" s="17"/>
      <c r="G59" s="22">
        <v>131213</v>
      </c>
      <c r="H59" s="22"/>
      <c r="I59" s="22"/>
    </row>
    <row r="60" spans="1:9" x14ac:dyDescent="0.25">
      <c r="A60" s="16" t="s">
        <v>41</v>
      </c>
      <c r="B60" s="16">
        <v>618008</v>
      </c>
      <c r="C60" s="33">
        <v>2021</v>
      </c>
      <c r="D60" s="21">
        <v>158000</v>
      </c>
      <c r="E60" s="17"/>
      <c r="F60" s="17"/>
      <c r="G60" s="17">
        <v>158000</v>
      </c>
      <c r="H60" s="17"/>
      <c r="I60" s="17"/>
    </row>
    <row r="61" spans="1:9" x14ac:dyDescent="0.25">
      <c r="A61" s="16" t="s">
        <v>41</v>
      </c>
      <c r="B61" s="16">
        <v>618204</v>
      </c>
      <c r="C61" s="33">
        <v>2021</v>
      </c>
      <c r="D61" s="21">
        <v>66040</v>
      </c>
      <c r="E61" s="17"/>
      <c r="F61" s="17"/>
      <c r="G61" s="22">
        <v>66040</v>
      </c>
      <c r="H61" s="22"/>
      <c r="I61" s="22"/>
    </row>
    <row r="62" spans="1:9" x14ac:dyDescent="0.25">
      <c r="A62" s="16" t="s">
        <v>41</v>
      </c>
      <c r="B62" s="16">
        <v>618353</v>
      </c>
      <c r="C62" s="33">
        <v>2021</v>
      </c>
      <c r="D62" s="21">
        <v>64576</v>
      </c>
      <c r="E62" s="17"/>
      <c r="F62" s="17"/>
      <c r="G62" s="22">
        <v>64576</v>
      </c>
      <c r="H62" s="22"/>
      <c r="I62" s="22"/>
    </row>
    <row r="63" spans="1:9" x14ac:dyDescent="0.25">
      <c r="A63" s="16" t="s">
        <v>41</v>
      </c>
      <c r="B63" s="16">
        <v>619018</v>
      </c>
      <c r="C63" s="33">
        <v>2021</v>
      </c>
      <c r="D63" s="21">
        <v>210816</v>
      </c>
      <c r="E63" s="17"/>
      <c r="F63" s="17"/>
      <c r="G63" s="22">
        <v>210816</v>
      </c>
      <c r="H63" s="22"/>
      <c r="I63" s="22"/>
    </row>
    <row r="64" spans="1:9" x14ac:dyDescent="0.25">
      <c r="A64" s="16" t="s">
        <v>41</v>
      </c>
      <c r="B64" s="16">
        <v>619297</v>
      </c>
      <c r="C64" s="33">
        <v>2021</v>
      </c>
      <c r="D64" s="21">
        <v>388516</v>
      </c>
      <c r="E64" s="17"/>
      <c r="F64" s="17"/>
      <c r="G64" s="17">
        <v>388516</v>
      </c>
      <c r="H64" s="17"/>
      <c r="I64" s="17"/>
    </row>
    <row r="65" spans="1:9" x14ac:dyDescent="0.25">
      <c r="A65" s="16" t="s">
        <v>41</v>
      </c>
      <c r="B65" s="16">
        <v>619468</v>
      </c>
      <c r="C65" s="33">
        <v>2021</v>
      </c>
      <c r="D65" s="21">
        <v>36300</v>
      </c>
      <c r="E65" s="17"/>
      <c r="F65" s="17"/>
      <c r="G65" s="22">
        <v>36300</v>
      </c>
      <c r="H65" s="22"/>
      <c r="I65" s="22"/>
    </row>
    <row r="66" spans="1:9" x14ac:dyDescent="0.25">
      <c r="A66" s="16" t="s">
        <v>41</v>
      </c>
      <c r="B66" s="16">
        <v>620161</v>
      </c>
      <c r="C66" s="33">
        <v>2021</v>
      </c>
      <c r="D66" s="21">
        <v>59700</v>
      </c>
      <c r="E66" s="17"/>
      <c r="F66" s="17"/>
      <c r="G66" s="17">
        <v>59700</v>
      </c>
      <c r="H66" s="17"/>
      <c r="I66" s="17"/>
    </row>
    <row r="67" spans="1:9" x14ac:dyDescent="0.25">
      <c r="A67" s="16" t="s">
        <v>41</v>
      </c>
      <c r="B67" s="16">
        <v>620427</v>
      </c>
      <c r="C67" s="33">
        <v>2021</v>
      </c>
      <c r="D67" s="21">
        <v>62199</v>
      </c>
      <c r="E67" s="17"/>
      <c r="F67" s="17"/>
      <c r="G67" s="17">
        <v>62199</v>
      </c>
      <c r="H67" s="17"/>
      <c r="I67" s="17"/>
    </row>
    <row r="68" spans="1:9" x14ac:dyDescent="0.25">
      <c r="A68" s="16" t="s">
        <v>41</v>
      </c>
      <c r="B68" s="16">
        <v>621760</v>
      </c>
      <c r="C68" s="33">
        <v>2021</v>
      </c>
      <c r="D68" s="21">
        <v>61200</v>
      </c>
      <c r="E68" s="17"/>
      <c r="F68" s="17"/>
      <c r="G68" s="22">
        <v>61200</v>
      </c>
      <c r="H68" s="22"/>
      <c r="I68" s="22"/>
    </row>
    <row r="69" spans="1:9" x14ac:dyDescent="0.25">
      <c r="A69" s="16" t="s">
        <v>41</v>
      </c>
      <c r="B69" s="16">
        <v>621978</v>
      </c>
      <c r="C69" s="33">
        <v>2021</v>
      </c>
      <c r="D69" s="21">
        <v>203995</v>
      </c>
      <c r="E69" s="17">
        <f>VLOOKUP(B69,'CARTERA COOSALUD'!$A$2:$C$57,3,0)</f>
        <v>203995</v>
      </c>
      <c r="F69" s="17"/>
      <c r="G69" s="17"/>
      <c r="H69" s="17"/>
      <c r="I69" s="17"/>
    </row>
    <row r="70" spans="1:9" x14ac:dyDescent="0.25">
      <c r="A70" s="16" t="s">
        <v>41</v>
      </c>
      <c r="B70" s="16">
        <v>622070</v>
      </c>
      <c r="C70" s="33">
        <v>2021</v>
      </c>
      <c r="D70" s="21">
        <v>63835</v>
      </c>
      <c r="E70" s="17">
        <f>VLOOKUP(B70,'CARTERA COOSALUD'!$A$2:$C$57,3,0)</f>
        <v>56460</v>
      </c>
      <c r="F70" s="17"/>
      <c r="G70" s="22">
        <v>7375</v>
      </c>
      <c r="H70" s="22"/>
      <c r="I70" s="22"/>
    </row>
    <row r="71" spans="1:9" x14ac:dyDescent="0.25">
      <c r="A71" s="16" t="s">
        <v>41</v>
      </c>
      <c r="B71" s="16">
        <v>622891</v>
      </c>
      <c r="C71" s="33">
        <v>2021</v>
      </c>
      <c r="D71" s="21">
        <v>59700</v>
      </c>
      <c r="E71" s="17"/>
      <c r="F71" s="17"/>
      <c r="G71" s="17">
        <v>59700</v>
      </c>
      <c r="H71" s="17"/>
      <c r="I71" s="17"/>
    </row>
    <row r="72" spans="1:9" x14ac:dyDescent="0.25">
      <c r="A72" s="16" t="s">
        <v>41</v>
      </c>
      <c r="B72" s="16">
        <v>623069</v>
      </c>
      <c r="C72" s="33">
        <v>2021</v>
      </c>
      <c r="D72" s="21">
        <v>224652</v>
      </c>
      <c r="E72" s="17"/>
      <c r="F72" s="17"/>
      <c r="G72" s="22">
        <v>224652</v>
      </c>
      <c r="H72" s="22"/>
      <c r="I72" s="22"/>
    </row>
    <row r="73" spans="1:9" x14ac:dyDescent="0.25">
      <c r="A73" s="16" t="s">
        <v>41</v>
      </c>
      <c r="B73" s="16">
        <v>623444</v>
      </c>
      <c r="C73" s="33">
        <v>2021</v>
      </c>
      <c r="D73" s="21">
        <v>36300</v>
      </c>
      <c r="E73" s="17">
        <f>VLOOKUP(B73,'CARTERA COOSALUD'!$A$2:$C$57,3,0)</f>
        <v>36300</v>
      </c>
      <c r="F73" s="17"/>
      <c r="G73" s="17"/>
      <c r="H73" s="17"/>
      <c r="I73" s="17"/>
    </row>
    <row r="74" spans="1:9" x14ac:dyDescent="0.25">
      <c r="A74" s="16" t="s">
        <v>41</v>
      </c>
      <c r="B74" s="16">
        <v>623519</v>
      </c>
      <c r="C74" s="33">
        <v>2021</v>
      </c>
      <c r="D74" s="21">
        <v>59700</v>
      </c>
      <c r="E74" s="17"/>
      <c r="F74" s="17"/>
      <c r="G74" s="17">
        <v>59700</v>
      </c>
      <c r="H74" s="17"/>
      <c r="I74" s="17"/>
    </row>
    <row r="75" spans="1:9" x14ac:dyDescent="0.25">
      <c r="A75" s="16" t="s">
        <v>41</v>
      </c>
      <c r="B75" s="16">
        <v>623670</v>
      </c>
      <c r="C75" s="33">
        <v>2021</v>
      </c>
      <c r="D75" s="21">
        <v>59700</v>
      </c>
      <c r="E75" s="17"/>
      <c r="F75" s="17"/>
      <c r="G75" s="17">
        <v>59700</v>
      </c>
      <c r="H75" s="17"/>
      <c r="I75" s="17"/>
    </row>
    <row r="76" spans="1:9" x14ac:dyDescent="0.25">
      <c r="A76" s="16" t="s">
        <v>41</v>
      </c>
      <c r="B76" s="16">
        <v>623735</v>
      </c>
      <c r="C76" s="33">
        <v>2021</v>
      </c>
      <c r="D76" s="21">
        <v>59700</v>
      </c>
      <c r="E76" s="17">
        <f>VLOOKUP(B76,'CARTERA COOSALUD'!$A$2:$C$57,3,0)</f>
        <v>36305</v>
      </c>
      <c r="F76" s="17"/>
      <c r="G76" s="22">
        <v>23395</v>
      </c>
      <c r="H76" s="22"/>
      <c r="I76" s="22"/>
    </row>
    <row r="77" spans="1:9" x14ac:dyDescent="0.25">
      <c r="A77" s="16" t="s">
        <v>41</v>
      </c>
      <c r="B77" s="16">
        <v>624169</v>
      </c>
      <c r="C77" s="33">
        <v>2022</v>
      </c>
      <c r="D77" s="21">
        <v>62199</v>
      </c>
      <c r="E77" s="17"/>
      <c r="F77" s="17"/>
      <c r="G77" s="17">
        <v>62199</v>
      </c>
      <c r="H77" s="17"/>
      <c r="I77" s="17"/>
    </row>
    <row r="78" spans="1:9" x14ac:dyDescent="0.25">
      <c r="A78" s="16" t="s">
        <v>41</v>
      </c>
      <c r="B78" s="16">
        <v>624931</v>
      </c>
      <c r="C78" s="33">
        <v>2022</v>
      </c>
      <c r="D78" s="21">
        <v>307518</v>
      </c>
      <c r="E78" s="17">
        <f>VLOOKUP(B78,'CARTERA COOSALUD'!$A$2:$C$57,3,0)</f>
        <v>307518</v>
      </c>
      <c r="F78" s="17"/>
      <c r="G78" s="17"/>
      <c r="H78" s="17"/>
      <c r="I78" s="17"/>
    </row>
    <row r="79" spans="1:9" x14ac:dyDescent="0.25">
      <c r="A79" s="16" t="s">
        <v>41</v>
      </c>
      <c r="B79" s="16">
        <v>626875</v>
      </c>
      <c r="C79" s="33">
        <v>2022</v>
      </c>
      <c r="D79" s="21">
        <v>68199</v>
      </c>
      <c r="E79" s="17"/>
      <c r="F79" s="17"/>
      <c r="G79" s="17"/>
      <c r="H79" s="22"/>
      <c r="I79" s="22">
        <v>68199</v>
      </c>
    </row>
    <row r="80" spans="1:9" x14ac:dyDescent="0.25">
      <c r="A80" s="16" t="s">
        <v>41</v>
      </c>
      <c r="B80" s="16">
        <v>627169</v>
      </c>
      <c r="C80" s="33">
        <v>2022</v>
      </c>
      <c r="D80" s="21">
        <v>68199</v>
      </c>
      <c r="E80" s="17">
        <f>VLOOKUP(B80,'CARTERA COOSALUD'!$A$2:$C$57,3,0)</f>
        <v>68199</v>
      </c>
      <c r="F80" s="17"/>
      <c r="G80" s="17"/>
      <c r="H80" s="17"/>
      <c r="I80" s="17"/>
    </row>
    <row r="81" spans="1:9" x14ac:dyDescent="0.25">
      <c r="A81" s="16" t="s">
        <v>41</v>
      </c>
      <c r="B81" s="16">
        <v>627406</v>
      </c>
      <c r="C81" s="33">
        <v>2022</v>
      </c>
      <c r="D81" s="21">
        <v>148047</v>
      </c>
      <c r="E81" s="17">
        <f>VLOOKUP(B81,'CARTERA COOSALUD'!$A$2:$C$57,3,0)</f>
        <v>148047</v>
      </c>
      <c r="F81" s="17"/>
      <c r="G81" s="17"/>
      <c r="H81" s="17"/>
      <c r="I81" s="17"/>
    </row>
    <row r="82" spans="1:9" x14ac:dyDescent="0.25">
      <c r="A82" s="16" t="s">
        <v>41</v>
      </c>
      <c r="B82" s="16">
        <v>627572</v>
      </c>
      <c r="C82" s="33">
        <v>2022</v>
      </c>
      <c r="D82" s="21">
        <v>68199</v>
      </c>
      <c r="E82" s="17">
        <f>VLOOKUP(B82,'CARTERA COOSALUD'!$A$2:$C$57,3,0)</f>
        <v>68199</v>
      </c>
      <c r="F82" s="17"/>
      <c r="G82" s="17"/>
      <c r="H82" s="17"/>
      <c r="I82" s="17"/>
    </row>
    <row r="83" spans="1:9" x14ac:dyDescent="0.25">
      <c r="A83" s="16" t="s">
        <v>41</v>
      </c>
      <c r="B83" s="16">
        <v>627607</v>
      </c>
      <c r="C83" s="33">
        <v>2022</v>
      </c>
      <c r="D83" s="21">
        <v>68788</v>
      </c>
      <c r="E83" s="17"/>
      <c r="F83" s="17"/>
      <c r="G83" s="17"/>
      <c r="H83" s="22"/>
      <c r="I83" s="22">
        <v>68788</v>
      </c>
    </row>
    <row r="84" spans="1:9" x14ac:dyDescent="0.25">
      <c r="A84" s="16" t="s">
        <v>41</v>
      </c>
      <c r="B84" s="16">
        <v>628042</v>
      </c>
      <c r="C84" s="33">
        <v>2022</v>
      </c>
      <c r="D84" s="21">
        <v>169700</v>
      </c>
      <c r="E84" s="17">
        <f>VLOOKUP(B84,'CARTERA COOSALUD'!$A$2:$C$57,3,0)</f>
        <v>169700</v>
      </c>
      <c r="F84" s="17"/>
      <c r="G84" s="17"/>
      <c r="H84" s="17"/>
      <c r="I84" s="17"/>
    </row>
    <row r="85" spans="1:9" x14ac:dyDescent="0.25">
      <c r="A85" s="16" t="s">
        <v>41</v>
      </c>
      <c r="B85" s="16">
        <v>628043</v>
      </c>
      <c r="C85" s="33">
        <v>2022</v>
      </c>
      <c r="D85" s="21">
        <v>40000</v>
      </c>
      <c r="E85" s="17">
        <f>VLOOKUP(B85,'CARTERA COOSALUD'!$A$2:$C$57,3,0)</f>
        <v>40000</v>
      </c>
      <c r="F85" s="17"/>
      <c r="G85" s="17"/>
      <c r="H85" s="17"/>
      <c r="I85" s="17"/>
    </row>
    <row r="86" spans="1:9" x14ac:dyDescent="0.25">
      <c r="A86" s="16" t="s">
        <v>41</v>
      </c>
      <c r="B86" s="16">
        <v>628044</v>
      </c>
      <c r="C86" s="33">
        <v>2022</v>
      </c>
      <c r="D86" s="21">
        <v>112700</v>
      </c>
      <c r="E86" s="17">
        <f>VLOOKUP(B86,'CARTERA COOSALUD'!$A$2:$C$57,3,0)</f>
        <v>112700</v>
      </c>
      <c r="F86" s="17"/>
      <c r="G86" s="17"/>
      <c r="H86" s="17"/>
      <c r="I86" s="17"/>
    </row>
    <row r="87" spans="1:9" x14ac:dyDescent="0.25">
      <c r="A87" s="16" t="s">
        <v>41</v>
      </c>
      <c r="B87" s="16">
        <v>628369</v>
      </c>
      <c r="C87" s="33">
        <v>2022</v>
      </c>
      <c r="D87" s="21">
        <v>68788</v>
      </c>
      <c r="E87" s="17"/>
      <c r="F87" s="17"/>
      <c r="G87" s="17">
        <v>68788</v>
      </c>
      <c r="H87" s="17"/>
      <c r="I87" s="17"/>
    </row>
    <row r="88" spans="1:9" x14ac:dyDescent="0.25">
      <c r="A88" s="16" t="s">
        <v>41</v>
      </c>
      <c r="B88" s="16">
        <v>629157</v>
      </c>
      <c r="C88" s="33">
        <v>2022</v>
      </c>
      <c r="D88" s="21">
        <v>67679</v>
      </c>
      <c r="E88" s="17">
        <f>VLOOKUP(B88,'CARTERA COOSALUD'!$A$2:$C$57,3,0)</f>
        <v>67679</v>
      </c>
      <c r="F88" s="17"/>
      <c r="G88" s="17"/>
      <c r="H88" s="17"/>
      <c r="I88" s="17"/>
    </row>
    <row r="89" spans="1:9" x14ac:dyDescent="0.25">
      <c r="A89" s="16" t="s">
        <v>41</v>
      </c>
      <c r="B89" s="16">
        <v>629518</v>
      </c>
      <c r="C89" s="33">
        <v>2022</v>
      </c>
      <c r="D89" s="21">
        <v>65700</v>
      </c>
      <c r="E89" s="17">
        <f>VLOOKUP(B89,'CARTERA COOSALUD'!$A$2:$C$57,3,0)</f>
        <v>65700</v>
      </c>
      <c r="F89" s="17"/>
      <c r="G89" s="17"/>
      <c r="H89" s="17"/>
      <c r="I89" s="17"/>
    </row>
    <row r="90" spans="1:9" x14ac:dyDescent="0.25">
      <c r="A90" s="16" t="s">
        <v>41</v>
      </c>
      <c r="B90" s="16">
        <v>629598</v>
      </c>
      <c r="C90" s="33">
        <v>2022</v>
      </c>
      <c r="D90" s="21">
        <v>70989</v>
      </c>
      <c r="E90" s="17">
        <f>VLOOKUP(B90,'CARTERA COOSALUD'!$A$2:$C$57,3,0)</f>
        <v>70989</v>
      </c>
      <c r="F90" s="17"/>
      <c r="G90" s="17"/>
      <c r="H90" s="17"/>
      <c r="I90" s="17"/>
    </row>
    <row r="91" spans="1:9" x14ac:dyDescent="0.25">
      <c r="A91" s="16" t="s">
        <v>41</v>
      </c>
      <c r="B91" s="16">
        <v>629953</v>
      </c>
      <c r="C91" s="33">
        <v>2022</v>
      </c>
      <c r="D91" s="21">
        <v>68199</v>
      </c>
      <c r="E91" s="17"/>
      <c r="F91" s="17"/>
      <c r="G91" s="17">
        <v>68199</v>
      </c>
      <c r="H91" s="17"/>
      <c r="I91" s="17"/>
    </row>
    <row r="92" spans="1:9" x14ac:dyDescent="0.25">
      <c r="A92" s="16" t="s">
        <v>41</v>
      </c>
      <c r="B92" s="16">
        <v>630613</v>
      </c>
      <c r="C92" s="33">
        <v>2022</v>
      </c>
      <c r="D92" s="21">
        <v>66808</v>
      </c>
      <c r="E92" s="17">
        <f>VLOOKUP(B92,'CARTERA COOSALUD'!$A$2:$C$57,3,0)</f>
        <v>66808</v>
      </c>
      <c r="F92" s="17"/>
      <c r="G92" s="17"/>
      <c r="H92" s="17"/>
      <c r="I92" s="17"/>
    </row>
    <row r="93" spans="1:9" x14ac:dyDescent="0.25">
      <c r="A93" s="16" t="s">
        <v>41</v>
      </c>
      <c r="B93" s="16">
        <v>630637</v>
      </c>
      <c r="C93" s="33">
        <v>2022</v>
      </c>
      <c r="D93" s="21">
        <v>68199</v>
      </c>
      <c r="E93" s="17">
        <f>VLOOKUP(B93,'CARTERA COOSALUD'!$A$2:$C$57,3,0)</f>
        <v>68199</v>
      </c>
      <c r="F93" s="17"/>
      <c r="G93" s="17"/>
      <c r="H93" s="17"/>
      <c r="I93" s="17"/>
    </row>
    <row r="94" spans="1:9" x14ac:dyDescent="0.25">
      <c r="A94" s="16" t="s">
        <v>41</v>
      </c>
      <c r="B94" s="16">
        <v>630666</v>
      </c>
      <c r="C94" s="33">
        <v>2022</v>
      </c>
      <c r="D94" s="21">
        <v>231574</v>
      </c>
      <c r="E94" s="17">
        <f>VLOOKUP(B94,'CARTERA COOSALUD'!$A$2:$C$57,3,0)</f>
        <v>231574</v>
      </c>
      <c r="F94" s="17"/>
      <c r="G94" s="17"/>
      <c r="H94" s="17"/>
      <c r="I94" s="17"/>
    </row>
    <row r="95" spans="1:9" x14ac:dyDescent="0.25">
      <c r="A95" s="16" t="s">
        <v>41</v>
      </c>
      <c r="B95" s="16">
        <v>630800</v>
      </c>
      <c r="C95" s="33">
        <v>2022</v>
      </c>
      <c r="D95" s="21">
        <v>215932</v>
      </c>
      <c r="E95" s="17"/>
      <c r="F95" s="17"/>
      <c r="G95" s="17">
        <v>215932</v>
      </c>
      <c r="H95" s="17"/>
      <c r="I95" s="17"/>
    </row>
    <row r="96" spans="1:9" x14ac:dyDescent="0.25">
      <c r="A96" s="16" t="s">
        <v>41</v>
      </c>
      <c r="B96" s="16">
        <v>630845</v>
      </c>
      <c r="C96" s="33">
        <v>2022</v>
      </c>
      <c r="D96" s="21">
        <v>68268</v>
      </c>
      <c r="E96" s="17">
        <f>VLOOKUP(B96,'CARTERA COOSALUD'!$A$2:$C$57,3,0)</f>
        <v>68268</v>
      </c>
      <c r="F96" s="17"/>
      <c r="G96" s="17"/>
      <c r="H96" s="17"/>
      <c r="I96" s="17"/>
    </row>
    <row r="97" spans="1:9" x14ac:dyDescent="0.25">
      <c r="A97" s="16" t="s">
        <v>41</v>
      </c>
      <c r="B97" s="16">
        <v>631297</v>
      </c>
      <c r="C97" s="33">
        <v>2022</v>
      </c>
      <c r="D97" s="21">
        <v>68711</v>
      </c>
      <c r="E97" s="17">
        <f>VLOOKUP(B97,'CARTERA COOSALUD'!$A$2:$C$57,3,0)</f>
        <v>68711</v>
      </c>
      <c r="F97" s="17"/>
      <c r="G97" s="17"/>
      <c r="H97" s="17"/>
      <c r="I97" s="17"/>
    </row>
    <row r="98" spans="1:9" x14ac:dyDescent="0.25">
      <c r="A98" s="16" t="s">
        <v>41</v>
      </c>
      <c r="B98" s="16">
        <v>631422</v>
      </c>
      <c r="C98" s="33">
        <v>2022</v>
      </c>
      <c r="D98" s="21">
        <v>209450</v>
      </c>
      <c r="E98" s="17">
        <f>VLOOKUP(B98,'CARTERA COOSALUD'!$A$2:$C$57,3,0)</f>
        <v>209450</v>
      </c>
      <c r="F98" s="17"/>
      <c r="G98" s="17"/>
      <c r="H98" s="17"/>
      <c r="I98" s="17"/>
    </row>
    <row r="99" spans="1:9" x14ac:dyDescent="0.25">
      <c r="A99" s="16" t="s">
        <v>41</v>
      </c>
      <c r="B99" s="16">
        <v>631433</v>
      </c>
      <c r="C99" s="33">
        <v>2022</v>
      </c>
      <c r="D99" s="21">
        <v>142552</v>
      </c>
      <c r="E99" s="17">
        <f>VLOOKUP(B99,'CARTERA COOSALUD'!$A$2:$C$57,3,0)</f>
        <v>124302</v>
      </c>
      <c r="F99" s="17">
        <f>VLOOKUP(B99,'GLOSA POR CONCILIAR'!$A$2:$C$2,3,0)</f>
        <v>18250</v>
      </c>
      <c r="G99" s="17"/>
      <c r="H99" s="17"/>
      <c r="I99" s="17"/>
    </row>
    <row r="100" spans="1:9" x14ac:dyDescent="0.25">
      <c r="A100" s="17"/>
      <c r="B100" s="17"/>
      <c r="C100" s="34"/>
      <c r="D100" s="22">
        <f t="shared" ref="D100:I100" si="7">SUM(D2:D99)</f>
        <v>14676387</v>
      </c>
      <c r="E100" s="22">
        <f t="shared" si="7"/>
        <v>3575799</v>
      </c>
      <c r="F100" s="22">
        <f t="shared" si="7"/>
        <v>18250</v>
      </c>
      <c r="G100" s="22">
        <f t="shared" si="7"/>
        <v>4804605</v>
      </c>
      <c r="H100" s="22">
        <f t="shared" si="7"/>
        <v>4407968</v>
      </c>
      <c r="I100" s="22">
        <f t="shared" si="7"/>
        <v>1869765</v>
      </c>
    </row>
  </sheetData>
  <autoFilter ref="A1:I100" xr:uid="{E0315F95-2072-4ADA-A199-C06EFBC36C6B}"/>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CD472-6A82-4A4A-A00A-F81AA207B590}">
  <dimension ref="A1:F27"/>
  <sheetViews>
    <sheetView showGridLines="0" tabSelected="1" workbookViewId="0">
      <selection activeCell="A6" sqref="A6"/>
    </sheetView>
  </sheetViews>
  <sheetFormatPr baseColWidth="10" defaultRowHeight="15" x14ac:dyDescent="0.25"/>
  <cols>
    <col min="1" max="1" width="77.42578125" bestFit="1" customWidth="1"/>
    <col min="2" max="2" width="22.42578125" bestFit="1" customWidth="1"/>
    <col min="3" max="5" width="12.7109375" bestFit="1" customWidth="1"/>
    <col min="6" max="6" width="25.5703125" bestFit="1" customWidth="1"/>
    <col min="7" max="24" width="33.7109375" bestFit="1" customWidth="1"/>
    <col min="25" max="25" width="20.28515625" bestFit="1" customWidth="1"/>
    <col min="26" max="26" width="38.7109375" bestFit="1" customWidth="1"/>
    <col min="27" max="27" width="26.140625" bestFit="1" customWidth="1"/>
    <col min="28" max="28" width="23.140625" bestFit="1" customWidth="1"/>
    <col min="29" max="29" width="30.85546875" bestFit="1" customWidth="1"/>
    <col min="30" max="30" width="23.7109375" bestFit="1" customWidth="1"/>
  </cols>
  <sheetData>
    <row r="1" spans="1:6" x14ac:dyDescent="0.25">
      <c r="F1" s="1"/>
    </row>
    <row r="2" spans="1:6" x14ac:dyDescent="0.25">
      <c r="F2" s="1"/>
    </row>
    <row r="3" spans="1:6" x14ac:dyDescent="0.25">
      <c r="F3" s="1"/>
    </row>
    <row r="4" spans="1:6" x14ac:dyDescent="0.25">
      <c r="F4" s="1"/>
    </row>
    <row r="5" spans="1:6" ht="15.75" x14ac:dyDescent="0.25">
      <c r="A5" s="30" t="s">
        <v>0</v>
      </c>
      <c r="B5" s="2"/>
      <c r="C5" s="2"/>
      <c r="D5" s="2"/>
      <c r="E5" s="2"/>
      <c r="F5" s="1"/>
    </row>
    <row r="6" spans="1:6" ht="15.75" x14ac:dyDescent="0.25">
      <c r="A6" s="30" t="s">
        <v>112</v>
      </c>
      <c r="B6" s="2"/>
      <c r="C6" s="2"/>
      <c r="D6" s="2"/>
      <c r="E6" s="2"/>
      <c r="F6" s="1"/>
    </row>
    <row r="7" spans="1:6" x14ac:dyDescent="0.25">
      <c r="A7" s="1"/>
      <c r="B7" s="1"/>
      <c r="C7" s="1"/>
      <c r="D7" s="1"/>
      <c r="E7" s="1"/>
      <c r="F7" s="1"/>
    </row>
    <row r="8" spans="1:6" x14ac:dyDescent="0.25">
      <c r="A8" s="3" t="s">
        <v>1</v>
      </c>
      <c r="B8" s="3">
        <v>2019</v>
      </c>
      <c r="C8" s="3">
        <v>2020</v>
      </c>
      <c r="D8" s="3">
        <v>2021</v>
      </c>
      <c r="E8" s="3">
        <v>2022</v>
      </c>
      <c r="F8" s="4" t="s">
        <v>2</v>
      </c>
    </row>
    <row r="9" spans="1:6" x14ac:dyDescent="0.25">
      <c r="A9" s="1"/>
      <c r="B9" s="1"/>
      <c r="C9" s="1"/>
      <c r="D9" s="1"/>
      <c r="E9" s="1"/>
      <c r="F9" s="1"/>
    </row>
    <row r="10" spans="1:6" ht="18.75" x14ac:dyDescent="0.3">
      <c r="A10" s="5" t="s">
        <v>3</v>
      </c>
      <c r="B10" s="6">
        <v>1027729</v>
      </c>
      <c r="C10" s="6">
        <v>4128728</v>
      </c>
      <c r="D10" s="6">
        <v>6993532</v>
      </c>
      <c r="E10" s="6">
        <v>2526398</v>
      </c>
      <c r="F10" s="6">
        <f>+'CRUCE 19052022'!D100</f>
        <v>14676387</v>
      </c>
    </row>
    <row r="11" spans="1:6" x14ac:dyDescent="0.25">
      <c r="A11" s="1"/>
      <c r="B11" s="1"/>
      <c r="C11" s="1"/>
      <c r="D11" s="1"/>
      <c r="E11" s="1"/>
      <c r="F11" s="1"/>
    </row>
    <row r="12" spans="1:6" x14ac:dyDescent="0.25">
      <c r="A12" s="1" t="s">
        <v>4</v>
      </c>
      <c r="B12" s="7">
        <v>146024</v>
      </c>
      <c r="C12" s="7">
        <v>1586754</v>
      </c>
      <c r="D12" s="7"/>
      <c r="E12" s="7">
        <v>136987</v>
      </c>
      <c r="F12" s="7">
        <f>SUM(B12:E12)</f>
        <v>1869765</v>
      </c>
    </row>
    <row r="13" spans="1:6" x14ac:dyDescent="0.25">
      <c r="A13" s="1" t="s">
        <v>5</v>
      </c>
      <c r="B13" s="7">
        <v>881705</v>
      </c>
      <c r="C13" s="7">
        <v>2541974</v>
      </c>
      <c r="D13" s="7">
        <v>984289</v>
      </c>
      <c r="E13" s="7">
        <v>0</v>
      </c>
      <c r="F13" s="7">
        <f>SUM(B13:E13)</f>
        <v>4407968</v>
      </c>
    </row>
    <row r="14" spans="1:6" x14ac:dyDescent="0.25">
      <c r="A14" s="1" t="s">
        <v>6</v>
      </c>
      <c r="B14" s="7">
        <f>+[1]CRUCE!E45</f>
        <v>0</v>
      </c>
      <c r="C14" s="7">
        <f>+[1]CRUCE!F45</f>
        <v>0</v>
      </c>
      <c r="D14" s="7">
        <v>4389487</v>
      </c>
      <c r="E14" s="7">
        <v>415118</v>
      </c>
      <c r="F14" s="7">
        <f>SUM(B14:E14)</f>
        <v>4804605</v>
      </c>
    </row>
    <row r="15" spans="1:6" x14ac:dyDescent="0.25">
      <c r="A15" s="1" t="s">
        <v>7</v>
      </c>
      <c r="B15" s="7">
        <v>0</v>
      </c>
      <c r="C15" s="7">
        <v>0</v>
      </c>
      <c r="D15" s="7">
        <v>0</v>
      </c>
      <c r="E15" s="7">
        <v>0</v>
      </c>
      <c r="F15" s="7">
        <f t="shared" ref="F15:F17" si="0">SUM(B15:E15)</f>
        <v>0</v>
      </c>
    </row>
    <row r="16" spans="1:6" x14ac:dyDescent="0.25">
      <c r="A16" s="1" t="s">
        <v>8</v>
      </c>
      <c r="B16" s="7">
        <v>0</v>
      </c>
      <c r="C16" s="7">
        <v>0</v>
      </c>
      <c r="D16" s="7">
        <v>0</v>
      </c>
      <c r="E16" s="7">
        <v>18250</v>
      </c>
      <c r="F16" s="7">
        <f t="shared" si="0"/>
        <v>18250</v>
      </c>
    </row>
    <row r="17" spans="1:6" x14ac:dyDescent="0.25">
      <c r="A17" s="1" t="s">
        <v>9</v>
      </c>
      <c r="B17" s="7">
        <v>0</v>
      </c>
      <c r="C17" s="7">
        <v>0</v>
      </c>
      <c r="D17" s="7">
        <v>0</v>
      </c>
      <c r="E17" s="7">
        <v>0</v>
      </c>
      <c r="F17" s="7">
        <f t="shared" si="0"/>
        <v>0</v>
      </c>
    </row>
    <row r="18" spans="1:6" x14ac:dyDescent="0.25">
      <c r="A18" s="1"/>
      <c r="B18" s="1"/>
      <c r="C18" s="1"/>
      <c r="D18" s="1"/>
      <c r="E18" s="1"/>
      <c r="F18" s="1"/>
    </row>
    <row r="19" spans="1:6" ht="18.75" x14ac:dyDescent="0.3">
      <c r="A19" s="5" t="s">
        <v>10</v>
      </c>
      <c r="B19" s="6">
        <f>+B10-B12-B13-B14-B15-B16-B17</f>
        <v>0</v>
      </c>
      <c r="C19" s="6">
        <f>+C10-C12-C13-C14-C15-C16-C17</f>
        <v>0</v>
      </c>
      <c r="D19" s="6">
        <f>+D10-D12-D13-D14-D15-D16-D17</f>
        <v>1619756</v>
      </c>
      <c r="E19" s="6">
        <f>+E10-E12-E13-E14-E15-E16-E17</f>
        <v>1956043</v>
      </c>
      <c r="F19" s="6">
        <f>+F10-F12-F13-F14-F15-F16-F17</f>
        <v>3575799</v>
      </c>
    </row>
    <row r="20" spans="1:6" x14ac:dyDescent="0.25">
      <c r="A20" s="1"/>
      <c r="B20" s="8"/>
      <c r="C20" s="8"/>
      <c r="D20" s="8"/>
      <c r="E20" s="8"/>
      <c r="F20" s="8"/>
    </row>
    <row r="21" spans="1:6" x14ac:dyDescent="0.25">
      <c r="A21" s="1" t="s">
        <v>13</v>
      </c>
      <c r="B21" s="9">
        <v>0</v>
      </c>
      <c r="C21" s="9">
        <v>0</v>
      </c>
      <c r="D21" s="9">
        <v>0</v>
      </c>
      <c r="E21" s="9">
        <v>0</v>
      </c>
      <c r="F21" s="9">
        <v>0</v>
      </c>
    </row>
    <row r="22" spans="1:6" ht="18.75" x14ac:dyDescent="0.3">
      <c r="A22" s="5" t="s">
        <v>11</v>
      </c>
      <c r="B22" s="6">
        <f>+B19-B21</f>
        <v>0</v>
      </c>
      <c r="C22" s="6">
        <f>+C19-C21</f>
        <v>0</v>
      </c>
      <c r="D22" s="6">
        <f>+D19-D21</f>
        <v>1619756</v>
      </c>
      <c r="E22" s="6">
        <f>+E19-E21</f>
        <v>1956043</v>
      </c>
      <c r="F22" s="6">
        <f>+F19-F21</f>
        <v>3575799</v>
      </c>
    </row>
    <row r="23" spans="1:6" x14ac:dyDescent="0.25">
      <c r="A23" s="1"/>
      <c r="B23" s="1"/>
      <c r="C23" s="1"/>
      <c r="D23" s="1"/>
      <c r="E23" s="1"/>
      <c r="F23" s="1"/>
    </row>
    <row r="24" spans="1:6" x14ac:dyDescent="0.25">
      <c r="A24" s="1" t="s">
        <v>12</v>
      </c>
      <c r="B24" s="7">
        <v>0</v>
      </c>
      <c r="C24" s="7">
        <v>0</v>
      </c>
      <c r="D24" s="7">
        <v>0</v>
      </c>
      <c r="E24" s="7">
        <v>0</v>
      </c>
      <c r="F24" s="7">
        <f>+'CARTERA COOSALUD'!C63</f>
        <v>3432594</v>
      </c>
    </row>
    <row r="25" spans="1:6" x14ac:dyDescent="0.25">
      <c r="A25" s="1"/>
      <c r="B25" s="1"/>
      <c r="C25" s="1"/>
      <c r="D25" s="1"/>
      <c r="E25" s="1"/>
      <c r="F25" s="1"/>
    </row>
    <row r="26" spans="1:6" ht="18.75" x14ac:dyDescent="0.3">
      <c r="A26" s="31" t="s">
        <v>114</v>
      </c>
      <c r="B26" s="10">
        <f>+B22-B24</f>
        <v>0</v>
      </c>
      <c r="C26" s="10">
        <f>+C22-C24</f>
        <v>0</v>
      </c>
      <c r="D26" s="10">
        <f>+D22-D24</f>
        <v>1619756</v>
      </c>
      <c r="E26" s="10">
        <f>+E22-E24</f>
        <v>1956043</v>
      </c>
      <c r="F26" s="10">
        <f>+F22-F24</f>
        <v>143205</v>
      </c>
    </row>
    <row r="27" spans="1:6" x14ac:dyDescent="0.25">
      <c r="A27" s="1"/>
      <c r="B27" s="1"/>
      <c r="C27" s="1"/>
      <c r="D27" s="1"/>
      <c r="E27" s="1"/>
      <c r="F27" s="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044A-46A2-4D04-BE17-4D7828C04207}">
  <dimension ref="A1:J63"/>
  <sheetViews>
    <sheetView topLeftCell="A15" workbookViewId="0">
      <selection sqref="A1:J63"/>
    </sheetView>
  </sheetViews>
  <sheetFormatPr baseColWidth="10" defaultRowHeight="15" x14ac:dyDescent="0.25"/>
  <sheetData>
    <row r="1" spans="1:10" x14ac:dyDescent="0.25">
      <c r="A1" s="13" t="s">
        <v>28</v>
      </c>
      <c r="B1" s="13" t="s">
        <v>28</v>
      </c>
      <c r="C1" s="13" t="s">
        <v>35</v>
      </c>
      <c r="D1" s="13" t="s">
        <v>30</v>
      </c>
      <c r="E1" s="13" t="s">
        <v>31</v>
      </c>
      <c r="F1" s="13" t="s">
        <v>34</v>
      </c>
      <c r="G1" s="13" t="s">
        <v>32</v>
      </c>
      <c r="H1" s="13" t="s">
        <v>36</v>
      </c>
      <c r="I1" s="13" t="s">
        <v>33</v>
      </c>
      <c r="J1" s="13" t="s">
        <v>29</v>
      </c>
    </row>
    <row r="2" spans="1:10" x14ac:dyDescent="0.25">
      <c r="A2" s="14">
        <v>610715</v>
      </c>
      <c r="B2" s="14" t="s">
        <v>115</v>
      </c>
      <c r="C2" s="7">
        <v>793632</v>
      </c>
      <c r="D2" s="14" t="s">
        <v>38</v>
      </c>
      <c r="E2" s="14" t="s">
        <v>45</v>
      </c>
      <c r="F2" s="15">
        <v>44447</v>
      </c>
      <c r="G2" s="14" t="s">
        <v>37</v>
      </c>
      <c r="H2" s="14" t="s">
        <v>46</v>
      </c>
      <c r="I2" s="14" t="s">
        <v>43</v>
      </c>
      <c r="J2" s="14" t="s">
        <v>44</v>
      </c>
    </row>
    <row r="3" spans="1:10" x14ac:dyDescent="0.25">
      <c r="A3" s="14">
        <v>616917</v>
      </c>
      <c r="B3" s="14" t="s">
        <v>116</v>
      </c>
      <c r="C3" s="7">
        <v>210212</v>
      </c>
      <c r="D3" s="14" t="s">
        <v>39</v>
      </c>
      <c r="E3" s="14" t="s">
        <v>48</v>
      </c>
      <c r="F3" s="15">
        <v>44498</v>
      </c>
      <c r="G3" s="14" t="s">
        <v>37</v>
      </c>
      <c r="H3" s="14" t="s">
        <v>50</v>
      </c>
      <c r="I3" s="14" t="s">
        <v>49</v>
      </c>
      <c r="J3" s="14" t="s">
        <v>47</v>
      </c>
    </row>
    <row r="4" spans="1:10" x14ac:dyDescent="0.25">
      <c r="A4" s="14">
        <v>622070</v>
      </c>
      <c r="B4" s="14" t="s">
        <v>117</v>
      </c>
      <c r="C4" s="7">
        <v>56460</v>
      </c>
      <c r="D4" s="14" t="s">
        <v>39</v>
      </c>
      <c r="E4" s="14" t="s">
        <v>52</v>
      </c>
      <c r="F4" s="15">
        <v>44546</v>
      </c>
      <c r="G4" s="14" t="s">
        <v>53</v>
      </c>
      <c r="H4" s="14" t="s">
        <v>55</v>
      </c>
      <c r="I4" s="14" t="s">
        <v>54</v>
      </c>
      <c r="J4" s="14" t="s">
        <v>51</v>
      </c>
    </row>
    <row r="5" spans="1:10" x14ac:dyDescent="0.25">
      <c r="A5" s="14">
        <v>621978</v>
      </c>
      <c r="B5" s="14" t="s">
        <v>118</v>
      </c>
      <c r="C5" s="7">
        <v>203995</v>
      </c>
      <c r="D5" s="14" t="s">
        <v>42</v>
      </c>
      <c r="E5" s="14" t="s">
        <v>119</v>
      </c>
      <c r="F5" s="15">
        <v>44545</v>
      </c>
      <c r="G5" s="14" t="s">
        <v>37</v>
      </c>
      <c r="H5" s="14" t="s">
        <v>120</v>
      </c>
      <c r="I5" s="14" t="s">
        <v>77</v>
      </c>
      <c r="J5" s="14" t="s">
        <v>91</v>
      </c>
    </row>
    <row r="6" spans="1:10" x14ac:dyDescent="0.25">
      <c r="A6" s="14">
        <v>623735</v>
      </c>
      <c r="B6" s="14" t="s">
        <v>121</v>
      </c>
      <c r="C6" s="7">
        <v>36305</v>
      </c>
      <c r="D6" s="14" t="s">
        <v>42</v>
      </c>
      <c r="E6" s="14" t="s">
        <v>122</v>
      </c>
      <c r="F6" s="15">
        <v>44559</v>
      </c>
      <c r="G6" s="14" t="s">
        <v>53</v>
      </c>
      <c r="H6" s="14" t="s">
        <v>123</v>
      </c>
      <c r="I6" s="14" t="s">
        <v>80</v>
      </c>
      <c r="J6" s="14" t="s">
        <v>56</v>
      </c>
    </row>
    <row r="7" spans="1:10" x14ac:dyDescent="0.25">
      <c r="A7" s="14">
        <v>624931</v>
      </c>
      <c r="B7" s="14" t="s">
        <v>124</v>
      </c>
      <c r="C7" s="7">
        <v>307518</v>
      </c>
      <c r="D7" s="14" t="s">
        <v>38</v>
      </c>
      <c r="E7" s="14" t="s">
        <v>96</v>
      </c>
      <c r="F7" s="15">
        <v>44574</v>
      </c>
      <c r="G7" s="14" t="s">
        <v>37</v>
      </c>
      <c r="H7" s="14" t="s">
        <v>92</v>
      </c>
      <c r="I7" s="14" t="s">
        <v>125</v>
      </c>
      <c r="J7" s="14" t="s">
        <v>95</v>
      </c>
    </row>
    <row r="8" spans="1:10" x14ac:dyDescent="0.25">
      <c r="A8" s="14">
        <v>627406</v>
      </c>
      <c r="B8" s="14" t="s">
        <v>126</v>
      </c>
      <c r="C8" s="7">
        <v>148047</v>
      </c>
      <c r="D8" s="14" t="s">
        <v>38</v>
      </c>
      <c r="E8" s="14" t="s">
        <v>58</v>
      </c>
      <c r="F8" s="15">
        <v>44589</v>
      </c>
      <c r="G8" s="14" t="s">
        <v>37</v>
      </c>
      <c r="H8" s="14" t="s">
        <v>60</v>
      </c>
      <c r="I8" s="14" t="s">
        <v>59</v>
      </c>
      <c r="J8" s="14" t="s">
        <v>57</v>
      </c>
    </row>
    <row r="9" spans="1:10" x14ac:dyDescent="0.25">
      <c r="A9" s="14">
        <v>627169</v>
      </c>
      <c r="B9" s="14" t="s">
        <v>127</v>
      </c>
      <c r="C9" s="7">
        <v>68199</v>
      </c>
      <c r="D9" s="14" t="s">
        <v>38</v>
      </c>
      <c r="E9" s="14" t="s">
        <v>63</v>
      </c>
      <c r="F9" s="15">
        <v>44588</v>
      </c>
      <c r="G9" s="14" t="s">
        <v>37</v>
      </c>
      <c r="H9" s="14" t="s">
        <v>65</v>
      </c>
      <c r="I9" s="14" t="s">
        <v>64</v>
      </c>
      <c r="J9" s="14" t="s">
        <v>61</v>
      </c>
    </row>
    <row r="10" spans="1:10" x14ac:dyDescent="0.25">
      <c r="A10" s="14">
        <v>627572</v>
      </c>
      <c r="B10" s="14" t="s">
        <v>128</v>
      </c>
      <c r="C10" s="7">
        <v>68199</v>
      </c>
      <c r="D10" s="14" t="s">
        <v>42</v>
      </c>
      <c r="E10" s="14" t="s">
        <v>66</v>
      </c>
      <c r="F10" s="15">
        <v>44592</v>
      </c>
      <c r="G10" s="14" t="s">
        <v>37</v>
      </c>
      <c r="H10" s="14" t="s">
        <v>68</v>
      </c>
      <c r="I10" s="14" t="s">
        <v>67</v>
      </c>
      <c r="J10" s="14" t="s">
        <v>61</v>
      </c>
    </row>
    <row r="11" spans="1:10" x14ac:dyDescent="0.25">
      <c r="A11" s="14">
        <v>630613</v>
      </c>
      <c r="B11" s="14" t="s">
        <v>129</v>
      </c>
      <c r="C11" s="7">
        <v>66808</v>
      </c>
      <c r="D11" s="14" t="s">
        <v>42</v>
      </c>
      <c r="E11" s="14" t="s">
        <v>130</v>
      </c>
      <c r="F11" s="15">
        <v>44616</v>
      </c>
      <c r="G11" s="14" t="s">
        <v>37</v>
      </c>
      <c r="H11" s="14" t="s">
        <v>131</v>
      </c>
      <c r="I11" s="14" t="s">
        <v>62</v>
      </c>
      <c r="J11" s="14" t="s">
        <v>132</v>
      </c>
    </row>
    <row r="12" spans="1:10" x14ac:dyDescent="0.25">
      <c r="A12" s="14">
        <v>630845</v>
      </c>
      <c r="B12" s="14" t="s">
        <v>133</v>
      </c>
      <c r="C12" s="7">
        <v>68268</v>
      </c>
      <c r="D12" s="14" t="s">
        <v>38</v>
      </c>
      <c r="E12" s="14" t="s">
        <v>98</v>
      </c>
      <c r="F12" s="15">
        <v>44616</v>
      </c>
      <c r="G12" s="14" t="s">
        <v>37</v>
      </c>
      <c r="H12" s="14" t="s">
        <v>93</v>
      </c>
      <c r="I12" s="14" t="s">
        <v>71</v>
      </c>
      <c r="J12" s="14" t="s">
        <v>97</v>
      </c>
    </row>
    <row r="13" spans="1:10" x14ac:dyDescent="0.25">
      <c r="A13" s="14">
        <v>631297</v>
      </c>
      <c r="B13" s="14" t="s">
        <v>134</v>
      </c>
      <c r="C13" s="7">
        <v>68711</v>
      </c>
      <c r="D13" s="14" t="s">
        <v>38</v>
      </c>
      <c r="E13" s="14" t="s">
        <v>99</v>
      </c>
      <c r="F13" s="15">
        <v>44617</v>
      </c>
      <c r="G13" s="14" t="s">
        <v>37</v>
      </c>
      <c r="H13" s="14" t="s">
        <v>93</v>
      </c>
      <c r="I13" s="14" t="s">
        <v>71</v>
      </c>
      <c r="J13" s="14" t="s">
        <v>97</v>
      </c>
    </row>
    <row r="14" spans="1:10" x14ac:dyDescent="0.25">
      <c r="A14" s="14">
        <v>629157</v>
      </c>
      <c r="B14" s="14" t="s">
        <v>135</v>
      </c>
      <c r="C14" s="7">
        <v>67679</v>
      </c>
      <c r="D14" s="14" t="s">
        <v>42</v>
      </c>
      <c r="E14" s="14" t="s">
        <v>70</v>
      </c>
      <c r="F14" s="15">
        <v>44608</v>
      </c>
      <c r="G14" s="14" t="s">
        <v>37</v>
      </c>
      <c r="H14" s="14" t="s">
        <v>72</v>
      </c>
      <c r="I14" s="14" t="s">
        <v>71</v>
      </c>
      <c r="J14" s="14" t="s">
        <v>69</v>
      </c>
    </row>
    <row r="15" spans="1:10" x14ac:dyDescent="0.25">
      <c r="A15" s="14">
        <v>629598</v>
      </c>
      <c r="B15" s="14" t="s">
        <v>136</v>
      </c>
      <c r="C15" s="7">
        <v>70989</v>
      </c>
      <c r="D15" s="14" t="s">
        <v>42</v>
      </c>
      <c r="E15" s="14" t="s">
        <v>137</v>
      </c>
      <c r="F15" s="15">
        <v>44610</v>
      </c>
      <c r="G15" s="14" t="s">
        <v>37</v>
      </c>
      <c r="H15" s="14" t="s">
        <v>138</v>
      </c>
      <c r="I15" s="14" t="s">
        <v>139</v>
      </c>
      <c r="J15" s="14" t="s">
        <v>140</v>
      </c>
    </row>
    <row r="16" spans="1:10" x14ac:dyDescent="0.25">
      <c r="A16" s="14">
        <v>630666</v>
      </c>
      <c r="B16" s="14" t="s">
        <v>141</v>
      </c>
      <c r="C16" s="7">
        <v>231574</v>
      </c>
      <c r="D16" s="14" t="s">
        <v>38</v>
      </c>
      <c r="E16" s="14" t="s">
        <v>142</v>
      </c>
      <c r="F16" s="15">
        <v>44616</v>
      </c>
      <c r="G16" s="14" t="s">
        <v>37</v>
      </c>
      <c r="H16" s="14" t="s">
        <v>143</v>
      </c>
      <c r="I16" s="14" t="s">
        <v>144</v>
      </c>
      <c r="J16" s="14" t="s">
        <v>145</v>
      </c>
    </row>
    <row r="17" spans="1:10" x14ac:dyDescent="0.25">
      <c r="A17" s="14">
        <v>631433</v>
      </c>
      <c r="B17" s="14" t="s">
        <v>146</v>
      </c>
      <c r="C17" s="7">
        <v>124302</v>
      </c>
      <c r="D17" s="14" t="s">
        <v>42</v>
      </c>
      <c r="E17" s="14" t="s">
        <v>147</v>
      </c>
      <c r="F17" s="15">
        <v>44620</v>
      </c>
      <c r="G17" s="14" t="s">
        <v>37</v>
      </c>
      <c r="H17" s="14" t="s">
        <v>148</v>
      </c>
      <c r="I17" s="14" t="s">
        <v>149</v>
      </c>
      <c r="J17" s="14" t="s">
        <v>145</v>
      </c>
    </row>
    <row r="18" spans="1:10" x14ac:dyDescent="0.25">
      <c r="A18" s="14">
        <v>628042</v>
      </c>
      <c r="B18" s="14" t="s">
        <v>150</v>
      </c>
      <c r="C18" s="7">
        <v>169700</v>
      </c>
      <c r="D18" s="14" t="s">
        <v>38</v>
      </c>
      <c r="E18" s="14" t="s">
        <v>101</v>
      </c>
      <c r="F18" s="15">
        <v>44594</v>
      </c>
      <c r="G18" s="14" t="s">
        <v>37</v>
      </c>
      <c r="H18" s="14" t="s">
        <v>89</v>
      </c>
      <c r="I18" s="14" t="s">
        <v>88</v>
      </c>
      <c r="J18" s="14" t="s">
        <v>100</v>
      </c>
    </row>
    <row r="19" spans="1:10" x14ac:dyDescent="0.25">
      <c r="A19" s="14">
        <v>628043</v>
      </c>
      <c r="B19" s="14" t="s">
        <v>151</v>
      </c>
      <c r="C19" s="7">
        <v>40000</v>
      </c>
      <c r="D19" s="14" t="s">
        <v>38</v>
      </c>
      <c r="E19" s="14" t="s">
        <v>102</v>
      </c>
      <c r="F19" s="15">
        <v>44594</v>
      </c>
      <c r="G19" s="14" t="s">
        <v>37</v>
      </c>
      <c r="H19" s="14" t="s">
        <v>89</v>
      </c>
      <c r="I19" s="14" t="s">
        <v>88</v>
      </c>
      <c r="J19" s="14" t="s">
        <v>100</v>
      </c>
    </row>
    <row r="20" spans="1:10" x14ac:dyDescent="0.25">
      <c r="A20" s="14">
        <v>628044</v>
      </c>
      <c r="B20" s="14" t="s">
        <v>152</v>
      </c>
      <c r="C20" s="7">
        <v>112700</v>
      </c>
      <c r="D20" s="14" t="s">
        <v>38</v>
      </c>
      <c r="E20" s="14" t="s">
        <v>103</v>
      </c>
      <c r="F20" s="15">
        <v>44594</v>
      </c>
      <c r="G20" s="14" t="s">
        <v>37</v>
      </c>
      <c r="H20" s="14" t="s">
        <v>89</v>
      </c>
      <c r="I20" s="14" t="s">
        <v>88</v>
      </c>
      <c r="J20" s="14" t="s">
        <v>100</v>
      </c>
    </row>
    <row r="21" spans="1:10" x14ac:dyDescent="0.25">
      <c r="A21" s="14">
        <v>629518</v>
      </c>
      <c r="B21" s="14" t="s">
        <v>153</v>
      </c>
      <c r="C21" s="7">
        <v>65700</v>
      </c>
      <c r="D21" s="14" t="s">
        <v>42</v>
      </c>
      <c r="E21" s="14" t="s">
        <v>104</v>
      </c>
      <c r="F21" s="15">
        <v>44610</v>
      </c>
      <c r="G21" s="14" t="s">
        <v>37</v>
      </c>
      <c r="H21" s="14" t="s">
        <v>90</v>
      </c>
      <c r="I21" s="14" t="s">
        <v>84</v>
      </c>
      <c r="J21" s="14" t="s">
        <v>100</v>
      </c>
    </row>
    <row r="22" spans="1:10" x14ac:dyDescent="0.25">
      <c r="A22" s="14">
        <v>630637</v>
      </c>
      <c r="B22" s="14" t="s">
        <v>154</v>
      </c>
      <c r="C22" s="7">
        <v>68199</v>
      </c>
      <c r="D22" s="14" t="s">
        <v>42</v>
      </c>
      <c r="E22" s="14" t="s">
        <v>105</v>
      </c>
      <c r="F22" s="15">
        <v>44616</v>
      </c>
      <c r="G22" s="14" t="s">
        <v>37</v>
      </c>
      <c r="H22" s="14" t="s">
        <v>94</v>
      </c>
      <c r="I22" s="14" t="s">
        <v>62</v>
      </c>
      <c r="J22" s="14" t="s">
        <v>100</v>
      </c>
    </row>
    <row r="23" spans="1:10" x14ac:dyDescent="0.25">
      <c r="A23" s="14">
        <v>631422</v>
      </c>
      <c r="B23" s="14" t="s">
        <v>155</v>
      </c>
      <c r="C23" s="7">
        <v>209450</v>
      </c>
      <c r="D23" s="14" t="s">
        <v>42</v>
      </c>
      <c r="E23" s="14" t="s">
        <v>106</v>
      </c>
      <c r="F23" s="15">
        <v>44620</v>
      </c>
      <c r="G23" s="14" t="s">
        <v>37</v>
      </c>
      <c r="H23" s="14" t="s">
        <v>94</v>
      </c>
      <c r="I23" s="14" t="s">
        <v>62</v>
      </c>
      <c r="J23" s="14" t="s">
        <v>100</v>
      </c>
    </row>
    <row r="24" spans="1:10" x14ac:dyDescent="0.25">
      <c r="A24" s="14">
        <v>634521</v>
      </c>
      <c r="B24" s="14" t="s">
        <v>156</v>
      </c>
      <c r="C24" s="7">
        <v>70576</v>
      </c>
      <c r="D24" s="14" t="s">
        <v>42</v>
      </c>
      <c r="E24" s="14" t="s">
        <v>157</v>
      </c>
      <c r="F24" s="15">
        <v>44643</v>
      </c>
      <c r="G24" s="14" t="s">
        <v>37</v>
      </c>
      <c r="H24" s="14" t="s">
        <v>94</v>
      </c>
      <c r="I24" s="14" t="s">
        <v>62</v>
      </c>
      <c r="J24" s="14" t="s">
        <v>158</v>
      </c>
    </row>
    <row r="25" spans="1:10" x14ac:dyDescent="0.25">
      <c r="A25" s="14">
        <v>634587</v>
      </c>
      <c r="B25" s="14" t="s">
        <v>159</v>
      </c>
      <c r="C25" s="7">
        <v>68788</v>
      </c>
      <c r="D25" s="14" t="s">
        <v>42</v>
      </c>
      <c r="E25" s="14" t="s">
        <v>160</v>
      </c>
      <c r="F25" s="15">
        <v>44643</v>
      </c>
      <c r="G25" s="14" t="s">
        <v>37</v>
      </c>
      <c r="H25" s="14" t="s">
        <v>94</v>
      </c>
      <c r="I25" s="14" t="s">
        <v>62</v>
      </c>
      <c r="J25" s="14" t="s">
        <v>158</v>
      </c>
    </row>
    <row r="26" spans="1:10" x14ac:dyDescent="0.25">
      <c r="A26" s="14">
        <v>635863</v>
      </c>
      <c r="B26" s="14" t="s">
        <v>161</v>
      </c>
      <c r="C26" s="7">
        <v>68788</v>
      </c>
      <c r="D26" s="14" t="s">
        <v>42</v>
      </c>
      <c r="E26" s="14" t="s">
        <v>162</v>
      </c>
      <c r="F26" s="15">
        <v>44650</v>
      </c>
      <c r="G26" s="14" t="s">
        <v>37</v>
      </c>
      <c r="H26" s="14" t="s">
        <v>94</v>
      </c>
      <c r="I26" s="14" t="s">
        <v>62</v>
      </c>
      <c r="J26" s="14" t="s">
        <v>158</v>
      </c>
    </row>
    <row r="27" spans="1:10" x14ac:dyDescent="0.25">
      <c r="A27" s="14">
        <v>636024</v>
      </c>
      <c r="B27" s="14" t="s">
        <v>163</v>
      </c>
      <c r="C27" s="7">
        <v>68199</v>
      </c>
      <c r="D27" s="14" t="s">
        <v>42</v>
      </c>
      <c r="E27" s="14" t="s">
        <v>164</v>
      </c>
      <c r="F27" s="15">
        <v>44650</v>
      </c>
      <c r="G27" s="14" t="s">
        <v>37</v>
      </c>
      <c r="H27" s="14" t="s">
        <v>165</v>
      </c>
      <c r="I27" s="14" t="s">
        <v>62</v>
      </c>
      <c r="J27" s="14" t="s">
        <v>158</v>
      </c>
    </row>
    <row r="28" spans="1:10" x14ac:dyDescent="0.25">
      <c r="A28" s="14">
        <v>636266</v>
      </c>
      <c r="B28" s="14" t="s">
        <v>166</v>
      </c>
      <c r="C28" s="7">
        <v>65700</v>
      </c>
      <c r="D28" s="14" t="s">
        <v>42</v>
      </c>
      <c r="E28" s="14" t="s">
        <v>167</v>
      </c>
      <c r="F28" s="15">
        <v>44651</v>
      </c>
      <c r="G28" s="14" t="s">
        <v>37</v>
      </c>
      <c r="H28" s="14" t="s">
        <v>94</v>
      </c>
      <c r="I28" s="14" t="s">
        <v>62</v>
      </c>
      <c r="J28" s="14" t="s">
        <v>158</v>
      </c>
    </row>
    <row r="29" spans="1:10" x14ac:dyDescent="0.25">
      <c r="A29" s="14">
        <v>633813</v>
      </c>
      <c r="B29" s="14" t="s">
        <v>168</v>
      </c>
      <c r="C29" s="7">
        <v>171187</v>
      </c>
      <c r="D29" s="14" t="s">
        <v>38</v>
      </c>
      <c r="E29" s="14" t="s">
        <v>169</v>
      </c>
      <c r="F29" s="15">
        <v>44638</v>
      </c>
      <c r="G29" s="14" t="s">
        <v>37</v>
      </c>
      <c r="H29" s="14" t="s">
        <v>148</v>
      </c>
      <c r="I29" s="14" t="s">
        <v>149</v>
      </c>
      <c r="J29" s="14" t="s">
        <v>170</v>
      </c>
    </row>
    <row r="30" spans="1:10" x14ac:dyDescent="0.25">
      <c r="A30" s="14">
        <v>633208</v>
      </c>
      <c r="B30" s="14" t="s">
        <v>171</v>
      </c>
      <c r="C30" s="7">
        <v>253700</v>
      </c>
      <c r="D30" s="14" t="s">
        <v>42</v>
      </c>
      <c r="E30" s="14" t="s">
        <v>172</v>
      </c>
      <c r="F30" s="15">
        <v>44636</v>
      </c>
      <c r="G30" s="14" t="s">
        <v>37</v>
      </c>
      <c r="H30" s="14" t="s">
        <v>173</v>
      </c>
      <c r="I30" s="14" t="s">
        <v>174</v>
      </c>
      <c r="J30" s="14" t="s">
        <v>175</v>
      </c>
    </row>
    <row r="31" spans="1:10" x14ac:dyDescent="0.25">
      <c r="A31" s="14">
        <v>633978</v>
      </c>
      <c r="B31" s="14" t="s">
        <v>176</v>
      </c>
      <c r="C31" s="7">
        <v>68199</v>
      </c>
      <c r="D31" s="14" t="s">
        <v>42</v>
      </c>
      <c r="E31" s="14" t="s">
        <v>177</v>
      </c>
      <c r="F31" s="15">
        <v>44642</v>
      </c>
      <c r="G31" s="14" t="s">
        <v>37</v>
      </c>
      <c r="H31" s="14" t="s">
        <v>178</v>
      </c>
      <c r="I31" s="14" t="s">
        <v>179</v>
      </c>
      <c r="J31" s="14" t="s">
        <v>175</v>
      </c>
    </row>
    <row r="32" spans="1:10" x14ac:dyDescent="0.25">
      <c r="A32" s="14">
        <v>634534</v>
      </c>
      <c r="B32" s="14" t="s">
        <v>180</v>
      </c>
      <c r="C32" s="7">
        <v>224880</v>
      </c>
      <c r="D32" s="14" t="s">
        <v>42</v>
      </c>
      <c r="E32" s="14" t="s">
        <v>181</v>
      </c>
      <c r="F32" s="15">
        <v>44643</v>
      </c>
      <c r="G32" s="14" t="s">
        <v>37</v>
      </c>
      <c r="H32" s="14" t="s">
        <v>78</v>
      </c>
      <c r="I32" s="14" t="s">
        <v>77</v>
      </c>
      <c r="J32" s="14" t="s">
        <v>175</v>
      </c>
    </row>
    <row r="33" spans="1:10" x14ac:dyDescent="0.25">
      <c r="A33" s="14">
        <v>634598</v>
      </c>
      <c r="B33" s="14" t="s">
        <v>182</v>
      </c>
      <c r="C33" s="7">
        <v>68199</v>
      </c>
      <c r="D33" s="14" t="s">
        <v>42</v>
      </c>
      <c r="E33" s="14" t="s">
        <v>183</v>
      </c>
      <c r="F33" s="15">
        <v>44643</v>
      </c>
      <c r="G33" s="14" t="s">
        <v>37</v>
      </c>
      <c r="H33" s="14" t="s">
        <v>90</v>
      </c>
      <c r="I33" s="14" t="s">
        <v>84</v>
      </c>
      <c r="J33" s="14" t="s">
        <v>175</v>
      </c>
    </row>
    <row r="34" spans="1:10" x14ac:dyDescent="0.25">
      <c r="A34" s="14">
        <v>636090</v>
      </c>
      <c r="B34" s="14" t="s">
        <v>184</v>
      </c>
      <c r="C34" s="7">
        <v>163975</v>
      </c>
      <c r="D34" s="14" t="s">
        <v>42</v>
      </c>
      <c r="E34" s="14" t="s">
        <v>185</v>
      </c>
      <c r="F34" s="15">
        <v>44650</v>
      </c>
      <c r="G34" s="14" t="s">
        <v>37</v>
      </c>
      <c r="H34" s="14" t="s">
        <v>90</v>
      </c>
      <c r="I34" s="14" t="s">
        <v>84</v>
      </c>
      <c r="J34" s="14" t="s">
        <v>175</v>
      </c>
    </row>
    <row r="35" spans="1:10" x14ac:dyDescent="0.25">
      <c r="A35" s="14">
        <v>632009</v>
      </c>
      <c r="B35" s="14" t="s">
        <v>186</v>
      </c>
      <c r="C35" s="7">
        <v>16743</v>
      </c>
      <c r="D35" s="14" t="s">
        <v>42</v>
      </c>
      <c r="E35" s="14" t="s">
        <v>187</v>
      </c>
      <c r="F35" s="15">
        <v>44623</v>
      </c>
      <c r="G35" s="14" t="s">
        <v>53</v>
      </c>
      <c r="H35" s="14" t="s">
        <v>188</v>
      </c>
      <c r="I35" s="14" t="s">
        <v>79</v>
      </c>
      <c r="J35" s="14" t="s">
        <v>175</v>
      </c>
    </row>
    <row r="36" spans="1:10" x14ac:dyDescent="0.25">
      <c r="A36" s="14">
        <v>633898</v>
      </c>
      <c r="B36" s="14" t="s">
        <v>189</v>
      </c>
      <c r="C36" s="7">
        <v>32192</v>
      </c>
      <c r="D36" s="14" t="s">
        <v>42</v>
      </c>
      <c r="E36" s="14" t="s">
        <v>190</v>
      </c>
      <c r="F36" s="15">
        <v>44638</v>
      </c>
      <c r="G36" s="14" t="s">
        <v>53</v>
      </c>
      <c r="H36" s="14" t="s">
        <v>191</v>
      </c>
      <c r="I36" s="14" t="s">
        <v>174</v>
      </c>
      <c r="J36" s="14" t="s">
        <v>175</v>
      </c>
    </row>
    <row r="37" spans="1:10" x14ac:dyDescent="0.25">
      <c r="A37" s="14">
        <v>637709</v>
      </c>
      <c r="B37" s="14" t="s">
        <v>192</v>
      </c>
      <c r="C37" s="7">
        <v>68059</v>
      </c>
      <c r="D37" s="14" t="s">
        <v>42</v>
      </c>
      <c r="E37" s="14" t="s">
        <v>193</v>
      </c>
      <c r="F37" s="15">
        <v>44669</v>
      </c>
      <c r="G37" s="14" t="s">
        <v>37</v>
      </c>
      <c r="H37" s="14" t="s">
        <v>194</v>
      </c>
      <c r="I37" s="14" t="s">
        <v>195</v>
      </c>
      <c r="J37" s="14" t="s">
        <v>196</v>
      </c>
    </row>
    <row r="38" spans="1:10" x14ac:dyDescent="0.25">
      <c r="A38" s="14">
        <v>638941</v>
      </c>
      <c r="B38" s="14" t="s">
        <v>197</v>
      </c>
      <c r="C38" s="7">
        <v>199671</v>
      </c>
      <c r="D38" s="14" t="s">
        <v>42</v>
      </c>
      <c r="E38" s="14" t="s">
        <v>198</v>
      </c>
      <c r="F38" s="15">
        <v>44677</v>
      </c>
      <c r="G38" s="14" t="s">
        <v>37</v>
      </c>
      <c r="H38" s="14" t="s">
        <v>194</v>
      </c>
      <c r="I38" s="14" t="s">
        <v>195</v>
      </c>
      <c r="J38" s="14" t="s">
        <v>196</v>
      </c>
    </row>
    <row r="39" spans="1:10" x14ac:dyDescent="0.25">
      <c r="A39" s="14">
        <v>639382</v>
      </c>
      <c r="B39" s="14" t="s">
        <v>199</v>
      </c>
      <c r="C39" s="7">
        <v>70576</v>
      </c>
      <c r="D39" s="14" t="s">
        <v>42</v>
      </c>
      <c r="E39" s="14" t="s">
        <v>200</v>
      </c>
      <c r="F39" s="15">
        <v>44678</v>
      </c>
      <c r="G39" s="14" t="s">
        <v>37</v>
      </c>
      <c r="H39" s="14" t="s">
        <v>194</v>
      </c>
      <c r="I39" s="14" t="s">
        <v>195</v>
      </c>
      <c r="J39" s="14" t="s">
        <v>196</v>
      </c>
    </row>
    <row r="40" spans="1:10" x14ac:dyDescent="0.25">
      <c r="A40" s="14">
        <v>637257</v>
      </c>
      <c r="B40" s="14" t="s">
        <v>201</v>
      </c>
      <c r="C40" s="7">
        <v>40000</v>
      </c>
      <c r="D40" s="14" t="s">
        <v>38</v>
      </c>
      <c r="E40" s="14" t="s">
        <v>202</v>
      </c>
      <c r="F40" s="15">
        <v>44659</v>
      </c>
      <c r="G40" s="14" t="s">
        <v>37</v>
      </c>
      <c r="H40" s="14" t="s">
        <v>203</v>
      </c>
      <c r="I40" s="14" t="s">
        <v>204</v>
      </c>
      <c r="J40" s="14" t="s">
        <v>205</v>
      </c>
    </row>
    <row r="41" spans="1:10" x14ac:dyDescent="0.25">
      <c r="A41" s="14">
        <v>637568</v>
      </c>
      <c r="B41" s="14" t="s">
        <v>206</v>
      </c>
      <c r="C41" s="7">
        <v>148199</v>
      </c>
      <c r="D41" s="14" t="s">
        <v>42</v>
      </c>
      <c r="E41" s="14" t="s">
        <v>207</v>
      </c>
      <c r="F41" s="15">
        <v>44664</v>
      </c>
      <c r="G41" s="14" t="s">
        <v>37</v>
      </c>
      <c r="H41" s="14" t="s">
        <v>90</v>
      </c>
      <c r="I41" s="14" t="s">
        <v>84</v>
      </c>
      <c r="J41" s="14" t="s">
        <v>205</v>
      </c>
    </row>
    <row r="42" spans="1:10" x14ac:dyDescent="0.25">
      <c r="A42" s="14">
        <v>637689</v>
      </c>
      <c r="B42" s="14" t="s">
        <v>208</v>
      </c>
      <c r="C42" s="7">
        <v>292190</v>
      </c>
      <c r="D42" s="14" t="s">
        <v>38</v>
      </c>
      <c r="E42" s="14" t="s">
        <v>209</v>
      </c>
      <c r="F42" s="15">
        <v>44669</v>
      </c>
      <c r="G42" s="14" t="s">
        <v>37</v>
      </c>
      <c r="H42" s="14" t="s">
        <v>210</v>
      </c>
      <c r="I42" s="14" t="s">
        <v>77</v>
      </c>
      <c r="J42" s="14" t="s">
        <v>205</v>
      </c>
    </row>
    <row r="43" spans="1:10" x14ac:dyDescent="0.25">
      <c r="A43" s="14">
        <v>638021</v>
      </c>
      <c r="B43" s="14" t="s">
        <v>211</v>
      </c>
      <c r="C43" s="7">
        <v>68199</v>
      </c>
      <c r="D43" s="14" t="s">
        <v>38</v>
      </c>
      <c r="E43" s="14" t="s">
        <v>212</v>
      </c>
      <c r="F43" s="15">
        <v>44670</v>
      </c>
      <c r="G43" s="14" t="s">
        <v>37</v>
      </c>
      <c r="H43" s="14" t="s">
        <v>203</v>
      </c>
      <c r="I43" s="14" t="s">
        <v>204</v>
      </c>
      <c r="J43" s="14" t="s">
        <v>205</v>
      </c>
    </row>
    <row r="44" spans="1:10" x14ac:dyDescent="0.25">
      <c r="A44" s="14">
        <v>639484</v>
      </c>
      <c r="B44" s="14" t="s">
        <v>213</v>
      </c>
      <c r="C44" s="7">
        <v>65700</v>
      </c>
      <c r="D44" s="14" t="s">
        <v>38</v>
      </c>
      <c r="E44" s="14" t="s">
        <v>214</v>
      </c>
      <c r="F44" s="15">
        <v>44679</v>
      </c>
      <c r="G44" s="14" t="s">
        <v>37</v>
      </c>
      <c r="H44" s="14" t="s">
        <v>215</v>
      </c>
      <c r="I44" s="14" t="s">
        <v>77</v>
      </c>
      <c r="J44" s="14" t="s">
        <v>205</v>
      </c>
    </row>
    <row r="45" spans="1:10" x14ac:dyDescent="0.25">
      <c r="A45" s="14">
        <v>639736</v>
      </c>
      <c r="B45" s="14" t="s">
        <v>216</v>
      </c>
      <c r="C45" s="7">
        <v>81961</v>
      </c>
      <c r="D45" s="14" t="s">
        <v>42</v>
      </c>
      <c r="E45" s="14" t="s">
        <v>217</v>
      </c>
      <c r="F45" s="15">
        <v>44680</v>
      </c>
      <c r="G45" s="14" t="s">
        <v>37</v>
      </c>
      <c r="H45" s="14" t="s">
        <v>218</v>
      </c>
      <c r="I45" s="14" t="s">
        <v>77</v>
      </c>
      <c r="J45" s="14" t="s">
        <v>205</v>
      </c>
    </row>
    <row r="46" spans="1:10" x14ac:dyDescent="0.25">
      <c r="A46" s="14">
        <v>623444</v>
      </c>
      <c r="B46" s="14" t="s">
        <v>107</v>
      </c>
      <c r="C46" s="7">
        <v>36300</v>
      </c>
      <c r="D46" s="14" t="s">
        <v>38</v>
      </c>
      <c r="E46" s="14" t="s">
        <v>219</v>
      </c>
      <c r="F46" s="15">
        <v>44685</v>
      </c>
      <c r="G46" s="14" t="s">
        <v>37</v>
      </c>
      <c r="H46" s="14" t="s">
        <v>89</v>
      </c>
      <c r="I46" s="14" t="s">
        <v>88</v>
      </c>
      <c r="J46" s="14" t="s">
        <v>220</v>
      </c>
    </row>
    <row r="47" spans="1:10" x14ac:dyDescent="0.25">
      <c r="A47" s="14">
        <v>643180</v>
      </c>
      <c r="B47" s="14" t="s">
        <v>221</v>
      </c>
      <c r="C47" s="7">
        <v>60099</v>
      </c>
      <c r="D47" s="14" t="s">
        <v>42</v>
      </c>
      <c r="E47" s="14" t="s">
        <v>222</v>
      </c>
      <c r="F47" s="15">
        <v>44706</v>
      </c>
      <c r="G47" s="14" t="s">
        <v>37</v>
      </c>
      <c r="H47" s="14" t="s">
        <v>223</v>
      </c>
      <c r="I47" s="14" t="s">
        <v>224</v>
      </c>
      <c r="J47" s="14" t="s">
        <v>225</v>
      </c>
    </row>
    <row r="48" spans="1:10" x14ac:dyDescent="0.25">
      <c r="A48" s="14">
        <v>641501</v>
      </c>
      <c r="B48" s="14" t="s">
        <v>226</v>
      </c>
      <c r="C48" s="7">
        <v>68788</v>
      </c>
      <c r="D48" s="14" t="s">
        <v>38</v>
      </c>
      <c r="E48" s="14" t="s">
        <v>227</v>
      </c>
      <c r="F48" s="15">
        <v>44699</v>
      </c>
      <c r="G48" s="14" t="s">
        <v>37</v>
      </c>
      <c r="H48" s="14" t="s">
        <v>228</v>
      </c>
      <c r="I48" s="14" t="s">
        <v>85</v>
      </c>
      <c r="J48" s="14" t="s">
        <v>229</v>
      </c>
    </row>
    <row r="49" spans="1:10" x14ac:dyDescent="0.25">
      <c r="A49" s="14">
        <v>641697</v>
      </c>
      <c r="B49" s="14" t="s">
        <v>230</v>
      </c>
      <c r="C49" s="7">
        <v>69835</v>
      </c>
      <c r="D49" s="14" t="s">
        <v>42</v>
      </c>
      <c r="E49" s="14" t="s">
        <v>231</v>
      </c>
      <c r="F49" s="15">
        <v>44699</v>
      </c>
      <c r="G49" s="14" t="s">
        <v>37</v>
      </c>
      <c r="H49" s="14" t="s">
        <v>232</v>
      </c>
      <c r="I49" s="14" t="s">
        <v>77</v>
      </c>
      <c r="J49" s="14" t="s">
        <v>233</v>
      </c>
    </row>
    <row r="50" spans="1:10" x14ac:dyDescent="0.25">
      <c r="A50" s="14">
        <v>643176</v>
      </c>
      <c r="B50" s="14" t="s">
        <v>234</v>
      </c>
      <c r="C50" s="7">
        <v>234050</v>
      </c>
      <c r="D50" s="14" t="s">
        <v>38</v>
      </c>
      <c r="E50" s="14" t="s">
        <v>235</v>
      </c>
      <c r="F50" s="15">
        <v>44706</v>
      </c>
      <c r="G50" s="14" t="s">
        <v>37</v>
      </c>
      <c r="H50" s="14" t="s">
        <v>236</v>
      </c>
      <c r="I50" s="14" t="s">
        <v>237</v>
      </c>
      <c r="J50" s="14" t="s">
        <v>233</v>
      </c>
    </row>
    <row r="51" spans="1:10" x14ac:dyDescent="0.25">
      <c r="A51" s="14">
        <v>643178</v>
      </c>
      <c r="B51" s="14" t="s">
        <v>238</v>
      </c>
      <c r="C51" s="7">
        <v>211970</v>
      </c>
      <c r="D51" s="14" t="s">
        <v>38</v>
      </c>
      <c r="E51" s="14" t="s">
        <v>239</v>
      </c>
      <c r="F51" s="15">
        <v>44706</v>
      </c>
      <c r="G51" s="14" t="s">
        <v>37</v>
      </c>
      <c r="H51" s="14" t="s">
        <v>240</v>
      </c>
      <c r="I51" s="14" t="s">
        <v>84</v>
      </c>
      <c r="J51" s="14" t="s">
        <v>233</v>
      </c>
    </row>
    <row r="52" spans="1:10" x14ac:dyDescent="0.25">
      <c r="A52" s="14">
        <v>643182</v>
      </c>
      <c r="B52" s="14" t="s">
        <v>241</v>
      </c>
      <c r="C52" s="7">
        <v>249287</v>
      </c>
      <c r="D52" s="14" t="s">
        <v>42</v>
      </c>
      <c r="E52" s="14" t="s">
        <v>242</v>
      </c>
      <c r="F52" s="15">
        <v>44706</v>
      </c>
      <c r="G52" s="14" t="s">
        <v>37</v>
      </c>
      <c r="H52" s="14" t="s">
        <v>86</v>
      </c>
      <c r="I52" s="14" t="s">
        <v>84</v>
      </c>
      <c r="J52" s="14" t="s">
        <v>233</v>
      </c>
    </row>
    <row r="53" spans="1:10" x14ac:dyDescent="0.25">
      <c r="A53" s="14">
        <v>643198</v>
      </c>
      <c r="B53" s="14" t="s">
        <v>243</v>
      </c>
      <c r="C53" s="7">
        <v>180725</v>
      </c>
      <c r="D53" s="14" t="s">
        <v>42</v>
      </c>
      <c r="E53" s="14" t="s">
        <v>244</v>
      </c>
      <c r="F53" s="15">
        <v>44706</v>
      </c>
      <c r="G53" s="14" t="s">
        <v>37</v>
      </c>
      <c r="H53" s="14" t="s">
        <v>245</v>
      </c>
      <c r="I53" s="14" t="s">
        <v>77</v>
      </c>
      <c r="J53" s="14" t="s">
        <v>233</v>
      </c>
    </row>
    <row r="54" spans="1:10" x14ac:dyDescent="0.25">
      <c r="A54" s="14">
        <v>643199</v>
      </c>
      <c r="B54" s="14" t="s">
        <v>246</v>
      </c>
      <c r="C54" s="7">
        <v>74860</v>
      </c>
      <c r="D54" s="14" t="s">
        <v>42</v>
      </c>
      <c r="E54" s="14" t="s">
        <v>247</v>
      </c>
      <c r="F54" s="15">
        <v>44706</v>
      </c>
      <c r="G54" s="14" t="s">
        <v>37</v>
      </c>
      <c r="H54" s="14" t="s">
        <v>78</v>
      </c>
      <c r="I54" s="14" t="s">
        <v>77</v>
      </c>
      <c r="J54" s="14" t="s">
        <v>233</v>
      </c>
    </row>
    <row r="55" spans="1:10" x14ac:dyDescent="0.25">
      <c r="A55" s="14">
        <v>643201</v>
      </c>
      <c r="B55" s="14" t="s">
        <v>248</v>
      </c>
      <c r="C55" s="7">
        <v>144617</v>
      </c>
      <c r="D55" s="14" t="s">
        <v>38</v>
      </c>
      <c r="E55" s="14" t="s">
        <v>249</v>
      </c>
      <c r="F55" s="15">
        <v>44706</v>
      </c>
      <c r="G55" s="14" t="s">
        <v>37</v>
      </c>
      <c r="H55" s="14" t="s">
        <v>250</v>
      </c>
      <c r="I55" s="14" t="s">
        <v>179</v>
      </c>
      <c r="J55" s="14" t="s">
        <v>233</v>
      </c>
    </row>
    <row r="56" spans="1:10" x14ac:dyDescent="0.25">
      <c r="A56" s="14">
        <v>643589</v>
      </c>
      <c r="B56" s="14" t="s">
        <v>251</v>
      </c>
      <c r="C56" s="7">
        <v>68199</v>
      </c>
      <c r="D56" s="14" t="s">
        <v>38</v>
      </c>
      <c r="E56" s="14" t="s">
        <v>252</v>
      </c>
      <c r="F56" s="15">
        <v>44708</v>
      </c>
      <c r="G56" s="14" t="s">
        <v>37</v>
      </c>
      <c r="H56" s="14" t="s">
        <v>90</v>
      </c>
      <c r="I56" s="14" t="s">
        <v>84</v>
      </c>
      <c r="J56" s="14" t="s">
        <v>233</v>
      </c>
    </row>
    <row r="57" spans="1:10" x14ac:dyDescent="0.25">
      <c r="A57" s="14">
        <v>603430</v>
      </c>
      <c r="B57" s="14" t="s">
        <v>253</v>
      </c>
      <c r="C57" s="7">
        <v>282852</v>
      </c>
      <c r="D57" s="14" t="s">
        <v>38</v>
      </c>
      <c r="E57" s="14" t="s">
        <v>74</v>
      </c>
      <c r="F57" s="15">
        <v>44398</v>
      </c>
      <c r="G57" s="14" t="s">
        <v>37</v>
      </c>
      <c r="H57" s="14" t="s">
        <v>76</v>
      </c>
      <c r="I57" s="14" t="s">
        <v>75</v>
      </c>
      <c r="J57" s="14" t="s">
        <v>73</v>
      </c>
    </row>
    <row r="58" spans="1:10" x14ac:dyDescent="0.25">
      <c r="A58" s="14"/>
      <c r="B58" s="14"/>
      <c r="C58" s="7">
        <f>SUM(C2:C57)</f>
        <v>7313910</v>
      </c>
      <c r="D58" s="14"/>
      <c r="E58" s="14"/>
      <c r="F58" s="15"/>
      <c r="G58" s="14"/>
      <c r="H58" s="14"/>
      <c r="I58" s="14"/>
      <c r="J58" s="14"/>
    </row>
    <row r="59" spans="1:10" x14ac:dyDescent="0.25">
      <c r="A59" s="14"/>
      <c r="B59" s="14"/>
      <c r="C59" s="7"/>
      <c r="D59" s="14"/>
      <c r="E59" s="14"/>
      <c r="F59" s="15"/>
      <c r="G59" s="14"/>
      <c r="H59" s="14"/>
      <c r="I59" s="14"/>
      <c r="J59" s="14"/>
    </row>
    <row r="60" spans="1:10" x14ac:dyDescent="0.25">
      <c r="A60" s="14"/>
      <c r="B60" s="14"/>
      <c r="C60" s="7"/>
      <c r="D60" s="14"/>
      <c r="E60" s="14"/>
      <c r="F60" s="15"/>
      <c r="G60" s="14"/>
      <c r="H60" s="14"/>
      <c r="I60" s="14"/>
      <c r="J60" s="14"/>
    </row>
    <row r="61" spans="1:10" x14ac:dyDescent="0.25">
      <c r="A61" s="14" t="s">
        <v>254</v>
      </c>
      <c r="B61" s="14" t="s">
        <v>254</v>
      </c>
      <c r="C61" s="7">
        <v>888284</v>
      </c>
      <c r="D61" s="14" t="s">
        <v>42</v>
      </c>
      <c r="E61" s="14" t="s">
        <v>255</v>
      </c>
      <c r="F61" s="15">
        <v>44750</v>
      </c>
      <c r="G61" s="14" t="s">
        <v>256</v>
      </c>
      <c r="H61" s="14" t="s">
        <v>257</v>
      </c>
      <c r="I61" s="14" t="s">
        <v>79</v>
      </c>
      <c r="J61" s="14" t="s">
        <v>82</v>
      </c>
    </row>
    <row r="62" spans="1:10" x14ac:dyDescent="0.25">
      <c r="A62" s="14" t="s">
        <v>258</v>
      </c>
      <c r="B62" s="14" t="s">
        <v>258</v>
      </c>
      <c r="C62" s="7">
        <v>2544310</v>
      </c>
      <c r="D62" s="14" t="s">
        <v>38</v>
      </c>
      <c r="E62" s="14" t="s">
        <v>259</v>
      </c>
      <c r="F62" s="15">
        <v>44750</v>
      </c>
      <c r="G62" s="14" t="s">
        <v>256</v>
      </c>
      <c r="H62" s="14" t="s">
        <v>257</v>
      </c>
      <c r="I62" s="14" t="s">
        <v>79</v>
      </c>
      <c r="J62" s="14" t="s">
        <v>82</v>
      </c>
    </row>
    <row r="63" spans="1:10" x14ac:dyDescent="0.25">
      <c r="C63" s="36">
        <f>+C62+C61</f>
        <v>3432594</v>
      </c>
    </row>
  </sheetData>
  <autoFilter ref="B1:I62" xr:uid="{2D80044A-46A2-4D04-BE17-4D7828C04207}"/>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62E11-5506-484C-896B-3C22C2D7D1EC}">
  <dimension ref="A1:J4"/>
  <sheetViews>
    <sheetView workbookViewId="0">
      <selection activeCell="G21" sqref="G21"/>
    </sheetView>
  </sheetViews>
  <sheetFormatPr baseColWidth="10" defaultRowHeight="15" x14ac:dyDescent="0.25"/>
  <sheetData>
    <row r="1" spans="1:10" x14ac:dyDescent="0.25">
      <c r="A1" s="13" t="s">
        <v>28</v>
      </c>
      <c r="B1" s="13" t="s">
        <v>28</v>
      </c>
      <c r="C1" s="13" t="s">
        <v>35</v>
      </c>
      <c r="D1" s="13" t="s">
        <v>30</v>
      </c>
      <c r="E1" s="13" t="s">
        <v>31</v>
      </c>
      <c r="F1" s="13" t="s">
        <v>34</v>
      </c>
      <c r="G1" s="13" t="s">
        <v>32</v>
      </c>
      <c r="H1" s="13" t="s">
        <v>36</v>
      </c>
      <c r="I1" s="13" t="s">
        <v>33</v>
      </c>
      <c r="J1" s="13" t="s">
        <v>29</v>
      </c>
    </row>
    <row r="2" spans="1:10" x14ac:dyDescent="0.25">
      <c r="A2" s="14" t="s">
        <v>254</v>
      </c>
      <c r="B2" s="14" t="s">
        <v>254</v>
      </c>
      <c r="C2" s="7">
        <v>888284</v>
      </c>
      <c r="D2" s="14" t="s">
        <v>42</v>
      </c>
      <c r="E2" s="14" t="s">
        <v>255</v>
      </c>
      <c r="F2" s="15">
        <v>44750</v>
      </c>
      <c r="G2" s="14" t="s">
        <v>256</v>
      </c>
      <c r="H2" s="14" t="s">
        <v>257</v>
      </c>
      <c r="I2" s="14" t="s">
        <v>79</v>
      </c>
      <c r="J2" s="14" t="s">
        <v>82</v>
      </c>
    </row>
    <row r="3" spans="1:10" x14ac:dyDescent="0.25">
      <c r="A3" s="14" t="s">
        <v>258</v>
      </c>
      <c r="B3" s="14" t="s">
        <v>258</v>
      </c>
      <c r="C3" s="7">
        <v>2544310</v>
      </c>
      <c r="D3" s="14" t="s">
        <v>38</v>
      </c>
      <c r="E3" s="14" t="s">
        <v>259</v>
      </c>
      <c r="F3" s="15">
        <v>44750</v>
      </c>
      <c r="G3" s="14" t="s">
        <v>256</v>
      </c>
      <c r="H3" s="14" t="s">
        <v>257</v>
      </c>
      <c r="I3" s="14" t="s">
        <v>79</v>
      </c>
      <c r="J3" s="14" t="s">
        <v>82</v>
      </c>
    </row>
    <row r="4" spans="1:10" x14ac:dyDescent="0.25">
      <c r="C4" s="36">
        <f>+C3+C2</f>
        <v>3432594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FDF4-B934-4C14-9C4E-420A298A1361}">
  <dimension ref="A1:J2"/>
  <sheetViews>
    <sheetView workbookViewId="0">
      <selection activeCell="C3" sqref="C3"/>
    </sheetView>
  </sheetViews>
  <sheetFormatPr baseColWidth="10" defaultRowHeight="15" x14ac:dyDescent="0.25"/>
  <sheetData>
    <row r="1" spans="1:10" x14ac:dyDescent="0.25">
      <c r="A1" s="13" t="s">
        <v>28</v>
      </c>
      <c r="B1" s="13" t="s">
        <v>28</v>
      </c>
      <c r="C1" s="13" t="s">
        <v>35</v>
      </c>
      <c r="D1" s="13" t="s">
        <v>30</v>
      </c>
      <c r="E1" s="13" t="s">
        <v>31</v>
      </c>
      <c r="F1" s="13" t="s">
        <v>34</v>
      </c>
      <c r="G1" s="13" t="s">
        <v>32</v>
      </c>
      <c r="H1" s="13" t="s">
        <v>36</v>
      </c>
      <c r="I1" s="13" t="s">
        <v>33</v>
      </c>
      <c r="J1" s="13" t="s">
        <v>29</v>
      </c>
    </row>
    <row r="2" spans="1:10" x14ac:dyDescent="0.25">
      <c r="A2" s="14">
        <v>631433</v>
      </c>
      <c r="B2" s="14" t="s">
        <v>146</v>
      </c>
      <c r="C2" s="7">
        <v>18250</v>
      </c>
      <c r="D2" s="14" t="s">
        <v>261</v>
      </c>
      <c r="E2" s="14" t="s">
        <v>147</v>
      </c>
      <c r="F2" s="15">
        <v>44620</v>
      </c>
      <c r="G2" s="14" t="s">
        <v>37</v>
      </c>
      <c r="H2" s="14" t="s">
        <v>262</v>
      </c>
      <c r="I2" s="14" t="s">
        <v>149</v>
      </c>
      <c r="J2" s="14" t="s">
        <v>145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817F-CC05-46C7-836C-C631B568988C}">
  <dimension ref="A1:K287"/>
  <sheetViews>
    <sheetView topLeftCell="A2" workbookViewId="0">
      <selection activeCell="B24" sqref="B24"/>
    </sheetView>
  </sheetViews>
  <sheetFormatPr baseColWidth="10" defaultRowHeight="15" x14ac:dyDescent="0.25"/>
  <sheetData>
    <row r="1" spans="1:11" x14ac:dyDescent="0.25">
      <c r="A1" s="13" t="s">
        <v>28</v>
      </c>
      <c r="B1" s="13" t="s">
        <v>28</v>
      </c>
      <c r="C1" s="13" t="s">
        <v>35</v>
      </c>
      <c r="D1" s="13" t="s">
        <v>30</v>
      </c>
      <c r="E1" s="13" t="s">
        <v>31</v>
      </c>
      <c r="F1" s="13" t="s">
        <v>34</v>
      </c>
      <c r="G1" s="13" t="s">
        <v>32</v>
      </c>
      <c r="H1" s="13" t="s">
        <v>260</v>
      </c>
      <c r="I1" s="13" t="s">
        <v>36</v>
      </c>
      <c r="J1" s="13" t="s">
        <v>33</v>
      </c>
      <c r="K1" s="13" t="s">
        <v>29</v>
      </c>
    </row>
    <row r="2" spans="1:11" x14ac:dyDescent="0.25">
      <c r="A2" s="14">
        <v>500018</v>
      </c>
      <c r="B2" s="14">
        <v>500018</v>
      </c>
      <c r="C2" s="7">
        <v>54400</v>
      </c>
      <c r="D2" s="14" t="s">
        <v>38</v>
      </c>
      <c r="E2" s="14" t="s">
        <v>265</v>
      </c>
      <c r="F2" s="15">
        <v>43551</v>
      </c>
      <c r="G2" s="14" t="s">
        <v>37</v>
      </c>
      <c r="H2" s="14" t="s">
        <v>266</v>
      </c>
      <c r="I2" s="14" t="s">
        <v>267</v>
      </c>
      <c r="J2" s="14" t="s">
        <v>268</v>
      </c>
      <c r="K2" s="14" t="s">
        <v>269</v>
      </c>
    </row>
    <row r="3" spans="1:11" x14ac:dyDescent="0.25">
      <c r="A3" s="26" t="s">
        <v>270</v>
      </c>
      <c r="B3" s="26" t="s">
        <v>270</v>
      </c>
      <c r="C3" s="27">
        <v>54400</v>
      </c>
      <c r="D3" s="26" t="s">
        <v>38</v>
      </c>
      <c r="E3" s="26" t="s">
        <v>271</v>
      </c>
      <c r="F3" s="28">
        <v>43700</v>
      </c>
      <c r="G3" s="26" t="s">
        <v>256</v>
      </c>
      <c r="H3" s="26" t="s">
        <v>266</v>
      </c>
      <c r="I3" s="26" t="s">
        <v>272</v>
      </c>
      <c r="J3" s="26" t="s">
        <v>54</v>
      </c>
      <c r="K3" s="26" t="s">
        <v>273</v>
      </c>
    </row>
    <row r="4" spans="1:11" x14ac:dyDescent="0.25">
      <c r="A4" s="14">
        <v>507526</v>
      </c>
      <c r="B4" s="14">
        <v>507526</v>
      </c>
      <c r="C4" s="7">
        <v>116497</v>
      </c>
      <c r="D4" s="14" t="s">
        <v>38</v>
      </c>
      <c r="E4" s="14" t="s">
        <v>274</v>
      </c>
      <c r="F4" s="15">
        <v>43607</v>
      </c>
      <c r="G4" s="14" t="s">
        <v>37</v>
      </c>
      <c r="H4" s="14" t="s">
        <v>275</v>
      </c>
      <c r="I4" s="14" t="s">
        <v>276</v>
      </c>
      <c r="J4" s="14" t="s">
        <v>277</v>
      </c>
      <c r="K4" s="14" t="s">
        <v>278</v>
      </c>
    </row>
    <row r="5" spans="1:11" x14ac:dyDescent="0.25">
      <c r="A5" s="26" t="s">
        <v>279</v>
      </c>
      <c r="B5" s="26" t="s">
        <v>279</v>
      </c>
      <c r="C5" s="27">
        <v>116497</v>
      </c>
      <c r="D5" s="26" t="s">
        <v>38</v>
      </c>
      <c r="E5" s="26" t="s">
        <v>280</v>
      </c>
      <c r="F5" s="28">
        <v>43707</v>
      </c>
      <c r="G5" s="26" t="s">
        <v>256</v>
      </c>
      <c r="H5" s="26" t="s">
        <v>275</v>
      </c>
      <c r="I5" s="26" t="s">
        <v>272</v>
      </c>
      <c r="J5" s="26" t="s">
        <v>80</v>
      </c>
      <c r="K5" s="26" t="s">
        <v>281</v>
      </c>
    </row>
    <row r="6" spans="1:11" x14ac:dyDescent="0.25">
      <c r="A6" s="14">
        <v>527202</v>
      </c>
      <c r="B6" s="14">
        <v>527202</v>
      </c>
      <c r="C6" s="7">
        <v>162204</v>
      </c>
      <c r="D6" s="14" t="s">
        <v>38</v>
      </c>
      <c r="E6" s="14" t="s">
        <v>282</v>
      </c>
      <c r="F6" s="15">
        <v>43817</v>
      </c>
      <c r="G6" s="14" t="s">
        <v>37</v>
      </c>
      <c r="H6" s="14" t="s">
        <v>283</v>
      </c>
      <c r="I6" s="14" t="s">
        <v>284</v>
      </c>
      <c r="J6" s="14" t="s">
        <v>285</v>
      </c>
      <c r="K6" s="14" t="s">
        <v>286</v>
      </c>
    </row>
    <row r="7" spans="1:11" x14ac:dyDescent="0.25">
      <c r="A7" s="14">
        <v>461625</v>
      </c>
      <c r="B7" s="14">
        <v>461625</v>
      </c>
      <c r="C7" s="7">
        <v>52997</v>
      </c>
      <c r="D7" s="14" t="s">
        <v>38</v>
      </c>
      <c r="E7" s="14" t="s">
        <v>287</v>
      </c>
      <c r="F7" s="15">
        <v>43280</v>
      </c>
      <c r="G7" s="14" t="s">
        <v>37</v>
      </c>
      <c r="H7" s="14" t="s">
        <v>283</v>
      </c>
      <c r="I7" s="14" t="s">
        <v>288</v>
      </c>
      <c r="J7" s="14" t="s">
        <v>289</v>
      </c>
      <c r="K7" s="14" t="s">
        <v>290</v>
      </c>
    </row>
    <row r="8" spans="1:11" x14ac:dyDescent="0.25">
      <c r="A8" s="26" t="s">
        <v>291</v>
      </c>
      <c r="B8" s="26" t="s">
        <v>291</v>
      </c>
      <c r="C8" s="27">
        <v>215201</v>
      </c>
      <c r="D8" s="26" t="s">
        <v>38</v>
      </c>
      <c r="E8" s="26" t="s">
        <v>292</v>
      </c>
      <c r="F8" s="28">
        <v>43805</v>
      </c>
      <c r="G8" s="26" t="s">
        <v>256</v>
      </c>
      <c r="H8" s="26" t="s">
        <v>283</v>
      </c>
      <c r="I8" s="26" t="s">
        <v>293</v>
      </c>
      <c r="J8" s="26" t="s">
        <v>294</v>
      </c>
      <c r="K8" s="26" t="s">
        <v>295</v>
      </c>
    </row>
    <row r="9" spans="1:11" x14ac:dyDescent="0.25">
      <c r="A9" s="14">
        <v>512443</v>
      </c>
      <c r="B9" s="14">
        <v>512443</v>
      </c>
      <c r="C9" s="7">
        <v>173630</v>
      </c>
      <c r="D9" s="14" t="s">
        <v>38</v>
      </c>
      <c r="E9" s="14" t="s">
        <v>296</v>
      </c>
      <c r="F9" s="15">
        <v>43636</v>
      </c>
      <c r="G9" s="14" t="s">
        <v>37</v>
      </c>
      <c r="H9" s="14" t="s">
        <v>297</v>
      </c>
      <c r="I9" s="14" t="s">
        <v>298</v>
      </c>
      <c r="J9" s="14" t="s">
        <v>299</v>
      </c>
      <c r="K9" s="14" t="s">
        <v>300</v>
      </c>
    </row>
    <row r="10" spans="1:11" x14ac:dyDescent="0.25">
      <c r="A10" s="14">
        <v>513812</v>
      </c>
      <c r="B10" s="14">
        <v>513812</v>
      </c>
      <c r="C10" s="7">
        <v>91551</v>
      </c>
      <c r="D10" s="14" t="s">
        <v>38</v>
      </c>
      <c r="E10" s="14" t="s">
        <v>301</v>
      </c>
      <c r="F10" s="15">
        <v>43645</v>
      </c>
      <c r="G10" s="14" t="s">
        <v>37</v>
      </c>
      <c r="H10" s="14" t="s">
        <v>297</v>
      </c>
      <c r="I10" s="14" t="s">
        <v>302</v>
      </c>
      <c r="J10" s="14" t="s">
        <v>299</v>
      </c>
      <c r="K10" s="14" t="s">
        <v>300</v>
      </c>
    </row>
    <row r="11" spans="1:11" x14ac:dyDescent="0.25">
      <c r="A11" s="26" t="s">
        <v>303</v>
      </c>
      <c r="B11" s="26" t="s">
        <v>303</v>
      </c>
      <c r="C11" s="27">
        <v>265181</v>
      </c>
      <c r="D11" s="26" t="s">
        <v>38</v>
      </c>
      <c r="E11" s="26" t="s">
        <v>304</v>
      </c>
      <c r="F11" s="28">
        <v>43735</v>
      </c>
      <c r="G11" s="26" t="s">
        <v>256</v>
      </c>
      <c r="H11" s="26" t="s">
        <v>297</v>
      </c>
      <c r="I11" s="26" t="s">
        <v>305</v>
      </c>
      <c r="J11" s="26" t="s">
        <v>79</v>
      </c>
      <c r="K11" s="26" t="s">
        <v>306</v>
      </c>
    </row>
    <row r="12" spans="1:11" x14ac:dyDescent="0.25">
      <c r="A12" s="14">
        <v>524239</v>
      </c>
      <c r="B12" s="14">
        <v>524239</v>
      </c>
      <c r="C12" s="7">
        <v>839210</v>
      </c>
      <c r="D12" s="14" t="s">
        <v>307</v>
      </c>
      <c r="E12" s="14" t="s">
        <v>308</v>
      </c>
      <c r="F12" s="15">
        <v>43719</v>
      </c>
      <c r="G12" s="14" t="s">
        <v>37</v>
      </c>
      <c r="H12" s="14" t="s">
        <v>309</v>
      </c>
      <c r="I12" s="14" t="s">
        <v>298</v>
      </c>
      <c r="J12" s="14" t="s">
        <v>299</v>
      </c>
      <c r="K12" s="14" t="s">
        <v>310</v>
      </c>
    </row>
    <row r="13" spans="1:11" x14ac:dyDescent="0.25">
      <c r="A13" s="14">
        <v>527076</v>
      </c>
      <c r="B13" s="14">
        <v>527076</v>
      </c>
      <c r="C13" s="7">
        <v>9328</v>
      </c>
      <c r="D13" s="14" t="s">
        <v>38</v>
      </c>
      <c r="E13" s="14" t="s">
        <v>311</v>
      </c>
      <c r="F13" s="15">
        <v>43734</v>
      </c>
      <c r="G13" s="14" t="s">
        <v>37</v>
      </c>
      <c r="H13" s="14" t="s">
        <v>309</v>
      </c>
      <c r="I13" s="14" t="s">
        <v>312</v>
      </c>
      <c r="J13" s="14" t="s">
        <v>299</v>
      </c>
      <c r="K13" s="14" t="s">
        <v>310</v>
      </c>
    </row>
    <row r="14" spans="1:11" x14ac:dyDescent="0.25">
      <c r="A14" s="26" t="s">
        <v>313</v>
      </c>
      <c r="B14" s="26" t="s">
        <v>313</v>
      </c>
      <c r="C14" s="27">
        <v>848538</v>
      </c>
      <c r="D14" s="26" t="s">
        <v>38</v>
      </c>
      <c r="E14" s="26" t="s">
        <v>314</v>
      </c>
      <c r="F14" s="28">
        <v>43805</v>
      </c>
      <c r="G14" s="26" t="s">
        <v>256</v>
      </c>
      <c r="H14" s="26" t="s">
        <v>309</v>
      </c>
      <c r="I14" s="26" t="s">
        <v>293</v>
      </c>
      <c r="J14" s="26" t="s">
        <v>79</v>
      </c>
      <c r="K14" s="26" t="s">
        <v>306</v>
      </c>
    </row>
    <row r="15" spans="1:11" x14ac:dyDescent="0.25">
      <c r="A15" s="14">
        <v>500018</v>
      </c>
      <c r="B15" s="14">
        <v>500018</v>
      </c>
      <c r="C15" s="7">
        <v>9080</v>
      </c>
      <c r="D15" s="14" t="s">
        <v>38</v>
      </c>
      <c r="E15" s="14" t="s">
        <v>265</v>
      </c>
      <c r="F15" s="15">
        <v>43551</v>
      </c>
      <c r="G15" s="14" t="s">
        <v>37</v>
      </c>
      <c r="H15" s="14" t="s">
        <v>315</v>
      </c>
      <c r="I15" s="14" t="s">
        <v>316</v>
      </c>
      <c r="J15" s="14" t="s">
        <v>268</v>
      </c>
      <c r="K15" s="14" t="s">
        <v>286</v>
      </c>
    </row>
    <row r="16" spans="1:11" x14ac:dyDescent="0.25">
      <c r="A16" s="14">
        <v>441535</v>
      </c>
      <c r="B16" s="14">
        <v>441535</v>
      </c>
      <c r="C16" s="7">
        <v>170231</v>
      </c>
      <c r="D16" s="14" t="s">
        <v>38</v>
      </c>
      <c r="E16" s="14" t="s">
        <v>317</v>
      </c>
      <c r="F16" s="15">
        <v>43136</v>
      </c>
      <c r="G16" s="14" t="s">
        <v>37</v>
      </c>
      <c r="H16" s="14" t="s">
        <v>315</v>
      </c>
      <c r="I16" s="14" t="s">
        <v>318</v>
      </c>
      <c r="J16" s="14" t="s">
        <v>319</v>
      </c>
      <c r="K16" s="14" t="s">
        <v>286</v>
      </c>
    </row>
    <row r="17" spans="1:11" x14ac:dyDescent="0.25">
      <c r="A17" s="14">
        <v>441535</v>
      </c>
      <c r="B17" s="14">
        <v>441535</v>
      </c>
      <c r="C17" s="7">
        <v>760425</v>
      </c>
      <c r="D17" s="14" t="s">
        <v>38</v>
      </c>
      <c r="E17" s="14" t="s">
        <v>320</v>
      </c>
      <c r="F17" s="15">
        <v>43726</v>
      </c>
      <c r="G17" s="14" t="s">
        <v>321</v>
      </c>
      <c r="H17" s="14" t="s">
        <v>315</v>
      </c>
      <c r="I17" s="14" t="s">
        <v>322</v>
      </c>
      <c r="J17" s="14" t="s">
        <v>323</v>
      </c>
      <c r="K17" s="14" t="s">
        <v>324</v>
      </c>
    </row>
    <row r="18" spans="1:11" x14ac:dyDescent="0.25">
      <c r="A18" s="14">
        <v>502921</v>
      </c>
      <c r="B18" s="14">
        <v>502921</v>
      </c>
      <c r="C18" s="7">
        <v>56160</v>
      </c>
      <c r="D18" s="14" t="s">
        <v>38</v>
      </c>
      <c r="E18" s="14" t="s">
        <v>325</v>
      </c>
      <c r="F18" s="15">
        <v>43577</v>
      </c>
      <c r="G18" s="14" t="s">
        <v>37</v>
      </c>
      <c r="H18" s="14" t="s">
        <v>315</v>
      </c>
      <c r="I18" s="14" t="s">
        <v>326</v>
      </c>
      <c r="J18" s="14" t="s">
        <v>268</v>
      </c>
      <c r="K18" s="14" t="s">
        <v>327</v>
      </c>
    </row>
    <row r="19" spans="1:11" x14ac:dyDescent="0.25">
      <c r="A19" s="14">
        <v>506434</v>
      </c>
      <c r="B19" s="14">
        <v>506434</v>
      </c>
      <c r="C19" s="7">
        <v>54400</v>
      </c>
      <c r="D19" s="14" t="s">
        <v>38</v>
      </c>
      <c r="E19" s="14" t="s">
        <v>328</v>
      </c>
      <c r="F19" s="15">
        <v>43601</v>
      </c>
      <c r="G19" s="14" t="s">
        <v>37</v>
      </c>
      <c r="H19" s="14" t="s">
        <v>315</v>
      </c>
      <c r="I19" s="14" t="s">
        <v>329</v>
      </c>
      <c r="J19" s="14" t="s">
        <v>330</v>
      </c>
      <c r="K19" s="14" t="s">
        <v>331</v>
      </c>
    </row>
    <row r="20" spans="1:11" x14ac:dyDescent="0.25">
      <c r="A20" s="26" t="s">
        <v>332</v>
      </c>
      <c r="B20" s="26" t="s">
        <v>332</v>
      </c>
      <c r="C20" s="27">
        <v>1050296</v>
      </c>
      <c r="D20" s="26" t="s">
        <v>38</v>
      </c>
      <c r="E20" s="26" t="s">
        <v>333</v>
      </c>
      <c r="F20" s="28">
        <v>43805</v>
      </c>
      <c r="G20" s="26" t="s">
        <v>256</v>
      </c>
      <c r="H20" s="26" t="s">
        <v>315</v>
      </c>
      <c r="I20" s="26" t="s">
        <v>293</v>
      </c>
      <c r="J20" s="26" t="s">
        <v>54</v>
      </c>
      <c r="K20" s="26" t="s">
        <v>273</v>
      </c>
    </row>
    <row r="21" spans="1:11" x14ac:dyDescent="0.25">
      <c r="A21" s="14">
        <v>436066</v>
      </c>
      <c r="B21" s="14">
        <v>436066</v>
      </c>
      <c r="C21" s="7">
        <v>31446</v>
      </c>
      <c r="D21" s="14" t="s">
        <v>38</v>
      </c>
      <c r="E21" s="14" t="s">
        <v>334</v>
      </c>
      <c r="F21" s="15">
        <v>43089</v>
      </c>
      <c r="G21" s="14" t="s">
        <v>37</v>
      </c>
      <c r="H21" s="14" t="s">
        <v>335</v>
      </c>
      <c r="I21" s="14" t="s">
        <v>336</v>
      </c>
      <c r="J21" s="14" t="s">
        <v>337</v>
      </c>
      <c r="K21" s="14" t="s">
        <v>338</v>
      </c>
    </row>
    <row r="22" spans="1:11" x14ac:dyDescent="0.25">
      <c r="A22" s="26" t="s">
        <v>339</v>
      </c>
      <c r="B22" s="26" t="s">
        <v>339</v>
      </c>
      <c r="C22" s="27">
        <v>31446</v>
      </c>
      <c r="D22" s="26" t="s">
        <v>38</v>
      </c>
      <c r="E22" s="26" t="s">
        <v>340</v>
      </c>
      <c r="F22" s="28">
        <v>43887</v>
      </c>
      <c r="G22" s="26" t="s">
        <v>256</v>
      </c>
      <c r="H22" s="26" t="s">
        <v>335</v>
      </c>
      <c r="I22" s="26" t="s">
        <v>341</v>
      </c>
      <c r="J22" s="26" t="s">
        <v>80</v>
      </c>
      <c r="K22" s="26" t="s">
        <v>281</v>
      </c>
    </row>
    <row r="23" spans="1:11" x14ac:dyDescent="0.25">
      <c r="A23" s="14">
        <v>465692</v>
      </c>
      <c r="B23" s="14">
        <v>465692</v>
      </c>
      <c r="C23" s="7">
        <v>54963</v>
      </c>
      <c r="D23" s="14" t="s">
        <v>38</v>
      </c>
      <c r="E23" s="14" t="s">
        <v>342</v>
      </c>
      <c r="F23" s="15">
        <v>43312</v>
      </c>
      <c r="G23" s="14" t="s">
        <v>37</v>
      </c>
      <c r="H23" s="14" t="s">
        <v>343</v>
      </c>
      <c r="I23" s="14" t="s">
        <v>344</v>
      </c>
      <c r="J23" s="14" t="s">
        <v>345</v>
      </c>
      <c r="K23" s="14" t="s">
        <v>346</v>
      </c>
    </row>
    <row r="24" spans="1:11" x14ac:dyDescent="0.25">
      <c r="A24" s="26" t="s">
        <v>347</v>
      </c>
      <c r="B24" s="26" t="s">
        <v>347</v>
      </c>
      <c r="C24" s="27">
        <v>155941</v>
      </c>
      <c r="D24" s="26" t="s">
        <v>38</v>
      </c>
      <c r="E24" s="26" t="s">
        <v>348</v>
      </c>
      <c r="F24" s="28">
        <v>43887</v>
      </c>
      <c r="G24" s="26" t="s">
        <v>256</v>
      </c>
      <c r="H24" s="26" t="s">
        <v>343</v>
      </c>
      <c r="I24" s="26" t="s">
        <v>341</v>
      </c>
      <c r="J24" s="26" t="s">
        <v>349</v>
      </c>
      <c r="K24" s="26" t="s">
        <v>350</v>
      </c>
    </row>
    <row r="25" spans="1:11" x14ac:dyDescent="0.25">
      <c r="A25" s="14">
        <v>534669</v>
      </c>
      <c r="B25" s="14">
        <v>534669</v>
      </c>
      <c r="C25" s="7">
        <v>26716</v>
      </c>
      <c r="D25" s="14" t="s">
        <v>38</v>
      </c>
      <c r="E25" s="14" t="s">
        <v>351</v>
      </c>
      <c r="F25" s="15">
        <v>43789</v>
      </c>
      <c r="G25" s="14" t="s">
        <v>37</v>
      </c>
      <c r="H25" s="14" t="s">
        <v>352</v>
      </c>
      <c r="I25" s="14" t="s">
        <v>353</v>
      </c>
      <c r="J25" s="14" t="s">
        <v>354</v>
      </c>
      <c r="K25" s="14" t="s">
        <v>355</v>
      </c>
    </row>
    <row r="26" spans="1:11" x14ac:dyDescent="0.25">
      <c r="A26" s="14">
        <v>536787</v>
      </c>
      <c r="B26" s="14">
        <v>536787</v>
      </c>
      <c r="C26" s="7">
        <v>74262</v>
      </c>
      <c r="D26" s="14" t="s">
        <v>38</v>
      </c>
      <c r="E26" s="14" t="s">
        <v>356</v>
      </c>
      <c r="F26" s="15">
        <v>43797</v>
      </c>
      <c r="G26" s="14" t="s">
        <v>37</v>
      </c>
      <c r="H26" s="14" t="s">
        <v>352</v>
      </c>
      <c r="I26" s="14" t="s">
        <v>353</v>
      </c>
      <c r="J26" s="14" t="s">
        <v>354</v>
      </c>
      <c r="K26" s="14" t="s">
        <v>355</v>
      </c>
    </row>
    <row r="27" spans="1:11" x14ac:dyDescent="0.25">
      <c r="A27" s="14">
        <v>474151</v>
      </c>
      <c r="B27" s="14">
        <v>474151</v>
      </c>
      <c r="C27" s="7">
        <v>258800</v>
      </c>
      <c r="D27" s="14" t="s">
        <v>38</v>
      </c>
      <c r="E27" s="14" t="s">
        <v>357</v>
      </c>
      <c r="F27" s="15">
        <v>43371</v>
      </c>
      <c r="G27" s="14" t="s">
        <v>37</v>
      </c>
      <c r="H27" s="14" t="s">
        <v>358</v>
      </c>
      <c r="I27" s="14" t="s">
        <v>359</v>
      </c>
      <c r="J27" s="14" t="s">
        <v>360</v>
      </c>
      <c r="K27" s="14" t="s">
        <v>361</v>
      </c>
    </row>
    <row r="28" spans="1:11" x14ac:dyDescent="0.25">
      <c r="A28" s="14">
        <v>474276</v>
      </c>
      <c r="B28" s="14">
        <v>474276</v>
      </c>
      <c r="C28" s="7">
        <v>16327</v>
      </c>
      <c r="D28" s="14" t="s">
        <v>38</v>
      </c>
      <c r="E28" s="14" t="s">
        <v>362</v>
      </c>
      <c r="F28" s="15">
        <v>43371</v>
      </c>
      <c r="G28" s="14" t="s">
        <v>37</v>
      </c>
      <c r="H28" s="14" t="s">
        <v>358</v>
      </c>
      <c r="I28" s="14" t="s">
        <v>363</v>
      </c>
      <c r="J28" s="14" t="s">
        <v>360</v>
      </c>
      <c r="K28" s="14" t="s">
        <v>361</v>
      </c>
    </row>
    <row r="29" spans="1:11" x14ac:dyDescent="0.25">
      <c r="A29" s="14">
        <v>441535</v>
      </c>
      <c r="B29" s="14">
        <v>441535</v>
      </c>
      <c r="C29" s="7">
        <v>38269</v>
      </c>
      <c r="D29" s="14" t="s">
        <v>38</v>
      </c>
      <c r="E29" s="14" t="s">
        <v>317</v>
      </c>
      <c r="F29" s="15">
        <v>43136</v>
      </c>
      <c r="G29" s="14" t="s">
        <v>37</v>
      </c>
      <c r="H29" s="14" t="s">
        <v>358</v>
      </c>
      <c r="I29" s="14" t="s">
        <v>364</v>
      </c>
      <c r="J29" s="14" t="s">
        <v>319</v>
      </c>
      <c r="K29" s="14" t="s">
        <v>324</v>
      </c>
    </row>
    <row r="30" spans="1:11" x14ac:dyDescent="0.25">
      <c r="A30" s="26" t="s">
        <v>365</v>
      </c>
      <c r="B30" s="26" t="s">
        <v>365</v>
      </c>
      <c r="C30" s="27">
        <v>313396</v>
      </c>
      <c r="D30" s="26" t="s">
        <v>38</v>
      </c>
      <c r="E30" s="26" t="s">
        <v>366</v>
      </c>
      <c r="F30" s="28">
        <v>43887</v>
      </c>
      <c r="G30" s="26" t="s">
        <v>256</v>
      </c>
      <c r="H30" s="26" t="s">
        <v>358</v>
      </c>
      <c r="I30" s="26" t="s">
        <v>341</v>
      </c>
      <c r="J30" s="26" t="s">
        <v>54</v>
      </c>
      <c r="K30" s="26" t="s">
        <v>273</v>
      </c>
    </row>
    <row r="31" spans="1:11" x14ac:dyDescent="0.25">
      <c r="A31" s="14">
        <v>498822</v>
      </c>
      <c r="B31" s="14">
        <v>498822</v>
      </c>
      <c r="C31" s="7">
        <v>56097</v>
      </c>
      <c r="D31" s="14" t="s">
        <v>38</v>
      </c>
      <c r="E31" s="14" t="s">
        <v>367</v>
      </c>
      <c r="F31" s="15">
        <v>43544</v>
      </c>
      <c r="G31" s="14" t="s">
        <v>37</v>
      </c>
      <c r="H31" s="14" t="s">
        <v>368</v>
      </c>
      <c r="I31" s="14" t="s">
        <v>369</v>
      </c>
      <c r="J31" s="14" t="s">
        <v>277</v>
      </c>
      <c r="K31" s="14" t="s">
        <v>370</v>
      </c>
    </row>
    <row r="32" spans="1:11" x14ac:dyDescent="0.25">
      <c r="A32" s="14">
        <v>503410</v>
      </c>
      <c r="B32" s="14">
        <v>503410</v>
      </c>
      <c r="C32" s="7">
        <v>20002</v>
      </c>
      <c r="D32" s="14" t="s">
        <v>38</v>
      </c>
      <c r="E32" s="14" t="s">
        <v>371</v>
      </c>
      <c r="F32" s="15">
        <v>43578</v>
      </c>
      <c r="G32" s="14" t="s">
        <v>37</v>
      </c>
      <c r="H32" s="14" t="s">
        <v>368</v>
      </c>
      <c r="I32" s="14" t="s">
        <v>372</v>
      </c>
      <c r="J32" s="14" t="s">
        <v>337</v>
      </c>
      <c r="K32" s="14" t="s">
        <v>373</v>
      </c>
    </row>
    <row r="33" spans="1:11" x14ac:dyDescent="0.25">
      <c r="A33" s="14">
        <v>440625</v>
      </c>
      <c r="B33" s="14">
        <v>440625</v>
      </c>
      <c r="C33" s="7">
        <v>68500</v>
      </c>
      <c r="D33" s="14" t="s">
        <v>38</v>
      </c>
      <c r="E33" s="14" t="s">
        <v>374</v>
      </c>
      <c r="F33" s="15">
        <v>43126</v>
      </c>
      <c r="G33" s="14" t="s">
        <v>37</v>
      </c>
      <c r="H33" s="14" t="s">
        <v>368</v>
      </c>
      <c r="I33" s="14" t="s">
        <v>375</v>
      </c>
      <c r="J33" s="14" t="s">
        <v>376</v>
      </c>
      <c r="K33" s="14" t="s">
        <v>377</v>
      </c>
    </row>
    <row r="34" spans="1:11" x14ac:dyDescent="0.25">
      <c r="A34" s="26" t="s">
        <v>378</v>
      </c>
      <c r="B34" s="26" t="s">
        <v>378</v>
      </c>
      <c r="C34" s="27">
        <v>144599</v>
      </c>
      <c r="D34" s="26" t="s">
        <v>38</v>
      </c>
      <c r="E34" s="26" t="s">
        <v>379</v>
      </c>
      <c r="F34" s="28">
        <v>43902</v>
      </c>
      <c r="G34" s="26" t="s">
        <v>256</v>
      </c>
      <c r="H34" s="26" t="s">
        <v>368</v>
      </c>
      <c r="I34" s="26" t="s">
        <v>380</v>
      </c>
      <c r="J34" s="26" t="s">
        <v>80</v>
      </c>
      <c r="K34" s="26" t="s">
        <v>281</v>
      </c>
    </row>
    <row r="35" spans="1:11" x14ac:dyDescent="0.25">
      <c r="A35" s="14">
        <v>474276</v>
      </c>
      <c r="B35" s="14">
        <v>474276</v>
      </c>
      <c r="C35" s="7">
        <v>114973</v>
      </c>
      <c r="D35" s="14" t="s">
        <v>38</v>
      </c>
      <c r="E35" s="14" t="s">
        <v>362</v>
      </c>
      <c r="F35" s="15">
        <v>43371</v>
      </c>
      <c r="G35" s="14" t="s">
        <v>37</v>
      </c>
      <c r="H35" s="14" t="s">
        <v>381</v>
      </c>
      <c r="I35" s="14" t="s">
        <v>382</v>
      </c>
      <c r="J35" s="14" t="s">
        <v>360</v>
      </c>
      <c r="K35" s="14" t="s">
        <v>286</v>
      </c>
    </row>
    <row r="36" spans="1:11" x14ac:dyDescent="0.25">
      <c r="A36" s="14">
        <v>534482</v>
      </c>
      <c r="B36" s="14">
        <v>534482</v>
      </c>
      <c r="C36" s="7">
        <v>62891</v>
      </c>
      <c r="D36" s="14" t="s">
        <v>42</v>
      </c>
      <c r="E36" s="14" t="s">
        <v>383</v>
      </c>
      <c r="F36" s="15">
        <v>43789</v>
      </c>
      <c r="G36" s="14" t="s">
        <v>37</v>
      </c>
      <c r="H36" s="14" t="s">
        <v>381</v>
      </c>
      <c r="I36" s="14" t="s">
        <v>384</v>
      </c>
      <c r="J36" s="14" t="s">
        <v>385</v>
      </c>
      <c r="K36" s="14" t="s">
        <v>386</v>
      </c>
    </row>
    <row r="37" spans="1:11" x14ac:dyDescent="0.25">
      <c r="A37" s="14">
        <v>534669</v>
      </c>
      <c r="B37" s="14">
        <v>534669</v>
      </c>
      <c r="C37" s="7">
        <v>52661</v>
      </c>
      <c r="D37" s="14" t="s">
        <v>38</v>
      </c>
      <c r="E37" s="14" t="s">
        <v>351</v>
      </c>
      <c r="F37" s="15">
        <v>43789</v>
      </c>
      <c r="G37" s="14" t="s">
        <v>37</v>
      </c>
      <c r="H37" s="14" t="s">
        <v>381</v>
      </c>
      <c r="I37" s="14" t="s">
        <v>353</v>
      </c>
      <c r="J37" s="14" t="s">
        <v>354</v>
      </c>
      <c r="K37" s="14" t="s">
        <v>355</v>
      </c>
    </row>
    <row r="38" spans="1:11" x14ac:dyDescent="0.25">
      <c r="A38" s="14">
        <v>534886</v>
      </c>
      <c r="B38" s="14">
        <v>534886</v>
      </c>
      <c r="C38" s="7">
        <v>56160</v>
      </c>
      <c r="D38" s="14" t="s">
        <v>38</v>
      </c>
      <c r="E38" s="14" t="s">
        <v>387</v>
      </c>
      <c r="F38" s="15">
        <v>43790</v>
      </c>
      <c r="G38" s="14" t="s">
        <v>37</v>
      </c>
      <c r="H38" s="14" t="s">
        <v>381</v>
      </c>
      <c r="I38" s="14" t="s">
        <v>388</v>
      </c>
      <c r="J38" s="14" t="s">
        <v>84</v>
      </c>
      <c r="K38" s="14" t="s">
        <v>389</v>
      </c>
    </row>
    <row r="39" spans="1:11" x14ac:dyDescent="0.25">
      <c r="A39" s="14">
        <v>535647</v>
      </c>
      <c r="B39" s="14">
        <v>535647</v>
      </c>
      <c r="C39" s="7">
        <v>180531</v>
      </c>
      <c r="D39" s="14" t="s">
        <v>42</v>
      </c>
      <c r="E39" s="14" t="s">
        <v>390</v>
      </c>
      <c r="F39" s="15">
        <v>43794</v>
      </c>
      <c r="G39" s="14" t="s">
        <v>37</v>
      </c>
      <c r="H39" s="14" t="s">
        <v>381</v>
      </c>
      <c r="I39" s="14" t="s">
        <v>391</v>
      </c>
      <c r="J39" s="14" t="s">
        <v>84</v>
      </c>
      <c r="K39" s="14" t="s">
        <v>389</v>
      </c>
    </row>
    <row r="40" spans="1:11" x14ac:dyDescent="0.25">
      <c r="A40" s="14">
        <v>524943</v>
      </c>
      <c r="B40" s="14">
        <v>524943</v>
      </c>
      <c r="C40" s="7">
        <v>893356</v>
      </c>
      <c r="D40" s="14" t="s">
        <v>38</v>
      </c>
      <c r="E40" s="14" t="s">
        <v>392</v>
      </c>
      <c r="F40" s="15">
        <v>43724</v>
      </c>
      <c r="G40" s="14" t="s">
        <v>37</v>
      </c>
      <c r="H40" s="14" t="s">
        <v>381</v>
      </c>
      <c r="I40" s="14" t="s">
        <v>393</v>
      </c>
      <c r="J40" s="14" t="s">
        <v>299</v>
      </c>
      <c r="K40" s="14" t="s">
        <v>310</v>
      </c>
    </row>
    <row r="41" spans="1:11" x14ac:dyDescent="0.25">
      <c r="A41" s="14">
        <v>527076</v>
      </c>
      <c r="B41" s="14">
        <v>527076</v>
      </c>
      <c r="C41" s="7">
        <v>48312</v>
      </c>
      <c r="D41" s="14" t="s">
        <v>38</v>
      </c>
      <c r="E41" s="14" t="s">
        <v>311</v>
      </c>
      <c r="F41" s="15">
        <v>43734</v>
      </c>
      <c r="G41" s="14" t="s">
        <v>37</v>
      </c>
      <c r="H41" s="14" t="s">
        <v>381</v>
      </c>
      <c r="I41" s="14" t="s">
        <v>394</v>
      </c>
      <c r="J41" s="14" t="s">
        <v>299</v>
      </c>
      <c r="K41" s="14" t="s">
        <v>310</v>
      </c>
    </row>
    <row r="42" spans="1:11" x14ac:dyDescent="0.25">
      <c r="A42" s="14">
        <v>527202</v>
      </c>
      <c r="B42" s="14">
        <v>527202</v>
      </c>
      <c r="C42" s="7">
        <v>52997</v>
      </c>
      <c r="D42" s="14" t="s">
        <v>38</v>
      </c>
      <c r="E42" s="14" t="s">
        <v>282</v>
      </c>
      <c r="F42" s="15">
        <v>43817</v>
      </c>
      <c r="G42" s="14" t="s">
        <v>37</v>
      </c>
      <c r="H42" s="14" t="s">
        <v>381</v>
      </c>
      <c r="I42" s="14" t="s">
        <v>395</v>
      </c>
      <c r="J42" s="14" t="s">
        <v>396</v>
      </c>
      <c r="K42" s="14" t="s">
        <v>397</v>
      </c>
    </row>
    <row r="43" spans="1:11" x14ac:dyDescent="0.25">
      <c r="A43" s="14">
        <v>472639</v>
      </c>
      <c r="B43" s="14">
        <v>472639</v>
      </c>
      <c r="C43" s="7">
        <v>86700</v>
      </c>
      <c r="D43" s="14" t="s">
        <v>42</v>
      </c>
      <c r="E43" s="14" t="s">
        <v>398</v>
      </c>
      <c r="F43" s="15">
        <v>43365</v>
      </c>
      <c r="G43" s="14" t="s">
        <v>37</v>
      </c>
      <c r="H43" s="14" t="s">
        <v>381</v>
      </c>
      <c r="I43" s="14" t="s">
        <v>399</v>
      </c>
      <c r="J43" s="14" t="s">
        <v>400</v>
      </c>
      <c r="K43" s="14" t="s">
        <v>401</v>
      </c>
    </row>
    <row r="44" spans="1:11" x14ac:dyDescent="0.25">
      <c r="A44" s="14">
        <v>530757</v>
      </c>
      <c r="B44" s="14">
        <v>530757</v>
      </c>
      <c r="C44" s="7">
        <v>54400</v>
      </c>
      <c r="D44" s="14" t="s">
        <v>38</v>
      </c>
      <c r="E44" s="14" t="s">
        <v>402</v>
      </c>
      <c r="F44" s="15">
        <v>43760</v>
      </c>
      <c r="G44" s="14" t="s">
        <v>37</v>
      </c>
      <c r="H44" s="14" t="s">
        <v>381</v>
      </c>
      <c r="I44" s="14" t="s">
        <v>403</v>
      </c>
      <c r="J44" s="14" t="s">
        <v>404</v>
      </c>
      <c r="K44" s="14" t="s">
        <v>405</v>
      </c>
    </row>
    <row r="45" spans="1:11" x14ac:dyDescent="0.25">
      <c r="A45" s="14">
        <v>531369</v>
      </c>
      <c r="B45" s="14">
        <v>531369</v>
      </c>
      <c r="C45" s="7">
        <v>61685</v>
      </c>
      <c r="D45" s="14" t="s">
        <v>38</v>
      </c>
      <c r="E45" s="14" t="s">
        <v>406</v>
      </c>
      <c r="F45" s="15">
        <v>43762</v>
      </c>
      <c r="G45" s="14" t="s">
        <v>37</v>
      </c>
      <c r="H45" s="14" t="s">
        <v>381</v>
      </c>
      <c r="I45" s="14" t="s">
        <v>407</v>
      </c>
      <c r="J45" s="14" t="s">
        <v>408</v>
      </c>
      <c r="K45" s="14" t="s">
        <v>405</v>
      </c>
    </row>
    <row r="46" spans="1:11" x14ac:dyDescent="0.25">
      <c r="A46" s="14">
        <v>530614</v>
      </c>
      <c r="B46" s="14">
        <v>530614</v>
      </c>
      <c r="C46" s="7">
        <v>54400</v>
      </c>
      <c r="D46" s="14" t="s">
        <v>42</v>
      </c>
      <c r="E46" s="14" t="s">
        <v>409</v>
      </c>
      <c r="F46" s="15">
        <v>43760</v>
      </c>
      <c r="G46" s="14" t="s">
        <v>37</v>
      </c>
      <c r="H46" s="14" t="s">
        <v>381</v>
      </c>
      <c r="I46" s="14" t="s">
        <v>410</v>
      </c>
      <c r="J46" s="14" t="s">
        <v>411</v>
      </c>
      <c r="K46" s="14" t="s">
        <v>412</v>
      </c>
    </row>
    <row r="47" spans="1:11" x14ac:dyDescent="0.25">
      <c r="A47" s="14">
        <v>532549</v>
      </c>
      <c r="B47" s="14">
        <v>532549</v>
      </c>
      <c r="C47" s="7">
        <v>199090</v>
      </c>
      <c r="D47" s="14" t="s">
        <v>42</v>
      </c>
      <c r="E47" s="14" t="s">
        <v>413</v>
      </c>
      <c r="F47" s="15">
        <v>43769</v>
      </c>
      <c r="G47" s="14" t="s">
        <v>37</v>
      </c>
      <c r="H47" s="14" t="s">
        <v>381</v>
      </c>
      <c r="I47" s="14" t="s">
        <v>414</v>
      </c>
      <c r="J47" s="14" t="s">
        <v>84</v>
      </c>
      <c r="K47" s="14" t="s">
        <v>415</v>
      </c>
    </row>
    <row r="48" spans="1:11" x14ac:dyDescent="0.25">
      <c r="A48" s="14">
        <v>540420</v>
      </c>
      <c r="B48" s="14">
        <v>540420</v>
      </c>
      <c r="C48" s="7">
        <v>56097</v>
      </c>
      <c r="D48" s="14" t="s">
        <v>38</v>
      </c>
      <c r="E48" s="14" t="s">
        <v>416</v>
      </c>
      <c r="F48" s="15">
        <v>43823</v>
      </c>
      <c r="G48" s="14" t="s">
        <v>37</v>
      </c>
      <c r="H48" s="14" t="s">
        <v>381</v>
      </c>
      <c r="I48" s="14" t="s">
        <v>417</v>
      </c>
      <c r="J48" s="14" t="s">
        <v>385</v>
      </c>
      <c r="K48" s="14" t="s">
        <v>418</v>
      </c>
    </row>
    <row r="49" spans="1:11" x14ac:dyDescent="0.25">
      <c r="A49" s="14">
        <v>540813</v>
      </c>
      <c r="B49" s="14">
        <v>540813</v>
      </c>
      <c r="C49" s="7">
        <v>233101</v>
      </c>
      <c r="D49" s="14" t="s">
        <v>38</v>
      </c>
      <c r="E49" s="14" t="s">
        <v>419</v>
      </c>
      <c r="F49" s="15">
        <v>43826</v>
      </c>
      <c r="G49" s="14" t="s">
        <v>37</v>
      </c>
      <c r="H49" s="14" t="s">
        <v>381</v>
      </c>
      <c r="I49" s="14" t="s">
        <v>420</v>
      </c>
      <c r="J49" s="14" t="s">
        <v>43</v>
      </c>
      <c r="K49" s="14" t="s">
        <v>418</v>
      </c>
    </row>
    <row r="50" spans="1:11" x14ac:dyDescent="0.25">
      <c r="A50" s="14">
        <v>542109</v>
      </c>
      <c r="B50" s="14">
        <v>542109</v>
      </c>
      <c r="C50" s="7">
        <v>57710</v>
      </c>
      <c r="D50" s="14" t="s">
        <v>38</v>
      </c>
      <c r="E50" s="14" t="s">
        <v>421</v>
      </c>
      <c r="F50" s="15">
        <v>43846</v>
      </c>
      <c r="G50" s="14" t="s">
        <v>37</v>
      </c>
      <c r="H50" s="14" t="s">
        <v>381</v>
      </c>
      <c r="I50" s="14" t="s">
        <v>422</v>
      </c>
      <c r="J50" s="14" t="s">
        <v>423</v>
      </c>
      <c r="K50" s="14" t="s">
        <v>424</v>
      </c>
    </row>
    <row r="51" spans="1:11" x14ac:dyDescent="0.25">
      <c r="A51" s="14">
        <v>507452</v>
      </c>
      <c r="B51" s="14">
        <v>507452</v>
      </c>
      <c r="C51" s="7">
        <v>186458</v>
      </c>
      <c r="D51" s="14" t="s">
        <v>38</v>
      </c>
      <c r="E51" s="14" t="s">
        <v>425</v>
      </c>
      <c r="F51" s="15">
        <v>43606</v>
      </c>
      <c r="G51" s="14" t="s">
        <v>37</v>
      </c>
      <c r="H51" s="14" t="s">
        <v>381</v>
      </c>
      <c r="I51" s="14" t="s">
        <v>426</v>
      </c>
      <c r="J51" s="14" t="s">
        <v>427</v>
      </c>
      <c r="K51" s="14" t="s">
        <v>428</v>
      </c>
    </row>
    <row r="52" spans="1:11" x14ac:dyDescent="0.25">
      <c r="A52" s="14">
        <v>515279</v>
      </c>
      <c r="B52" s="14">
        <v>515279</v>
      </c>
      <c r="C52" s="7">
        <v>64527</v>
      </c>
      <c r="D52" s="14" t="s">
        <v>38</v>
      </c>
      <c r="E52" s="14" t="s">
        <v>429</v>
      </c>
      <c r="F52" s="15">
        <v>43663</v>
      </c>
      <c r="G52" s="14" t="s">
        <v>37</v>
      </c>
      <c r="H52" s="14" t="s">
        <v>381</v>
      </c>
      <c r="I52" s="14" t="s">
        <v>430</v>
      </c>
      <c r="J52" s="14" t="s">
        <v>431</v>
      </c>
      <c r="K52" s="14" t="s">
        <v>432</v>
      </c>
    </row>
    <row r="53" spans="1:11" x14ac:dyDescent="0.25">
      <c r="A53" s="14">
        <v>542694</v>
      </c>
      <c r="B53" s="14">
        <v>542694</v>
      </c>
      <c r="C53" s="7">
        <v>56899</v>
      </c>
      <c r="D53" s="14" t="s">
        <v>38</v>
      </c>
      <c r="E53" s="14" t="s">
        <v>433</v>
      </c>
      <c r="F53" s="15">
        <v>43850</v>
      </c>
      <c r="G53" s="14" t="s">
        <v>37</v>
      </c>
      <c r="H53" s="14" t="s">
        <v>381</v>
      </c>
      <c r="I53" s="14" t="s">
        <v>434</v>
      </c>
      <c r="J53" s="14" t="s">
        <v>84</v>
      </c>
      <c r="K53" s="14" t="s">
        <v>435</v>
      </c>
    </row>
    <row r="54" spans="1:11" x14ac:dyDescent="0.25">
      <c r="A54" s="14">
        <v>542694</v>
      </c>
      <c r="B54" s="14">
        <v>542694</v>
      </c>
      <c r="C54" s="7">
        <v>701</v>
      </c>
      <c r="D54" s="14" t="s">
        <v>39</v>
      </c>
      <c r="E54" s="14" t="s">
        <v>433</v>
      </c>
      <c r="F54" s="15">
        <v>43850</v>
      </c>
      <c r="G54" s="14" t="s">
        <v>37</v>
      </c>
      <c r="H54" s="14" t="s">
        <v>381</v>
      </c>
      <c r="I54" s="14" t="s">
        <v>436</v>
      </c>
      <c r="J54" s="14" t="s">
        <v>84</v>
      </c>
      <c r="K54" s="14" t="s">
        <v>435</v>
      </c>
    </row>
    <row r="55" spans="1:11" x14ac:dyDescent="0.25">
      <c r="A55" s="14">
        <v>468148</v>
      </c>
      <c r="B55" s="14">
        <v>468148</v>
      </c>
      <c r="C55" s="7">
        <v>190115</v>
      </c>
      <c r="D55" s="14" t="s">
        <v>38</v>
      </c>
      <c r="E55" s="14" t="s">
        <v>437</v>
      </c>
      <c r="F55" s="15">
        <v>43335</v>
      </c>
      <c r="G55" s="14" t="s">
        <v>37</v>
      </c>
      <c r="H55" s="14" t="s">
        <v>381</v>
      </c>
      <c r="I55" s="14" t="s">
        <v>359</v>
      </c>
      <c r="J55" s="14" t="s">
        <v>360</v>
      </c>
      <c r="K55" s="14" t="s">
        <v>438</v>
      </c>
    </row>
    <row r="56" spans="1:11" x14ac:dyDescent="0.25">
      <c r="A56" s="14">
        <v>491222</v>
      </c>
      <c r="B56" s="14">
        <v>491222</v>
      </c>
      <c r="C56" s="7">
        <v>56097</v>
      </c>
      <c r="D56" s="14" t="s">
        <v>38</v>
      </c>
      <c r="E56" s="14" t="s">
        <v>439</v>
      </c>
      <c r="F56" s="15">
        <v>43493</v>
      </c>
      <c r="G56" s="14" t="s">
        <v>37</v>
      </c>
      <c r="H56" s="14" t="s">
        <v>381</v>
      </c>
      <c r="I56" s="14" t="s">
        <v>440</v>
      </c>
      <c r="J56" s="14" t="s">
        <v>376</v>
      </c>
      <c r="K56" s="14" t="s">
        <v>441</v>
      </c>
    </row>
    <row r="57" spans="1:11" x14ac:dyDescent="0.25">
      <c r="A57" s="14">
        <v>492273</v>
      </c>
      <c r="B57" s="14">
        <v>492273</v>
      </c>
      <c r="C57" s="7">
        <v>58535</v>
      </c>
      <c r="D57" s="14" t="s">
        <v>39</v>
      </c>
      <c r="E57" s="14" t="s">
        <v>442</v>
      </c>
      <c r="F57" s="15">
        <v>43496</v>
      </c>
      <c r="G57" s="14" t="s">
        <v>37</v>
      </c>
      <c r="H57" s="14" t="s">
        <v>381</v>
      </c>
      <c r="I57" s="14" t="s">
        <v>443</v>
      </c>
      <c r="J57" s="14" t="s">
        <v>444</v>
      </c>
      <c r="K57" s="14" t="s">
        <v>441</v>
      </c>
    </row>
    <row r="58" spans="1:11" x14ac:dyDescent="0.25">
      <c r="A58" s="14">
        <v>436066</v>
      </c>
      <c r="B58" s="14">
        <v>436066</v>
      </c>
      <c r="C58" s="7">
        <v>150414</v>
      </c>
      <c r="D58" s="14" t="s">
        <v>38</v>
      </c>
      <c r="E58" s="14" t="s">
        <v>334</v>
      </c>
      <c r="F58" s="15">
        <v>43089</v>
      </c>
      <c r="G58" s="14" t="s">
        <v>37</v>
      </c>
      <c r="H58" s="14" t="s">
        <v>381</v>
      </c>
      <c r="I58" s="14" t="s">
        <v>445</v>
      </c>
      <c r="J58" s="14" t="s">
        <v>337</v>
      </c>
      <c r="K58" s="14" t="s">
        <v>338</v>
      </c>
    </row>
    <row r="59" spans="1:11" x14ac:dyDescent="0.25">
      <c r="A59" s="14">
        <v>436984</v>
      </c>
      <c r="B59" s="14">
        <v>436984</v>
      </c>
      <c r="C59" s="7">
        <v>48400</v>
      </c>
      <c r="D59" s="14" t="s">
        <v>38</v>
      </c>
      <c r="E59" s="14" t="s">
        <v>446</v>
      </c>
      <c r="F59" s="15">
        <v>43095</v>
      </c>
      <c r="G59" s="14" t="s">
        <v>37</v>
      </c>
      <c r="H59" s="14" t="s">
        <v>381</v>
      </c>
      <c r="I59" s="14" t="s">
        <v>447</v>
      </c>
      <c r="J59" s="14" t="s">
        <v>448</v>
      </c>
      <c r="K59" s="14" t="s">
        <v>449</v>
      </c>
    </row>
    <row r="60" spans="1:11" x14ac:dyDescent="0.25">
      <c r="A60" s="14">
        <v>441944</v>
      </c>
      <c r="B60" s="14">
        <v>441944</v>
      </c>
      <c r="C60" s="7">
        <v>57735</v>
      </c>
      <c r="D60" s="14" t="s">
        <v>38</v>
      </c>
      <c r="E60" s="14" t="s">
        <v>450</v>
      </c>
      <c r="F60" s="15">
        <v>43131</v>
      </c>
      <c r="G60" s="14" t="s">
        <v>37</v>
      </c>
      <c r="H60" s="14" t="s">
        <v>381</v>
      </c>
      <c r="I60" s="14" t="s">
        <v>451</v>
      </c>
      <c r="J60" s="14" t="s">
        <v>319</v>
      </c>
      <c r="K60" s="14" t="s">
        <v>324</v>
      </c>
    </row>
    <row r="61" spans="1:11" x14ac:dyDescent="0.25">
      <c r="A61" s="14">
        <v>445606</v>
      </c>
      <c r="B61" s="14">
        <v>445606</v>
      </c>
      <c r="C61" s="7">
        <v>54963</v>
      </c>
      <c r="D61" s="14" t="s">
        <v>38</v>
      </c>
      <c r="E61" s="14" t="s">
        <v>452</v>
      </c>
      <c r="F61" s="15">
        <v>43171</v>
      </c>
      <c r="G61" s="14" t="s">
        <v>37</v>
      </c>
      <c r="H61" s="14" t="s">
        <v>381</v>
      </c>
      <c r="I61" s="14" t="s">
        <v>453</v>
      </c>
      <c r="J61" s="14" t="s">
        <v>454</v>
      </c>
      <c r="K61" s="14" t="s">
        <v>455</v>
      </c>
    </row>
    <row r="62" spans="1:11" x14ac:dyDescent="0.25">
      <c r="A62" s="14">
        <v>503410</v>
      </c>
      <c r="B62" s="14">
        <v>503410</v>
      </c>
      <c r="C62" s="7">
        <v>73530</v>
      </c>
      <c r="D62" s="14" t="s">
        <v>38</v>
      </c>
      <c r="E62" s="14" t="s">
        <v>371</v>
      </c>
      <c r="F62" s="15">
        <v>43578</v>
      </c>
      <c r="G62" s="14" t="s">
        <v>37</v>
      </c>
      <c r="H62" s="14" t="s">
        <v>381</v>
      </c>
      <c r="I62" s="14" t="s">
        <v>456</v>
      </c>
      <c r="J62" s="14" t="s">
        <v>337</v>
      </c>
      <c r="K62" s="14" t="s">
        <v>373</v>
      </c>
    </row>
    <row r="63" spans="1:11" x14ac:dyDescent="0.25">
      <c r="A63" s="14">
        <v>506767</v>
      </c>
      <c r="B63" s="14">
        <v>506767</v>
      </c>
      <c r="C63" s="7">
        <v>293251</v>
      </c>
      <c r="D63" s="14" t="s">
        <v>38</v>
      </c>
      <c r="E63" s="14" t="s">
        <v>457</v>
      </c>
      <c r="F63" s="15">
        <v>43605</v>
      </c>
      <c r="G63" s="14" t="s">
        <v>37</v>
      </c>
      <c r="H63" s="14" t="s">
        <v>381</v>
      </c>
      <c r="I63" s="14" t="s">
        <v>458</v>
      </c>
      <c r="J63" s="14" t="s">
        <v>459</v>
      </c>
      <c r="K63" s="14" t="s">
        <v>460</v>
      </c>
    </row>
    <row r="64" spans="1:11" x14ac:dyDescent="0.25">
      <c r="A64" s="14">
        <v>459768</v>
      </c>
      <c r="B64" s="14">
        <v>459768</v>
      </c>
      <c r="C64" s="7">
        <v>67862</v>
      </c>
      <c r="D64" s="14" t="s">
        <v>38</v>
      </c>
      <c r="E64" s="14" t="s">
        <v>461</v>
      </c>
      <c r="F64" s="15">
        <v>43276</v>
      </c>
      <c r="G64" s="14" t="s">
        <v>37</v>
      </c>
      <c r="H64" s="14" t="s">
        <v>381</v>
      </c>
      <c r="I64" s="14" t="s">
        <v>440</v>
      </c>
      <c r="J64" s="14" t="s">
        <v>376</v>
      </c>
      <c r="K64" s="14" t="s">
        <v>462</v>
      </c>
    </row>
    <row r="65" spans="1:11" x14ac:dyDescent="0.25">
      <c r="A65" s="26" t="s">
        <v>463</v>
      </c>
      <c r="B65" s="26" t="s">
        <v>463</v>
      </c>
      <c r="C65" s="27">
        <v>3624551</v>
      </c>
      <c r="D65" s="26" t="s">
        <v>38</v>
      </c>
      <c r="E65" s="26" t="s">
        <v>464</v>
      </c>
      <c r="F65" s="28">
        <v>43973</v>
      </c>
      <c r="G65" s="26" t="s">
        <v>256</v>
      </c>
      <c r="H65" s="26" t="s">
        <v>381</v>
      </c>
      <c r="I65" s="26" t="s">
        <v>465</v>
      </c>
      <c r="J65" s="26" t="s">
        <v>79</v>
      </c>
      <c r="K65" s="26" t="s">
        <v>306</v>
      </c>
    </row>
    <row r="66" spans="1:11" x14ac:dyDescent="0.25">
      <c r="A66" s="14">
        <v>502630</v>
      </c>
      <c r="B66" s="14">
        <v>502630</v>
      </c>
      <c r="C66" s="7">
        <v>56899</v>
      </c>
      <c r="D66" s="14" t="s">
        <v>38</v>
      </c>
      <c r="E66" s="14" t="s">
        <v>466</v>
      </c>
      <c r="F66" s="15">
        <v>43572</v>
      </c>
      <c r="G66" s="14" t="s">
        <v>37</v>
      </c>
      <c r="H66" s="14" t="s">
        <v>467</v>
      </c>
      <c r="I66" s="14" t="s">
        <v>468</v>
      </c>
      <c r="J66" s="14" t="s">
        <v>469</v>
      </c>
      <c r="K66" s="14" t="s">
        <v>470</v>
      </c>
    </row>
    <row r="67" spans="1:11" x14ac:dyDescent="0.25">
      <c r="A67" s="26" t="s">
        <v>471</v>
      </c>
      <c r="B67" s="26" t="s">
        <v>471</v>
      </c>
      <c r="C67" s="27">
        <v>56899</v>
      </c>
      <c r="D67" s="26" t="s">
        <v>38</v>
      </c>
      <c r="E67" s="26" t="s">
        <v>472</v>
      </c>
      <c r="F67" s="28">
        <v>44033</v>
      </c>
      <c r="G67" s="26" t="s">
        <v>256</v>
      </c>
      <c r="H67" s="26" t="s">
        <v>467</v>
      </c>
      <c r="I67" s="26" t="s">
        <v>473</v>
      </c>
      <c r="J67" s="26" t="s">
        <v>474</v>
      </c>
      <c r="K67" s="26" t="s">
        <v>475</v>
      </c>
    </row>
    <row r="68" spans="1:11" x14ac:dyDescent="0.25">
      <c r="A68" s="14">
        <v>515481</v>
      </c>
      <c r="B68" s="14">
        <v>515481</v>
      </c>
      <c r="C68" s="7">
        <v>56899</v>
      </c>
      <c r="D68" s="14" t="s">
        <v>39</v>
      </c>
      <c r="E68" s="14" t="s">
        <v>476</v>
      </c>
      <c r="F68" s="15">
        <v>43664</v>
      </c>
      <c r="G68" s="14" t="s">
        <v>37</v>
      </c>
      <c r="H68" s="14" t="s">
        <v>477</v>
      </c>
      <c r="I68" s="14" t="s">
        <v>478</v>
      </c>
      <c r="J68" s="14" t="s">
        <v>84</v>
      </c>
      <c r="K68" s="14" t="s">
        <v>479</v>
      </c>
    </row>
    <row r="69" spans="1:11" x14ac:dyDescent="0.25">
      <c r="A69" s="26" t="s">
        <v>480</v>
      </c>
      <c r="B69" s="26" t="s">
        <v>480</v>
      </c>
      <c r="C69" s="27">
        <v>56899</v>
      </c>
      <c r="D69" s="26" t="s">
        <v>38</v>
      </c>
      <c r="E69" s="26" t="s">
        <v>481</v>
      </c>
      <c r="F69" s="28">
        <v>43998</v>
      </c>
      <c r="G69" s="26" t="s">
        <v>256</v>
      </c>
      <c r="H69" s="26" t="s">
        <v>477</v>
      </c>
      <c r="I69" s="26" t="s">
        <v>482</v>
      </c>
      <c r="J69" s="26" t="s">
        <v>79</v>
      </c>
      <c r="K69" s="26" t="s">
        <v>306</v>
      </c>
    </row>
    <row r="70" spans="1:11" x14ac:dyDescent="0.25">
      <c r="A70" s="14">
        <v>548237</v>
      </c>
      <c r="B70" s="14">
        <v>548237</v>
      </c>
      <c r="C70" s="7">
        <v>76522</v>
      </c>
      <c r="D70" s="14" t="s">
        <v>38</v>
      </c>
      <c r="E70" s="14" t="s">
        <v>483</v>
      </c>
      <c r="F70" s="15">
        <v>43887</v>
      </c>
      <c r="G70" s="14" t="s">
        <v>37</v>
      </c>
      <c r="H70" s="14" t="s">
        <v>484</v>
      </c>
      <c r="I70" s="14" t="s">
        <v>485</v>
      </c>
      <c r="J70" s="14" t="s">
        <v>486</v>
      </c>
      <c r="K70" s="14" t="s">
        <v>286</v>
      </c>
    </row>
    <row r="71" spans="1:11" x14ac:dyDescent="0.25">
      <c r="A71" s="14">
        <v>536787</v>
      </c>
      <c r="B71" s="14">
        <v>536787</v>
      </c>
      <c r="C71" s="7">
        <v>81639</v>
      </c>
      <c r="D71" s="14" t="s">
        <v>38</v>
      </c>
      <c r="E71" s="14" t="s">
        <v>487</v>
      </c>
      <c r="F71" s="15">
        <v>43906</v>
      </c>
      <c r="G71" s="14" t="s">
        <v>321</v>
      </c>
      <c r="H71" s="14" t="s">
        <v>484</v>
      </c>
      <c r="I71" s="14" t="s">
        <v>488</v>
      </c>
      <c r="J71" s="14" t="s">
        <v>354</v>
      </c>
      <c r="K71" s="14" t="s">
        <v>355</v>
      </c>
    </row>
    <row r="72" spans="1:11" x14ac:dyDescent="0.25">
      <c r="A72" s="14">
        <v>534669</v>
      </c>
      <c r="B72" s="14">
        <v>534669</v>
      </c>
      <c r="C72" s="7">
        <v>76604</v>
      </c>
      <c r="D72" s="14" t="s">
        <v>38</v>
      </c>
      <c r="E72" s="14" t="s">
        <v>489</v>
      </c>
      <c r="F72" s="15">
        <v>43906</v>
      </c>
      <c r="G72" s="14" t="s">
        <v>321</v>
      </c>
      <c r="H72" s="14" t="s">
        <v>484</v>
      </c>
      <c r="I72" s="14" t="s">
        <v>490</v>
      </c>
      <c r="J72" s="14" t="s">
        <v>354</v>
      </c>
      <c r="K72" s="14" t="s">
        <v>355</v>
      </c>
    </row>
    <row r="73" spans="1:11" x14ac:dyDescent="0.25">
      <c r="A73" s="26" t="s">
        <v>491</v>
      </c>
      <c r="B73" s="26" t="s">
        <v>491</v>
      </c>
      <c r="C73" s="27">
        <v>234765</v>
      </c>
      <c r="D73" s="26" t="s">
        <v>38</v>
      </c>
      <c r="E73" s="26" t="s">
        <v>492</v>
      </c>
      <c r="F73" s="28">
        <v>44007</v>
      </c>
      <c r="G73" s="26" t="s">
        <v>256</v>
      </c>
      <c r="H73" s="26" t="s">
        <v>484</v>
      </c>
      <c r="I73" s="26" t="s">
        <v>493</v>
      </c>
      <c r="J73" s="26" t="s">
        <v>80</v>
      </c>
      <c r="K73" s="26" t="s">
        <v>281</v>
      </c>
    </row>
    <row r="74" spans="1:11" x14ac:dyDescent="0.25">
      <c r="A74" s="14">
        <v>547981</v>
      </c>
      <c r="B74" s="14">
        <v>547981</v>
      </c>
      <c r="C74" s="7">
        <v>60566</v>
      </c>
      <c r="D74" s="14" t="s">
        <v>39</v>
      </c>
      <c r="E74" s="14" t="s">
        <v>494</v>
      </c>
      <c r="F74" s="15">
        <v>43886</v>
      </c>
      <c r="G74" s="14" t="s">
        <v>37</v>
      </c>
      <c r="H74" s="14" t="s">
        <v>495</v>
      </c>
      <c r="I74" s="14" t="s">
        <v>468</v>
      </c>
      <c r="J74" s="14" t="s">
        <v>469</v>
      </c>
      <c r="K74" s="14" t="s">
        <v>496</v>
      </c>
    </row>
    <row r="75" spans="1:11" x14ac:dyDescent="0.25">
      <c r="A75" s="26" t="s">
        <v>497</v>
      </c>
      <c r="B75" s="26" t="s">
        <v>497</v>
      </c>
      <c r="C75" s="27">
        <v>60566</v>
      </c>
      <c r="D75" s="26" t="s">
        <v>38</v>
      </c>
      <c r="E75" s="26" t="s">
        <v>498</v>
      </c>
      <c r="F75" s="28">
        <v>44068</v>
      </c>
      <c r="G75" s="26" t="s">
        <v>256</v>
      </c>
      <c r="H75" s="26" t="s">
        <v>495</v>
      </c>
      <c r="I75" s="26" t="s">
        <v>499</v>
      </c>
      <c r="J75" s="26" t="s">
        <v>474</v>
      </c>
      <c r="K75" s="26" t="s">
        <v>475</v>
      </c>
    </row>
    <row r="76" spans="1:11" x14ac:dyDescent="0.25">
      <c r="A76" s="14">
        <v>548237</v>
      </c>
      <c r="B76" s="14">
        <v>548237</v>
      </c>
      <c r="C76" s="7">
        <v>97677</v>
      </c>
      <c r="D76" s="14" t="s">
        <v>38</v>
      </c>
      <c r="E76" s="14" t="s">
        <v>483</v>
      </c>
      <c r="F76" s="15">
        <v>43887</v>
      </c>
      <c r="G76" s="14" t="s">
        <v>37</v>
      </c>
      <c r="H76" s="14" t="s">
        <v>500</v>
      </c>
      <c r="I76" s="14" t="s">
        <v>501</v>
      </c>
      <c r="J76" s="14" t="s">
        <v>486</v>
      </c>
      <c r="K76" s="14" t="s">
        <v>502</v>
      </c>
    </row>
    <row r="77" spans="1:11" x14ac:dyDescent="0.25">
      <c r="A77" s="14">
        <v>533658</v>
      </c>
      <c r="B77" s="14">
        <v>533658</v>
      </c>
      <c r="C77" s="7">
        <v>33060</v>
      </c>
      <c r="D77" s="14" t="s">
        <v>38</v>
      </c>
      <c r="E77" s="14" t="s">
        <v>503</v>
      </c>
      <c r="F77" s="15">
        <v>43783</v>
      </c>
      <c r="G77" s="14" t="s">
        <v>37</v>
      </c>
      <c r="H77" s="14" t="s">
        <v>500</v>
      </c>
      <c r="I77" s="14" t="s">
        <v>504</v>
      </c>
      <c r="J77" s="14" t="s">
        <v>385</v>
      </c>
      <c r="K77" s="14" t="s">
        <v>505</v>
      </c>
    </row>
    <row r="78" spans="1:11" x14ac:dyDescent="0.25">
      <c r="A78" s="26" t="s">
        <v>506</v>
      </c>
      <c r="B78" s="26" t="s">
        <v>506</v>
      </c>
      <c r="C78" s="27">
        <v>130737</v>
      </c>
      <c r="D78" s="26" t="s">
        <v>38</v>
      </c>
      <c r="E78" s="26" t="s">
        <v>507</v>
      </c>
      <c r="F78" s="28">
        <v>44068</v>
      </c>
      <c r="G78" s="26" t="s">
        <v>256</v>
      </c>
      <c r="H78" s="26" t="s">
        <v>500</v>
      </c>
      <c r="I78" s="26" t="s">
        <v>499</v>
      </c>
      <c r="J78" s="26" t="s">
        <v>349</v>
      </c>
      <c r="K78" s="26" t="s">
        <v>350</v>
      </c>
    </row>
    <row r="79" spans="1:11" x14ac:dyDescent="0.25">
      <c r="A79" s="14">
        <v>562101</v>
      </c>
      <c r="B79" s="14">
        <v>562101</v>
      </c>
      <c r="C79" s="7">
        <v>130120</v>
      </c>
      <c r="D79" s="14" t="s">
        <v>508</v>
      </c>
      <c r="E79" s="14" t="s">
        <v>509</v>
      </c>
      <c r="F79" s="15">
        <v>44056</v>
      </c>
      <c r="G79" s="14" t="s">
        <v>37</v>
      </c>
      <c r="H79" s="14" t="s">
        <v>510</v>
      </c>
      <c r="I79" s="14" t="s">
        <v>511</v>
      </c>
      <c r="J79" s="14" t="s">
        <v>77</v>
      </c>
      <c r="K79" s="14" t="s">
        <v>512</v>
      </c>
    </row>
    <row r="80" spans="1:11" x14ac:dyDescent="0.25">
      <c r="A80" s="14">
        <v>562337</v>
      </c>
      <c r="B80" s="14">
        <v>562337</v>
      </c>
      <c r="C80" s="7">
        <v>59232</v>
      </c>
      <c r="D80" s="14" t="s">
        <v>508</v>
      </c>
      <c r="E80" s="14" t="s">
        <v>513</v>
      </c>
      <c r="F80" s="15">
        <v>44057</v>
      </c>
      <c r="G80" s="14" t="s">
        <v>37</v>
      </c>
      <c r="H80" s="14" t="s">
        <v>510</v>
      </c>
      <c r="I80" s="14" t="s">
        <v>78</v>
      </c>
      <c r="J80" s="14" t="s">
        <v>77</v>
      </c>
      <c r="K80" s="14" t="s">
        <v>512</v>
      </c>
    </row>
    <row r="81" spans="1:11" x14ac:dyDescent="0.25">
      <c r="A81" s="14">
        <v>562617</v>
      </c>
      <c r="B81" s="14">
        <v>562617</v>
      </c>
      <c r="C81" s="7">
        <v>57600</v>
      </c>
      <c r="D81" s="14" t="s">
        <v>508</v>
      </c>
      <c r="E81" s="14" t="s">
        <v>514</v>
      </c>
      <c r="F81" s="15">
        <v>44062</v>
      </c>
      <c r="G81" s="14" t="s">
        <v>37</v>
      </c>
      <c r="H81" s="14" t="s">
        <v>510</v>
      </c>
      <c r="I81" s="14" t="s">
        <v>515</v>
      </c>
      <c r="J81" s="14" t="s">
        <v>77</v>
      </c>
      <c r="K81" s="14" t="s">
        <v>512</v>
      </c>
    </row>
    <row r="82" spans="1:11" x14ac:dyDescent="0.25">
      <c r="A82" s="14">
        <v>563688</v>
      </c>
      <c r="B82" s="14">
        <v>563688</v>
      </c>
      <c r="C82" s="7">
        <v>180210</v>
      </c>
      <c r="D82" s="14" t="s">
        <v>508</v>
      </c>
      <c r="E82" s="14" t="s">
        <v>516</v>
      </c>
      <c r="F82" s="15">
        <v>44071</v>
      </c>
      <c r="G82" s="14" t="s">
        <v>37</v>
      </c>
      <c r="H82" s="14" t="s">
        <v>510</v>
      </c>
      <c r="I82" s="14" t="s">
        <v>517</v>
      </c>
      <c r="J82" s="14" t="s">
        <v>77</v>
      </c>
      <c r="K82" s="14" t="s">
        <v>512</v>
      </c>
    </row>
    <row r="83" spans="1:11" x14ac:dyDescent="0.25">
      <c r="A83" s="26" t="s">
        <v>518</v>
      </c>
      <c r="B83" s="26" t="s">
        <v>518</v>
      </c>
      <c r="C83" s="27">
        <v>427162</v>
      </c>
      <c r="D83" s="26" t="s">
        <v>38</v>
      </c>
      <c r="E83" s="26" t="s">
        <v>519</v>
      </c>
      <c r="F83" s="28">
        <v>44147</v>
      </c>
      <c r="G83" s="26" t="s">
        <v>256</v>
      </c>
      <c r="H83" s="26" t="s">
        <v>510</v>
      </c>
      <c r="I83" s="26" t="s">
        <v>520</v>
      </c>
      <c r="J83" s="26" t="s">
        <v>79</v>
      </c>
      <c r="K83" s="26" t="s">
        <v>82</v>
      </c>
    </row>
    <row r="84" spans="1:11" x14ac:dyDescent="0.25">
      <c r="A84" s="14">
        <v>570915</v>
      </c>
      <c r="B84" s="14" t="s">
        <v>521</v>
      </c>
      <c r="C84" s="7">
        <v>168530</v>
      </c>
      <c r="D84" s="14" t="s">
        <v>508</v>
      </c>
      <c r="E84" s="14" t="s">
        <v>522</v>
      </c>
      <c r="F84" s="15">
        <v>44125</v>
      </c>
      <c r="G84" s="14" t="s">
        <v>37</v>
      </c>
      <c r="H84" s="14" t="s">
        <v>523</v>
      </c>
      <c r="I84" s="14" t="s">
        <v>524</v>
      </c>
      <c r="J84" s="14" t="s">
        <v>77</v>
      </c>
      <c r="K84" s="14" t="s">
        <v>525</v>
      </c>
    </row>
    <row r="85" spans="1:11" x14ac:dyDescent="0.25">
      <c r="A85" s="26" t="s">
        <v>526</v>
      </c>
      <c r="B85" s="26" t="s">
        <v>526</v>
      </c>
      <c r="C85" s="27">
        <v>168530</v>
      </c>
      <c r="D85" s="26" t="s">
        <v>38</v>
      </c>
      <c r="E85" s="26" t="s">
        <v>527</v>
      </c>
      <c r="F85" s="28">
        <v>44214</v>
      </c>
      <c r="G85" s="26" t="s">
        <v>256</v>
      </c>
      <c r="H85" s="26" t="s">
        <v>523</v>
      </c>
      <c r="I85" s="26" t="s">
        <v>520</v>
      </c>
      <c r="J85" s="26" t="s">
        <v>79</v>
      </c>
      <c r="K85" s="26" t="s">
        <v>82</v>
      </c>
    </row>
    <row r="86" spans="1:11" x14ac:dyDescent="0.25">
      <c r="A86" s="14">
        <v>568320</v>
      </c>
      <c r="B86" s="14" t="s">
        <v>528</v>
      </c>
      <c r="C86" s="7">
        <v>179352</v>
      </c>
      <c r="D86" s="14" t="s">
        <v>508</v>
      </c>
      <c r="E86" s="14" t="s">
        <v>529</v>
      </c>
      <c r="F86" s="15">
        <v>44249</v>
      </c>
      <c r="G86" s="14" t="s">
        <v>321</v>
      </c>
      <c r="H86" s="14" t="s">
        <v>530</v>
      </c>
      <c r="I86" s="14" t="s">
        <v>531</v>
      </c>
      <c r="J86" s="14" t="s">
        <v>77</v>
      </c>
      <c r="K86" s="14" t="s">
        <v>532</v>
      </c>
    </row>
    <row r="87" spans="1:11" x14ac:dyDescent="0.25">
      <c r="A87" s="14">
        <v>564848</v>
      </c>
      <c r="B87" s="14">
        <v>564848</v>
      </c>
      <c r="C87" s="7">
        <v>60099</v>
      </c>
      <c r="D87" s="14" t="s">
        <v>508</v>
      </c>
      <c r="E87" s="14" t="s">
        <v>533</v>
      </c>
      <c r="F87" s="15">
        <v>44084</v>
      </c>
      <c r="G87" s="14" t="s">
        <v>37</v>
      </c>
      <c r="H87" s="14" t="s">
        <v>530</v>
      </c>
      <c r="I87" s="14" t="s">
        <v>534</v>
      </c>
      <c r="J87" s="14" t="s">
        <v>77</v>
      </c>
      <c r="K87" s="14" t="s">
        <v>532</v>
      </c>
    </row>
    <row r="88" spans="1:11" x14ac:dyDescent="0.25">
      <c r="A88" s="14">
        <v>565611</v>
      </c>
      <c r="B88" s="14">
        <v>565611</v>
      </c>
      <c r="C88" s="7">
        <v>59360</v>
      </c>
      <c r="D88" s="14" t="s">
        <v>508</v>
      </c>
      <c r="E88" s="14" t="s">
        <v>535</v>
      </c>
      <c r="F88" s="15">
        <v>44090</v>
      </c>
      <c r="G88" s="14" t="s">
        <v>37</v>
      </c>
      <c r="H88" s="14" t="s">
        <v>530</v>
      </c>
      <c r="I88" s="14" t="s">
        <v>515</v>
      </c>
      <c r="J88" s="14" t="s">
        <v>77</v>
      </c>
      <c r="K88" s="14" t="s">
        <v>532</v>
      </c>
    </row>
    <row r="89" spans="1:11" x14ac:dyDescent="0.25">
      <c r="A89" s="14">
        <v>566121</v>
      </c>
      <c r="B89" s="14">
        <v>566121</v>
      </c>
      <c r="C89" s="7">
        <v>60099</v>
      </c>
      <c r="D89" s="14" t="s">
        <v>508</v>
      </c>
      <c r="E89" s="14" t="s">
        <v>536</v>
      </c>
      <c r="F89" s="15">
        <v>44096</v>
      </c>
      <c r="G89" s="14" t="s">
        <v>37</v>
      </c>
      <c r="H89" s="14" t="s">
        <v>530</v>
      </c>
      <c r="I89" s="14" t="s">
        <v>537</v>
      </c>
      <c r="J89" s="14" t="s">
        <v>77</v>
      </c>
      <c r="K89" s="14" t="s">
        <v>532</v>
      </c>
    </row>
    <row r="90" spans="1:11" x14ac:dyDescent="0.25">
      <c r="A90" s="14">
        <v>566561</v>
      </c>
      <c r="B90" s="14">
        <v>566561</v>
      </c>
      <c r="C90" s="7">
        <v>62476</v>
      </c>
      <c r="D90" s="14" t="s">
        <v>508</v>
      </c>
      <c r="E90" s="14" t="s">
        <v>538</v>
      </c>
      <c r="F90" s="15">
        <v>44097</v>
      </c>
      <c r="G90" s="14" t="s">
        <v>37</v>
      </c>
      <c r="H90" s="14" t="s">
        <v>530</v>
      </c>
      <c r="I90" s="14" t="s">
        <v>534</v>
      </c>
      <c r="J90" s="14" t="s">
        <v>77</v>
      </c>
      <c r="K90" s="14" t="s">
        <v>532</v>
      </c>
    </row>
    <row r="91" spans="1:11" x14ac:dyDescent="0.25">
      <c r="A91" s="26" t="s">
        <v>539</v>
      </c>
      <c r="B91" s="26" t="s">
        <v>539</v>
      </c>
      <c r="C91" s="27">
        <v>421386</v>
      </c>
      <c r="D91" s="26" t="s">
        <v>38</v>
      </c>
      <c r="E91" s="26" t="s">
        <v>540</v>
      </c>
      <c r="F91" s="28">
        <v>44214</v>
      </c>
      <c r="G91" s="26" t="s">
        <v>256</v>
      </c>
      <c r="H91" s="26" t="s">
        <v>530</v>
      </c>
      <c r="I91" s="26" t="s">
        <v>520</v>
      </c>
      <c r="J91" s="26" t="s">
        <v>79</v>
      </c>
      <c r="K91" s="26" t="s">
        <v>82</v>
      </c>
    </row>
    <row r="92" spans="1:11" x14ac:dyDescent="0.25">
      <c r="A92" s="14">
        <v>569183</v>
      </c>
      <c r="B92" s="14" t="s">
        <v>541</v>
      </c>
      <c r="C92" s="7">
        <v>106557</v>
      </c>
      <c r="D92" s="14" t="s">
        <v>508</v>
      </c>
      <c r="E92" s="14" t="s">
        <v>542</v>
      </c>
      <c r="F92" s="15">
        <v>44249</v>
      </c>
      <c r="G92" s="14" t="s">
        <v>321</v>
      </c>
      <c r="H92" s="14" t="s">
        <v>543</v>
      </c>
      <c r="I92" s="14" t="s">
        <v>544</v>
      </c>
      <c r="J92" s="14" t="s">
        <v>77</v>
      </c>
      <c r="K92" s="14" t="s">
        <v>525</v>
      </c>
    </row>
    <row r="93" spans="1:11" x14ac:dyDescent="0.25">
      <c r="A93" s="26" t="s">
        <v>545</v>
      </c>
      <c r="B93" s="26" t="s">
        <v>545</v>
      </c>
      <c r="C93" s="27">
        <v>106557</v>
      </c>
      <c r="D93" s="26" t="s">
        <v>38</v>
      </c>
      <c r="E93" s="26" t="s">
        <v>546</v>
      </c>
      <c r="F93" s="28">
        <v>44242</v>
      </c>
      <c r="G93" s="26" t="s">
        <v>256</v>
      </c>
      <c r="H93" s="26" t="s">
        <v>543</v>
      </c>
      <c r="I93" s="26" t="s">
        <v>547</v>
      </c>
      <c r="J93" s="26" t="s">
        <v>79</v>
      </c>
      <c r="K93" s="26" t="s">
        <v>82</v>
      </c>
    </row>
    <row r="94" spans="1:11" x14ac:dyDescent="0.25">
      <c r="A94" s="14">
        <v>570718</v>
      </c>
      <c r="B94" s="14" t="s">
        <v>548</v>
      </c>
      <c r="C94" s="7">
        <v>100715</v>
      </c>
      <c r="D94" s="14" t="s">
        <v>508</v>
      </c>
      <c r="E94" s="14" t="s">
        <v>549</v>
      </c>
      <c r="F94" s="15">
        <v>44249</v>
      </c>
      <c r="G94" s="14" t="s">
        <v>321</v>
      </c>
      <c r="H94" s="14" t="s">
        <v>550</v>
      </c>
      <c r="I94" s="14" t="s">
        <v>544</v>
      </c>
      <c r="J94" s="14" t="s">
        <v>77</v>
      </c>
      <c r="K94" s="14" t="s">
        <v>525</v>
      </c>
    </row>
    <row r="95" spans="1:11" x14ac:dyDescent="0.25">
      <c r="A95" s="26" t="s">
        <v>551</v>
      </c>
      <c r="B95" s="26" t="s">
        <v>551</v>
      </c>
      <c r="C95" s="27">
        <v>100715</v>
      </c>
      <c r="D95" s="26" t="s">
        <v>38</v>
      </c>
      <c r="E95" s="26" t="s">
        <v>552</v>
      </c>
      <c r="F95" s="28">
        <v>44242</v>
      </c>
      <c r="G95" s="26" t="s">
        <v>256</v>
      </c>
      <c r="H95" s="26" t="s">
        <v>550</v>
      </c>
      <c r="I95" s="26" t="s">
        <v>553</v>
      </c>
      <c r="J95" s="26" t="s">
        <v>79</v>
      </c>
      <c r="K95" s="26" t="s">
        <v>82</v>
      </c>
    </row>
    <row r="96" spans="1:11" x14ac:dyDescent="0.25">
      <c r="A96" s="14">
        <v>553444</v>
      </c>
      <c r="B96" s="14">
        <v>553444</v>
      </c>
      <c r="C96" s="7">
        <v>58708</v>
      </c>
      <c r="D96" s="14" t="s">
        <v>508</v>
      </c>
      <c r="E96" s="14" t="s">
        <v>554</v>
      </c>
      <c r="F96" s="15">
        <v>43942</v>
      </c>
      <c r="G96" s="14" t="s">
        <v>37</v>
      </c>
      <c r="H96" s="14" t="s">
        <v>555</v>
      </c>
      <c r="I96" s="14" t="s">
        <v>556</v>
      </c>
      <c r="J96" s="14" t="s">
        <v>85</v>
      </c>
      <c r="K96" s="14" t="s">
        <v>557</v>
      </c>
    </row>
    <row r="97" spans="1:11" x14ac:dyDescent="0.25">
      <c r="A97" s="26" t="s">
        <v>558</v>
      </c>
      <c r="B97" s="26" t="s">
        <v>558</v>
      </c>
      <c r="C97" s="27">
        <v>58708</v>
      </c>
      <c r="D97" s="26" t="s">
        <v>38</v>
      </c>
      <c r="E97" s="26" t="s">
        <v>559</v>
      </c>
      <c r="F97" s="28">
        <v>44214</v>
      </c>
      <c r="G97" s="26" t="s">
        <v>256</v>
      </c>
      <c r="H97" s="26" t="s">
        <v>555</v>
      </c>
      <c r="I97" s="26" t="s">
        <v>520</v>
      </c>
      <c r="J97" s="26" t="s">
        <v>560</v>
      </c>
      <c r="K97" s="26" t="s">
        <v>561</v>
      </c>
    </row>
    <row r="98" spans="1:11" x14ac:dyDescent="0.25">
      <c r="A98" s="14">
        <v>569016</v>
      </c>
      <c r="B98" s="14" t="s">
        <v>562</v>
      </c>
      <c r="C98" s="7">
        <v>426268</v>
      </c>
      <c r="D98" s="14" t="s">
        <v>42</v>
      </c>
      <c r="E98" s="14" t="s">
        <v>563</v>
      </c>
      <c r="F98" s="15">
        <v>44106</v>
      </c>
      <c r="G98" s="14" t="s">
        <v>37</v>
      </c>
      <c r="H98" s="14" t="s">
        <v>564</v>
      </c>
      <c r="I98" s="14" t="s">
        <v>565</v>
      </c>
      <c r="J98" s="14" t="s">
        <v>566</v>
      </c>
      <c r="K98" s="14" t="s">
        <v>525</v>
      </c>
    </row>
    <row r="99" spans="1:11" x14ac:dyDescent="0.25">
      <c r="A99" s="14">
        <v>571685</v>
      </c>
      <c r="B99" s="14" t="s">
        <v>567</v>
      </c>
      <c r="C99" s="7">
        <v>61735</v>
      </c>
      <c r="D99" s="14" t="s">
        <v>38</v>
      </c>
      <c r="E99" s="14" t="s">
        <v>568</v>
      </c>
      <c r="F99" s="15">
        <v>44132</v>
      </c>
      <c r="G99" s="14" t="s">
        <v>37</v>
      </c>
      <c r="H99" s="14" t="s">
        <v>564</v>
      </c>
      <c r="I99" s="14" t="s">
        <v>569</v>
      </c>
      <c r="J99" s="14" t="s">
        <v>570</v>
      </c>
      <c r="K99" s="14" t="s">
        <v>525</v>
      </c>
    </row>
    <row r="100" spans="1:11" x14ac:dyDescent="0.25">
      <c r="A100" s="14">
        <v>554922</v>
      </c>
      <c r="B100" s="14">
        <v>554922</v>
      </c>
      <c r="C100" s="7">
        <v>57634</v>
      </c>
      <c r="D100" s="14" t="s">
        <v>38</v>
      </c>
      <c r="E100" s="14" t="s">
        <v>571</v>
      </c>
      <c r="F100" s="15">
        <v>43967</v>
      </c>
      <c r="G100" s="14" t="s">
        <v>37</v>
      </c>
      <c r="H100" s="14" t="s">
        <v>564</v>
      </c>
      <c r="I100" s="14" t="s">
        <v>417</v>
      </c>
      <c r="J100" s="14" t="s">
        <v>385</v>
      </c>
      <c r="K100" s="14" t="s">
        <v>572</v>
      </c>
    </row>
    <row r="101" spans="1:11" x14ac:dyDescent="0.25">
      <c r="A101" s="14">
        <v>555650</v>
      </c>
      <c r="B101" s="14">
        <v>555650</v>
      </c>
      <c r="C101" s="7">
        <v>161407</v>
      </c>
      <c r="D101" s="14" t="s">
        <v>38</v>
      </c>
      <c r="E101" s="14" t="s">
        <v>573</v>
      </c>
      <c r="F101" s="15">
        <v>43979</v>
      </c>
      <c r="G101" s="14" t="s">
        <v>37</v>
      </c>
      <c r="H101" s="14" t="s">
        <v>564</v>
      </c>
      <c r="I101" s="14" t="s">
        <v>574</v>
      </c>
      <c r="J101" s="14" t="s">
        <v>385</v>
      </c>
      <c r="K101" s="14" t="s">
        <v>572</v>
      </c>
    </row>
    <row r="102" spans="1:11" x14ac:dyDescent="0.25">
      <c r="A102" s="26" t="s">
        <v>575</v>
      </c>
      <c r="B102" s="26" t="s">
        <v>575</v>
      </c>
      <c r="C102" s="27">
        <v>707044</v>
      </c>
      <c r="D102" s="26" t="s">
        <v>38</v>
      </c>
      <c r="E102" s="26" t="s">
        <v>576</v>
      </c>
      <c r="F102" s="28">
        <v>44214</v>
      </c>
      <c r="G102" s="26" t="s">
        <v>256</v>
      </c>
      <c r="H102" s="26" t="s">
        <v>564</v>
      </c>
      <c r="I102" s="26" t="s">
        <v>520</v>
      </c>
      <c r="J102" s="26" t="s">
        <v>80</v>
      </c>
      <c r="K102" s="26" t="s">
        <v>81</v>
      </c>
    </row>
    <row r="103" spans="1:11" x14ac:dyDescent="0.25">
      <c r="A103" s="14">
        <v>573861</v>
      </c>
      <c r="B103" s="14" t="s">
        <v>577</v>
      </c>
      <c r="C103" s="7">
        <v>30937</v>
      </c>
      <c r="D103" s="14" t="s">
        <v>508</v>
      </c>
      <c r="E103" s="14" t="s">
        <v>578</v>
      </c>
      <c r="F103" s="15">
        <v>44270</v>
      </c>
      <c r="G103" s="14" t="s">
        <v>321</v>
      </c>
      <c r="H103" s="14" t="s">
        <v>579</v>
      </c>
      <c r="I103" s="14" t="s">
        <v>580</v>
      </c>
      <c r="J103" s="14" t="s">
        <v>77</v>
      </c>
      <c r="K103" s="14" t="s">
        <v>581</v>
      </c>
    </row>
    <row r="104" spans="1:11" x14ac:dyDescent="0.25">
      <c r="A104" s="14">
        <v>568320</v>
      </c>
      <c r="B104" s="14" t="s">
        <v>528</v>
      </c>
      <c r="C104" s="7">
        <v>22653</v>
      </c>
      <c r="D104" s="14" t="s">
        <v>508</v>
      </c>
      <c r="E104" s="14" t="s">
        <v>529</v>
      </c>
      <c r="F104" s="15">
        <v>44249</v>
      </c>
      <c r="G104" s="14" t="s">
        <v>321</v>
      </c>
      <c r="H104" s="14" t="s">
        <v>579</v>
      </c>
      <c r="I104" s="14" t="s">
        <v>582</v>
      </c>
      <c r="J104" s="14" t="s">
        <v>77</v>
      </c>
      <c r="K104" s="14" t="s">
        <v>532</v>
      </c>
    </row>
    <row r="105" spans="1:11" x14ac:dyDescent="0.25">
      <c r="A105" s="14">
        <v>569183</v>
      </c>
      <c r="B105" s="14" t="s">
        <v>541</v>
      </c>
      <c r="C105" s="7">
        <v>69042</v>
      </c>
      <c r="D105" s="14" t="s">
        <v>508</v>
      </c>
      <c r="E105" s="14" t="s">
        <v>542</v>
      </c>
      <c r="F105" s="15">
        <v>44249</v>
      </c>
      <c r="G105" s="14" t="s">
        <v>321</v>
      </c>
      <c r="H105" s="14" t="s">
        <v>579</v>
      </c>
      <c r="I105" s="14" t="s">
        <v>583</v>
      </c>
      <c r="J105" s="14" t="s">
        <v>77</v>
      </c>
      <c r="K105" s="14" t="s">
        <v>525</v>
      </c>
    </row>
    <row r="106" spans="1:11" x14ac:dyDescent="0.25">
      <c r="A106" s="14">
        <v>570718</v>
      </c>
      <c r="B106" s="14" t="s">
        <v>548</v>
      </c>
      <c r="C106" s="7">
        <v>455</v>
      </c>
      <c r="D106" s="14" t="s">
        <v>508</v>
      </c>
      <c r="E106" s="14" t="s">
        <v>549</v>
      </c>
      <c r="F106" s="15">
        <v>44249</v>
      </c>
      <c r="G106" s="14" t="s">
        <v>321</v>
      </c>
      <c r="H106" s="14" t="s">
        <v>579</v>
      </c>
      <c r="I106" s="14" t="s">
        <v>583</v>
      </c>
      <c r="J106" s="14" t="s">
        <v>77</v>
      </c>
      <c r="K106" s="14" t="s">
        <v>525</v>
      </c>
    </row>
    <row r="107" spans="1:11" x14ac:dyDescent="0.25">
      <c r="A107" s="26" t="s">
        <v>584</v>
      </c>
      <c r="B107" s="26" t="s">
        <v>584</v>
      </c>
      <c r="C107" s="27">
        <v>123087</v>
      </c>
      <c r="D107" s="26" t="s">
        <v>38</v>
      </c>
      <c r="E107" s="26" t="s">
        <v>585</v>
      </c>
      <c r="F107" s="28">
        <v>44270</v>
      </c>
      <c r="G107" s="26" t="s">
        <v>256</v>
      </c>
      <c r="H107" s="26" t="s">
        <v>579</v>
      </c>
      <c r="I107" s="26" t="s">
        <v>586</v>
      </c>
      <c r="J107" s="26" t="s">
        <v>79</v>
      </c>
      <c r="K107" s="26" t="s">
        <v>82</v>
      </c>
    </row>
    <row r="108" spans="1:11" x14ac:dyDescent="0.25">
      <c r="A108" s="14">
        <v>573861</v>
      </c>
      <c r="B108" s="14" t="s">
        <v>577</v>
      </c>
      <c r="C108" s="7">
        <v>28360</v>
      </c>
      <c r="D108" s="14" t="s">
        <v>508</v>
      </c>
      <c r="E108" s="14" t="s">
        <v>578</v>
      </c>
      <c r="F108" s="15">
        <v>44270</v>
      </c>
      <c r="G108" s="14" t="s">
        <v>321</v>
      </c>
      <c r="H108" s="14" t="s">
        <v>587</v>
      </c>
      <c r="I108" s="14" t="s">
        <v>588</v>
      </c>
      <c r="J108" s="14" t="s">
        <v>77</v>
      </c>
      <c r="K108" s="14" t="s">
        <v>581</v>
      </c>
    </row>
    <row r="109" spans="1:11" x14ac:dyDescent="0.25">
      <c r="A109" s="14">
        <v>573631</v>
      </c>
      <c r="B109" s="14" t="s">
        <v>589</v>
      </c>
      <c r="C109" s="7">
        <v>57600</v>
      </c>
      <c r="D109" s="14" t="s">
        <v>38</v>
      </c>
      <c r="E109" s="14" t="s">
        <v>590</v>
      </c>
      <c r="F109" s="15">
        <v>44153</v>
      </c>
      <c r="G109" s="14" t="s">
        <v>37</v>
      </c>
      <c r="H109" s="14" t="s">
        <v>587</v>
      </c>
      <c r="I109" s="14" t="s">
        <v>569</v>
      </c>
      <c r="J109" s="14" t="s">
        <v>570</v>
      </c>
      <c r="K109" s="14" t="s">
        <v>581</v>
      </c>
    </row>
    <row r="110" spans="1:11" x14ac:dyDescent="0.25">
      <c r="A110" s="14">
        <v>574364</v>
      </c>
      <c r="B110" s="14" t="s">
        <v>591</v>
      </c>
      <c r="C110" s="7">
        <v>59100</v>
      </c>
      <c r="D110" s="14" t="s">
        <v>508</v>
      </c>
      <c r="E110" s="14" t="s">
        <v>592</v>
      </c>
      <c r="F110" s="15">
        <v>44155</v>
      </c>
      <c r="G110" s="14" t="s">
        <v>37</v>
      </c>
      <c r="H110" s="14" t="s">
        <v>587</v>
      </c>
      <c r="I110" s="14" t="s">
        <v>593</v>
      </c>
      <c r="J110" s="14" t="s">
        <v>77</v>
      </c>
      <c r="K110" s="14" t="s">
        <v>581</v>
      </c>
    </row>
    <row r="111" spans="1:11" x14ac:dyDescent="0.25">
      <c r="A111" s="14">
        <v>574486</v>
      </c>
      <c r="B111" s="14" t="s">
        <v>594</v>
      </c>
      <c r="C111" s="7">
        <v>111906</v>
      </c>
      <c r="D111" s="14" t="s">
        <v>508</v>
      </c>
      <c r="E111" s="14" t="s">
        <v>595</v>
      </c>
      <c r="F111" s="15">
        <v>44158</v>
      </c>
      <c r="G111" s="14" t="s">
        <v>37</v>
      </c>
      <c r="H111" s="14" t="s">
        <v>587</v>
      </c>
      <c r="I111" s="14" t="s">
        <v>515</v>
      </c>
      <c r="J111" s="14" t="s">
        <v>77</v>
      </c>
      <c r="K111" s="14" t="s">
        <v>581</v>
      </c>
    </row>
    <row r="112" spans="1:11" x14ac:dyDescent="0.25">
      <c r="A112" s="26" t="s">
        <v>596</v>
      </c>
      <c r="B112" s="26" t="s">
        <v>596</v>
      </c>
      <c r="C112" s="27">
        <v>445349</v>
      </c>
      <c r="D112" s="26" t="s">
        <v>38</v>
      </c>
      <c r="E112" s="26" t="s">
        <v>597</v>
      </c>
      <c r="F112" s="28">
        <v>44214</v>
      </c>
      <c r="G112" s="26" t="s">
        <v>256</v>
      </c>
      <c r="H112" s="26" t="s">
        <v>587</v>
      </c>
      <c r="I112" s="26" t="s">
        <v>520</v>
      </c>
      <c r="J112" s="26" t="s">
        <v>54</v>
      </c>
      <c r="K112" s="26" t="s">
        <v>83</v>
      </c>
    </row>
    <row r="113" spans="1:11" x14ac:dyDescent="0.25">
      <c r="A113" s="14">
        <v>577162</v>
      </c>
      <c r="B113" s="14" t="s">
        <v>598</v>
      </c>
      <c r="C113" s="7">
        <v>51840</v>
      </c>
      <c r="D113" s="14" t="s">
        <v>38</v>
      </c>
      <c r="E113" s="14" t="s">
        <v>599</v>
      </c>
      <c r="F113" s="15">
        <v>44180</v>
      </c>
      <c r="G113" s="14" t="s">
        <v>53</v>
      </c>
      <c r="H113" s="14" t="s">
        <v>599</v>
      </c>
      <c r="I113" s="14"/>
      <c r="J113" s="14" t="s">
        <v>80</v>
      </c>
      <c r="K113" s="14" t="s">
        <v>286</v>
      </c>
    </row>
    <row r="114" spans="1:11" x14ac:dyDescent="0.25">
      <c r="A114" s="14">
        <v>577162</v>
      </c>
      <c r="B114" s="14" t="s">
        <v>598</v>
      </c>
      <c r="C114" s="7">
        <v>62476</v>
      </c>
      <c r="D114" s="14" t="s">
        <v>508</v>
      </c>
      <c r="E114" s="14" t="s">
        <v>599</v>
      </c>
      <c r="F114" s="15">
        <v>44180</v>
      </c>
      <c r="G114" s="14" t="s">
        <v>53</v>
      </c>
      <c r="H114" s="14" t="s">
        <v>599</v>
      </c>
      <c r="I114" s="14"/>
      <c r="J114" s="14" t="s">
        <v>77</v>
      </c>
      <c r="K114" s="14" t="s">
        <v>286</v>
      </c>
    </row>
    <row r="115" spans="1:11" x14ac:dyDescent="0.25">
      <c r="A115" s="14">
        <v>577162</v>
      </c>
      <c r="B115" s="14" t="s">
        <v>598</v>
      </c>
      <c r="C115" s="7">
        <v>62476</v>
      </c>
      <c r="D115" s="14" t="s">
        <v>508</v>
      </c>
      <c r="E115" s="14" t="s">
        <v>600</v>
      </c>
      <c r="F115" s="15">
        <v>44180</v>
      </c>
      <c r="G115" s="14" t="s">
        <v>37</v>
      </c>
      <c r="H115" s="14" t="s">
        <v>599</v>
      </c>
      <c r="I115" s="14" t="s">
        <v>515</v>
      </c>
      <c r="J115" s="14" t="s">
        <v>77</v>
      </c>
      <c r="K115" s="14" t="s">
        <v>601</v>
      </c>
    </row>
    <row r="116" spans="1:11" x14ac:dyDescent="0.25">
      <c r="A116" s="26" t="s">
        <v>602</v>
      </c>
      <c r="B116" s="26" t="s">
        <v>602</v>
      </c>
      <c r="C116" s="27">
        <v>51840</v>
      </c>
      <c r="D116" s="26" t="s">
        <v>38</v>
      </c>
      <c r="E116" s="26" t="s">
        <v>603</v>
      </c>
      <c r="F116" s="28">
        <v>44242</v>
      </c>
      <c r="G116" s="26" t="s">
        <v>256</v>
      </c>
      <c r="H116" s="26" t="s">
        <v>599</v>
      </c>
      <c r="I116" s="26" t="s">
        <v>547</v>
      </c>
      <c r="J116" s="26" t="s">
        <v>80</v>
      </c>
      <c r="K116" s="26" t="s">
        <v>81</v>
      </c>
    </row>
    <row r="117" spans="1:11" x14ac:dyDescent="0.25">
      <c r="A117" s="14">
        <v>581983</v>
      </c>
      <c r="B117" s="14" t="s">
        <v>604</v>
      </c>
      <c r="C117" s="7">
        <v>65876</v>
      </c>
      <c r="D117" s="14" t="s">
        <v>42</v>
      </c>
      <c r="E117" s="14" t="s">
        <v>605</v>
      </c>
      <c r="F117" s="15">
        <v>44223</v>
      </c>
      <c r="G117" s="14" t="s">
        <v>37</v>
      </c>
      <c r="H117" s="14" t="s">
        <v>606</v>
      </c>
      <c r="I117" s="14" t="s">
        <v>76</v>
      </c>
      <c r="J117" s="14" t="s">
        <v>75</v>
      </c>
      <c r="K117" s="14" t="s">
        <v>607</v>
      </c>
    </row>
    <row r="118" spans="1:11" x14ac:dyDescent="0.25">
      <c r="A118" s="26" t="s">
        <v>608</v>
      </c>
      <c r="B118" s="26" t="s">
        <v>608</v>
      </c>
      <c r="C118" s="27">
        <v>65876</v>
      </c>
      <c r="D118" s="26" t="s">
        <v>38</v>
      </c>
      <c r="E118" s="26" t="s">
        <v>609</v>
      </c>
      <c r="F118" s="28">
        <v>44302</v>
      </c>
      <c r="G118" s="26" t="s">
        <v>256</v>
      </c>
      <c r="H118" s="26" t="s">
        <v>606</v>
      </c>
      <c r="I118" s="26" t="s">
        <v>520</v>
      </c>
      <c r="J118" s="26" t="s">
        <v>560</v>
      </c>
      <c r="K118" s="26" t="s">
        <v>561</v>
      </c>
    </row>
    <row r="119" spans="1:11" x14ac:dyDescent="0.25">
      <c r="A119" s="14">
        <v>582014</v>
      </c>
      <c r="B119" s="14" t="s">
        <v>610</v>
      </c>
      <c r="C119" s="7">
        <v>249287</v>
      </c>
      <c r="D119" s="14" t="s">
        <v>38</v>
      </c>
      <c r="E119" s="14" t="s">
        <v>611</v>
      </c>
      <c r="F119" s="15">
        <v>44223</v>
      </c>
      <c r="G119" s="14" t="s">
        <v>53</v>
      </c>
      <c r="H119" s="14" t="s">
        <v>611</v>
      </c>
      <c r="I119" s="14"/>
      <c r="J119" s="14" t="s">
        <v>79</v>
      </c>
      <c r="K119" s="14" t="s">
        <v>286</v>
      </c>
    </row>
    <row r="120" spans="1:11" x14ac:dyDescent="0.25">
      <c r="A120" s="14">
        <v>582014</v>
      </c>
      <c r="B120" s="14" t="s">
        <v>610</v>
      </c>
      <c r="C120" s="7">
        <v>279163</v>
      </c>
      <c r="D120" s="14" t="s">
        <v>508</v>
      </c>
      <c r="E120" s="14" t="s">
        <v>611</v>
      </c>
      <c r="F120" s="15">
        <v>44223</v>
      </c>
      <c r="G120" s="14" t="s">
        <v>53</v>
      </c>
      <c r="H120" s="14" t="s">
        <v>611</v>
      </c>
      <c r="I120" s="14"/>
      <c r="J120" s="14" t="s">
        <v>77</v>
      </c>
      <c r="K120" s="14" t="s">
        <v>286</v>
      </c>
    </row>
    <row r="121" spans="1:11" x14ac:dyDescent="0.25">
      <c r="A121" s="14">
        <v>582014</v>
      </c>
      <c r="B121" s="14" t="s">
        <v>610</v>
      </c>
      <c r="C121" s="7">
        <v>279163</v>
      </c>
      <c r="D121" s="14" t="s">
        <v>508</v>
      </c>
      <c r="E121" s="14" t="s">
        <v>612</v>
      </c>
      <c r="F121" s="15">
        <v>44223</v>
      </c>
      <c r="G121" s="14" t="s">
        <v>37</v>
      </c>
      <c r="H121" s="14" t="s">
        <v>611</v>
      </c>
      <c r="I121" s="14" t="s">
        <v>515</v>
      </c>
      <c r="J121" s="14" t="s">
        <v>77</v>
      </c>
      <c r="K121" s="14" t="s">
        <v>613</v>
      </c>
    </row>
    <row r="122" spans="1:11" x14ac:dyDescent="0.25">
      <c r="A122" s="26" t="s">
        <v>614</v>
      </c>
      <c r="B122" s="26" t="s">
        <v>614</v>
      </c>
      <c r="C122" s="27">
        <v>249287</v>
      </c>
      <c r="D122" s="26" t="s">
        <v>38</v>
      </c>
      <c r="E122" s="26" t="s">
        <v>615</v>
      </c>
      <c r="F122" s="28">
        <v>44270</v>
      </c>
      <c r="G122" s="26" t="s">
        <v>256</v>
      </c>
      <c r="H122" s="26" t="s">
        <v>611</v>
      </c>
      <c r="I122" s="26" t="s">
        <v>586</v>
      </c>
      <c r="J122" s="26" t="s">
        <v>79</v>
      </c>
      <c r="K122" s="26" t="s">
        <v>82</v>
      </c>
    </row>
    <row r="123" spans="1:11" x14ac:dyDescent="0.25">
      <c r="A123" s="14">
        <v>580753</v>
      </c>
      <c r="B123" s="14" t="s">
        <v>616</v>
      </c>
      <c r="C123" s="7">
        <v>241936</v>
      </c>
      <c r="D123" s="14" t="s">
        <v>508</v>
      </c>
      <c r="E123" s="14" t="s">
        <v>617</v>
      </c>
      <c r="F123" s="15">
        <v>44215</v>
      </c>
      <c r="G123" s="14" t="s">
        <v>37</v>
      </c>
      <c r="H123" s="14" t="s">
        <v>618</v>
      </c>
      <c r="I123" s="14" t="s">
        <v>86</v>
      </c>
      <c r="J123" s="14" t="s">
        <v>84</v>
      </c>
      <c r="K123" s="14" t="s">
        <v>613</v>
      </c>
    </row>
    <row r="124" spans="1:11" x14ac:dyDescent="0.25">
      <c r="A124" s="26" t="s">
        <v>619</v>
      </c>
      <c r="B124" s="26" t="s">
        <v>619</v>
      </c>
      <c r="C124" s="27">
        <v>241936</v>
      </c>
      <c r="D124" s="26" t="s">
        <v>38</v>
      </c>
      <c r="E124" s="26" t="s">
        <v>620</v>
      </c>
      <c r="F124" s="28">
        <v>44302</v>
      </c>
      <c r="G124" s="26" t="s">
        <v>256</v>
      </c>
      <c r="H124" s="26" t="s">
        <v>618</v>
      </c>
      <c r="I124" s="26" t="s">
        <v>520</v>
      </c>
      <c r="J124" s="26" t="s">
        <v>79</v>
      </c>
      <c r="K124" s="26" t="s">
        <v>82</v>
      </c>
    </row>
    <row r="125" spans="1:11" x14ac:dyDescent="0.25">
      <c r="A125" s="14">
        <v>596761</v>
      </c>
      <c r="B125" s="14" t="s">
        <v>621</v>
      </c>
      <c r="C125" s="7">
        <v>62199</v>
      </c>
      <c r="D125" s="14" t="s">
        <v>42</v>
      </c>
      <c r="E125" s="14" t="s">
        <v>622</v>
      </c>
      <c r="F125" s="15">
        <v>44340</v>
      </c>
      <c r="G125" s="14" t="s">
        <v>37</v>
      </c>
      <c r="H125" s="14" t="s">
        <v>623</v>
      </c>
      <c r="I125" s="14" t="s">
        <v>624</v>
      </c>
      <c r="J125" s="14" t="s">
        <v>85</v>
      </c>
      <c r="K125" s="14" t="s">
        <v>625</v>
      </c>
    </row>
    <row r="126" spans="1:11" x14ac:dyDescent="0.25">
      <c r="A126" s="26" t="s">
        <v>626</v>
      </c>
      <c r="B126" s="26" t="s">
        <v>626</v>
      </c>
      <c r="C126" s="27">
        <v>85968</v>
      </c>
      <c r="D126" s="26" t="s">
        <v>38</v>
      </c>
      <c r="E126" s="26" t="s">
        <v>627</v>
      </c>
      <c r="F126" s="28">
        <v>44330</v>
      </c>
      <c r="G126" s="26" t="s">
        <v>256</v>
      </c>
      <c r="H126" s="26" t="s">
        <v>623</v>
      </c>
      <c r="I126" s="26" t="s">
        <v>628</v>
      </c>
      <c r="J126" s="26" t="s">
        <v>560</v>
      </c>
      <c r="K126" s="26" t="s">
        <v>561</v>
      </c>
    </row>
    <row r="127" spans="1:11" x14ac:dyDescent="0.25">
      <c r="A127" s="14">
        <v>597396</v>
      </c>
      <c r="B127" s="14" t="s">
        <v>629</v>
      </c>
      <c r="C127" s="7">
        <v>33995</v>
      </c>
      <c r="D127" s="14" t="s">
        <v>38</v>
      </c>
      <c r="E127" s="14" t="s">
        <v>630</v>
      </c>
      <c r="F127" s="15">
        <v>44343</v>
      </c>
      <c r="G127" s="14" t="s">
        <v>53</v>
      </c>
      <c r="H127" s="14" t="s">
        <v>630</v>
      </c>
      <c r="I127" s="14"/>
      <c r="J127" s="14" t="s">
        <v>80</v>
      </c>
      <c r="K127" s="14" t="s">
        <v>286</v>
      </c>
    </row>
    <row r="128" spans="1:11" x14ac:dyDescent="0.25">
      <c r="A128" s="14">
        <v>597396</v>
      </c>
      <c r="B128" s="14" t="s">
        <v>629</v>
      </c>
      <c r="C128" s="7">
        <v>62199</v>
      </c>
      <c r="D128" s="14" t="s">
        <v>42</v>
      </c>
      <c r="E128" s="14" t="s">
        <v>630</v>
      </c>
      <c r="F128" s="15">
        <v>44343</v>
      </c>
      <c r="G128" s="14" t="s">
        <v>53</v>
      </c>
      <c r="H128" s="14" t="s">
        <v>630</v>
      </c>
      <c r="I128" s="14"/>
      <c r="J128" s="14" t="s">
        <v>631</v>
      </c>
      <c r="K128" s="14" t="s">
        <v>286</v>
      </c>
    </row>
    <row r="129" spans="1:11" x14ac:dyDescent="0.25">
      <c r="A129" s="14">
        <v>597396</v>
      </c>
      <c r="B129" s="14" t="s">
        <v>629</v>
      </c>
      <c r="C129" s="7">
        <v>62199</v>
      </c>
      <c r="D129" s="14" t="s">
        <v>42</v>
      </c>
      <c r="E129" s="14" t="s">
        <v>632</v>
      </c>
      <c r="F129" s="15">
        <v>44343</v>
      </c>
      <c r="G129" s="14" t="s">
        <v>37</v>
      </c>
      <c r="H129" s="14" t="s">
        <v>630</v>
      </c>
      <c r="I129" s="14" t="s">
        <v>633</v>
      </c>
      <c r="J129" s="14" t="s">
        <v>631</v>
      </c>
      <c r="K129" s="14" t="s">
        <v>634</v>
      </c>
    </row>
    <row r="130" spans="1:11" x14ac:dyDescent="0.25">
      <c r="A130" s="26" t="s">
        <v>635</v>
      </c>
      <c r="B130" s="26" t="s">
        <v>635</v>
      </c>
      <c r="C130" s="27">
        <v>33995</v>
      </c>
      <c r="D130" s="26" t="s">
        <v>38</v>
      </c>
      <c r="E130" s="26" t="s">
        <v>636</v>
      </c>
      <c r="F130" s="28">
        <v>44452</v>
      </c>
      <c r="G130" s="26" t="s">
        <v>256</v>
      </c>
      <c r="H130" s="26" t="s">
        <v>630</v>
      </c>
      <c r="I130" s="26" t="s">
        <v>257</v>
      </c>
      <c r="J130" s="26" t="s">
        <v>80</v>
      </c>
      <c r="K130" s="26" t="s">
        <v>81</v>
      </c>
    </row>
    <row r="131" spans="1:11" x14ac:dyDescent="0.25">
      <c r="A131" s="14">
        <v>600765</v>
      </c>
      <c r="B131" s="14" t="s">
        <v>637</v>
      </c>
      <c r="C131" s="7">
        <v>21341</v>
      </c>
      <c r="D131" s="14" t="s">
        <v>38</v>
      </c>
      <c r="E131" s="14" t="s">
        <v>638</v>
      </c>
      <c r="F131" s="15">
        <v>44375</v>
      </c>
      <c r="G131" s="14" t="s">
        <v>53</v>
      </c>
      <c r="H131" s="14" t="s">
        <v>638</v>
      </c>
      <c r="I131" s="14"/>
      <c r="J131" s="14" t="s">
        <v>80</v>
      </c>
      <c r="K131" s="14" t="s">
        <v>286</v>
      </c>
    </row>
    <row r="132" spans="1:11" x14ac:dyDescent="0.25">
      <c r="A132" s="14">
        <v>600765</v>
      </c>
      <c r="B132" s="14" t="s">
        <v>637</v>
      </c>
      <c r="C132" s="7">
        <v>67990</v>
      </c>
      <c r="D132" s="14" t="s">
        <v>38</v>
      </c>
      <c r="E132" s="14" t="s">
        <v>639</v>
      </c>
      <c r="F132" s="15">
        <v>44375</v>
      </c>
      <c r="G132" s="14" t="s">
        <v>37</v>
      </c>
      <c r="H132" s="14" t="s">
        <v>638</v>
      </c>
      <c r="I132" s="14" t="s">
        <v>640</v>
      </c>
      <c r="J132" s="14" t="s">
        <v>385</v>
      </c>
      <c r="K132" s="14" t="s">
        <v>641</v>
      </c>
    </row>
    <row r="133" spans="1:11" x14ac:dyDescent="0.25">
      <c r="A133" s="26" t="s">
        <v>642</v>
      </c>
      <c r="B133" s="26" t="s">
        <v>642</v>
      </c>
      <c r="C133" s="27">
        <v>46649</v>
      </c>
      <c r="D133" s="26" t="s">
        <v>38</v>
      </c>
      <c r="E133" s="26" t="s">
        <v>643</v>
      </c>
      <c r="F133" s="28">
        <v>44483</v>
      </c>
      <c r="G133" s="26" t="s">
        <v>256</v>
      </c>
      <c r="H133" s="26" t="s">
        <v>638</v>
      </c>
      <c r="I133" s="26" t="s">
        <v>257</v>
      </c>
      <c r="J133" s="26" t="s">
        <v>80</v>
      </c>
      <c r="K133" s="26" t="s">
        <v>81</v>
      </c>
    </row>
    <row r="134" spans="1:11" x14ac:dyDescent="0.25">
      <c r="A134" s="14">
        <v>583891</v>
      </c>
      <c r="B134" s="14" t="s">
        <v>644</v>
      </c>
      <c r="C134" s="7">
        <v>31880</v>
      </c>
      <c r="D134" s="14" t="s">
        <v>38</v>
      </c>
      <c r="E134" s="14" t="s">
        <v>645</v>
      </c>
      <c r="F134" s="15">
        <v>44242</v>
      </c>
      <c r="G134" s="14" t="s">
        <v>53</v>
      </c>
      <c r="H134" s="14" t="s">
        <v>645</v>
      </c>
      <c r="I134" s="14"/>
      <c r="J134" s="14" t="s">
        <v>646</v>
      </c>
      <c r="K134" s="14" t="s">
        <v>286</v>
      </c>
    </row>
    <row r="135" spans="1:11" x14ac:dyDescent="0.25">
      <c r="A135" s="14">
        <v>583891</v>
      </c>
      <c r="B135" s="14" t="s">
        <v>644</v>
      </c>
      <c r="C135" s="7">
        <v>63835</v>
      </c>
      <c r="D135" s="14" t="s">
        <v>42</v>
      </c>
      <c r="E135" s="14" t="s">
        <v>645</v>
      </c>
      <c r="F135" s="15">
        <v>44242</v>
      </c>
      <c r="G135" s="14" t="s">
        <v>53</v>
      </c>
      <c r="H135" s="14" t="s">
        <v>645</v>
      </c>
      <c r="I135" s="14"/>
      <c r="J135" s="14" t="s">
        <v>62</v>
      </c>
      <c r="K135" s="14" t="s">
        <v>286</v>
      </c>
    </row>
    <row r="136" spans="1:11" x14ac:dyDescent="0.25">
      <c r="A136" s="14">
        <v>583891</v>
      </c>
      <c r="B136" s="14" t="s">
        <v>644</v>
      </c>
      <c r="C136" s="7">
        <v>63835</v>
      </c>
      <c r="D136" s="14" t="s">
        <v>42</v>
      </c>
      <c r="E136" s="14" t="s">
        <v>647</v>
      </c>
      <c r="F136" s="15">
        <v>44242</v>
      </c>
      <c r="G136" s="14" t="s">
        <v>37</v>
      </c>
      <c r="H136" s="14" t="s">
        <v>645</v>
      </c>
      <c r="I136" s="14" t="s">
        <v>648</v>
      </c>
      <c r="J136" s="14" t="s">
        <v>62</v>
      </c>
      <c r="K136" s="14" t="s">
        <v>649</v>
      </c>
    </row>
    <row r="137" spans="1:11" x14ac:dyDescent="0.25">
      <c r="A137" s="26" t="s">
        <v>650</v>
      </c>
      <c r="B137" s="26" t="s">
        <v>650</v>
      </c>
      <c r="C137" s="27">
        <v>31880</v>
      </c>
      <c r="D137" s="26" t="s">
        <v>38</v>
      </c>
      <c r="E137" s="26" t="s">
        <v>651</v>
      </c>
      <c r="F137" s="28">
        <v>44452</v>
      </c>
      <c r="G137" s="26" t="s">
        <v>256</v>
      </c>
      <c r="H137" s="26" t="s">
        <v>645</v>
      </c>
      <c r="I137" s="26" t="s">
        <v>257</v>
      </c>
      <c r="J137" s="26" t="s">
        <v>646</v>
      </c>
      <c r="K137" s="26" t="s">
        <v>87</v>
      </c>
    </row>
    <row r="138" spans="1:11" x14ac:dyDescent="0.25">
      <c r="A138" s="14">
        <v>603767</v>
      </c>
      <c r="B138" s="14" t="s">
        <v>652</v>
      </c>
      <c r="C138" s="7">
        <v>423117</v>
      </c>
      <c r="D138" s="14" t="s">
        <v>38</v>
      </c>
      <c r="E138" s="14" t="s">
        <v>653</v>
      </c>
      <c r="F138" s="15">
        <v>44400</v>
      </c>
      <c r="G138" s="14" t="s">
        <v>53</v>
      </c>
      <c r="H138" s="14" t="s">
        <v>653</v>
      </c>
      <c r="I138" s="14"/>
      <c r="J138" s="14" t="s">
        <v>80</v>
      </c>
      <c r="K138" s="14" t="s">
        <v>286</v>
      </c>
    </row>
    <row r="139" spans="1:11" x14ac:dyDescent="0.25">
      <c r="A139" s="14">
        <v>603767</v>
      </c>
      <c r="B139" s="14" t="s">
        <v>652</v>
      </c>
      <c r="C139" s="7">
        <v>396594</v>
      </c>
      <c r="D139" s="14" t="s">
        <v>508</v>
      </c>
      <c r="E139" s="14" t="s">
        <v>653</v>
      </c>
      <c r="F139" s="15">
        <v>44400</v>
      </c>
      <c r="G139" s="14" t="s">
        <v>53</v>
      </c>
      <c r="H139" s="14" t="s">
        <v>653</v>
      </c>
      <c r="I139" s="14"/>
      <c r="J139" s="14" t="s">
        <v>79</v>
      </c>
      <c r="K139" s="14" t="s">
        <v>286</v>
      </c>
    </row>
    <row r="140" spans="1:11" x14ac:dyDescent="0.25">
      <c r="A140" s="14">
        <v>603767</v>
      </c>
      <c r="B140" s="14" t="s">
        <v>652</v>
      </c>
      <c r="C140" s="7">
        <v>62199</v>
      </c>
      <c r="D140" s="14" t="s">
        <v>42</v>
      </c>
      <c r="E140" s="14" t="s">
        <v>653</v>
      </c>
      <c r="F140" s="15">
        <v>44400</v>
      </c>
      <c r="G140" s="14" t="s">
        <v>53</v>
      </c>
      <c r="H140" s="14" t="s">
        <v>653</v>
      </c>
      <c r="I140" s="14"/>
      <c r="J140" s="14" t="s">
        <v>570</v>
      </c>
      <c r="K140" s="14" t="s">
        <v>286</v>
      </c>
    </row>
    <row r="141" spans="1:11" x14ac:dyDescent="0.25">
      <c r="A141" s="14">
        <v>578812</v>
      </c>
      <c r="B141" s="14" t="s">
        <v>654</v>
      </c>
      <c r="C141" s="7">
        <v>60611</v>
      </c>
      <c r="D141" s="14" t="s">
        <v>508</v>
      </c>
      <c r="E141" s="14" t="s">
        <v>655</v>
      </c>
      <c r="F141" s="15">
        <v>44194</v>
      </c>
      <c r="G141" s="14" t="s">
        <v>37</v>
      </c>
      <c r="H141" s="14" t="s">
        <v>653</v>
      </c>
      <c r="I141" s="14" t="s">
        <v>78</v>
      </c>
      <c r="J141" s="14" t="s">
        <v>77</v>
      </c>
      <c r="K141" s="14" t="s">
        <v>601</v>
      </c>
    </row>
    <row r="142" spans="1:11" x14ac:dyDescent="0.25">
      <c r="A142" s="14">
        <v>577162</v>
      </c>
      <c r="B142" s="14" t="s">
        <v>598</v>
      </c>
      <c r="C142" s="7">
        <v>10636</v>
      </c>
      <c r="D142" s="14" t="s">
        <v>508</v>
      </c>
      <c r="E142" s="14" t="s">
        <v>599</v>
      </c>
      <c r="F142" s="15">
        <v>44180</v>
      </c>
      <c r="G142" s="14" t="s">
        <v>53</v>
      </c>
      <c r="H142" s="14" t="s">
        <v>653</v>
      </c>
      <c r="I142" s="14" t="s">
        <v>656</v>
      </c>
      <c r="J142" s="14" t="s">
        <v>77</v>
      </c>
      <c r="K142" s="14" t="s">
        <v>601</v>
      </c>
    </row>
    <row r="143" spans="1:11" x14ac:dyDescent="0.25">
      <c r="A143" s="14">
        <v>580480</v>
      </c>
      <c r="B143" s="14" t="s">
        <v>657</v>
      </c>
      <c r="C143" s="7">
        <v>59700</v>
      </c>
      <c r="D143" s="14" t="s">
        <v>508</v>
      </c>
      <c r="E143" s="14" t="s">
        <v>658</v>
      </c>
      <c r="F143" s="15">
        <v>44214</v>
      </c>
      <c r="G143" s="14" t="s">
        <v>37</v>
      </c>
      <c r="H143" s="14" t="s">
        <v>653</v>
      </c>
      <c r="I143" s="14" t="s">
        <v>515</v>
      </c>
      <c r="J143" s="14" t="s">
        <v>77</v>
      </c>
      <c r="K143" s="14" t="s">
        <v>613</v>
      </c>
    </row>
    <row r="144" spans="1:11" x14ac:dyDescent="0.25">
      <c r="A144" s="14">
        <v>582014</v>
      </c>
      <c r="B144" s="14" t="s">
        <v>610</v>
      </c>
      <c r="C144" s="7">
        <v>29876</v>
      </c>
      <c r="D144" s="14" t="s">
        <v>508</v>
      </c>
      <c r="E144" s="14" t="s">
        <v>611</v>
      </c>
      <c r="F144" s="15">
        <v>44223</v>
      </c>
      <c r="G144" s="14" t="s">
        <v>53</v>
      </c>
      <c r="H144" s="14" t="s">
        <v>653</v>
      </c>
      <c r="I144" s="14" t="s">
        <v>656</v>
      </c>
      <c r="J144" s="14" t="s">
        <v>79</v>
      </c>
      <c r="K144" s="14" t="s">
        <v>613</v>
      </c>
    </row>
    <row r="145" spans="1:11" x14ac:dyDescent="0.25">
      <c r="A145" s="14">
        <v>583688</v>
      </c>
      <c r="B145" s="14" t="s">
        <v>659</v>
      </c>
      <c r="C145" s="7">
        <v>171936</v>
      </c>
      <c r="D145" s="14" t="s">
        <v>508</v>
      </c>
      <c r="E145" s="14" t="s">
        <v>660</v>
      </c>
      <c r="F145" s="15">
        <v>44239</v>
      </c>
      <c r="G145" s="14" t="s">
        <v>37</v>
      </c>
      <c r="H145" s="14" t="s">
        <v>653</v>
      </c>
      <c r="I145" s="14" t="s">
        <v>661</v>
      </c>
      <c r="J145" s="14" t="s">
        <v>77</v>
      </c>
      <c r="K145" s="14" t="s">
        <v>662</v>
      </c>
    </row>
    <row r="146" spans="1:11" x14ac:dyDescent="0.25">
      <c r="A146" s="14">
        <v>583904</v>
      </c>
      <c r="B146" s="14" t="s">
        <v>663</v>
      </c>
      <c r="C146" s="7">
        <v>63835</v>
      </c>
      <c r="D146" s="14" t="s">
        <v>508</v>
      </c>
      <c r="E146" s="14" t="s">
        <v>664</v>
      </c>
      <c r="F146" s="15">
        <v>44242</v>
      </c>
      <c r="G146" s="14" t="s">
        <v>37</v>
      </c>
      <c r="H146" s="14" t="s">
        <v>653</v>
      </c>
      <c r="I146" s="14" t="s">
        <v>665</v>
      </c>
      <c r="J146" s="14" t="s">
        <v>77</v>
      </c>
      <c r="K146" s="14" t="s">
        <v>662</v>
      </c>
    </row>
    <row r="147" spans="1:11" x14ac:dyDescent="0.25">
      <c r="A147" s="14">
        <v>603767</v>
      </c>
      <c r="B147" s="14" t="s">
        <v>652</v>
      </c>
      <c r="C147" s="7">
        <v>62199</v>
      </c>
      <c r="D147" s="14" t="s">
        <v>42</v>
      </c>
      <c r="E147" s="14" t="s">
        <v>666</v>
      </c>
      <c r="F147" s="15">
        <v>44400</v>
      </c>
      <c r="G147" s="14" t="s">
        <v>37</v>
      </c>
      <c r="H147" s="14" t="s">
        <v>653</v>
      </c>
      <c r="I147" s="14" t="s">
        <v>569</v>
      </c>
      <c r="J147" s="14" t="s">
        <v>570</v>
      </c>
      <c r="K147" s="14" t="s">
        <v>667</v>
      </c>
    </row>
    <row r="148" spans="1:11" x14ac:dyDescent="0.25">
      <c r="A148" s="26" t="s">
        <v>668</v>
      </c>
      <c r="B148" s="26" t="s">
        <v>668</v>
      </c>
      <c r="C148" s="27">
        <v>423117</v>
      </c>
      <c r="D148" s="26" t="s">
        <v>38</v>
      </c>
      <c r="E148" s="26" t="s">
        <v>669</v>
      </c>
      <c r="F148" s="28">
        <v>44362</v>
      </c>
      <c r="G148" s="26" t="s">
        <v>256</v>
      </c>
      <c r="H148" s="26" t="s">
        <v>653</v>
      </c>
      <c r="I148" s="26" t="s">
        <v>586</v>
      </c>
      <c r="J148" s="26" t="s">
        <v>80</v>
      </c>
      <c r="K148" s="26" t="s">
        <v>81</v>
      </c>
    </row>
    <row r="149" spans="1:11" x14ac:dyDescent="0.25">
      <c r="A149" s="14">
        <v>605008</v>
      </c>
      <c r="B149" s="14" t="s">
        <v>670</v>
      </c>
      <c r="C149" s="7">
        <v>273100</v>
      </c>
      <c r="D149" s="14" t="s">
        <v>39</v>
      </c>
      <c r="E149" s="14" t="s">
        <v>671</v>
      </c>
      <c r="F149" s="15">
        <v>44407</v>
      </c>
      <c r="G149" s="14" t="s">
        <v>53</v>
      </c>
      <c r="H149" s="14" t="s">
        <v>671</v>
      </c>
      <c r="I149" s="14"/>
      <c r="J149" s="14" t="s">
        <v>88</v>
      </c>
      <c r="K149" s="14" t="s">
        <v>286</v>
      </c>
    </row>
    <row r="150" spans="1:11" x14ac:dyDescent="0.25">
      <c r="A150" s="14">
        <v>605008</v>
      </c>
      <c r="B150" s="14" t="s">
        <v>670</v>
      </c>
      <c r="C150" s="7">
        <v>1706638</v>
      </c>
      <c r="D150" s="14" t="s">
        <v>38</v>
      </c>
      <c r="E150" s="14" t="s">
        <v>671</v>
      </c>
      <c r="F150" s="15">
        <v>44407</v>
      </c>
      <c r="G150" s="14" t="s">
        <v>53</v>
      </c>
      <c r="H150" s="14" t="s">
        <v>671</v>
      </c>
      <c r="I150" s="14"/>
      <c r="J150" s="14" t="s">
        <v>672</v>
      </c>
      <c r="K150" s="14" t="s">
        <v>286</v>
      </c>
    </row>
    <row r="151" spans="1:11" x14ac:dyDescent="0.25">
      <c r="A151" s="14">
        <v>605008</v>
      </c>
      <c r="B151" s="14" t="s">
        <v>670</v>
      </c>
      <c r="C151" s="7">
        <v>1352215</v>
      </c>
      <c r="D151" s="14" t="s">
        <v>508</v>
      </c>
      <c r="E151" s="14" t="s">
        <v>671</v>
      </c>
      <c r="F151" s="15">
        <v>44407</v>
      </c>
      <c r="G151" s="14" t="s">
        <v>53</v>
      </c>
      <c r="H151" s="14" t="s">
        <v>671</v>
      </c>
      <c r="I151" s="14"/>
      <c r="J151" s="14" t="s">
        <v>354</v>
      </c>
      <c r="K151" s="14" t="s">
        <v>286</v>
      </c>
    </row>
    <row r="152" spans="1:11" x14ac:dyDescent="0.25">
      <c r="A152" s="14">
        <v>605008</v>
      </c>
      <c r="B152" s="14" t="s">
        <v>670</v>
      </c>
      <c r="C152" s="7">
        <v>159595</v>
      </c>
      <c r="D152" s="14" t="s">
        <v>42</v>
      </c>
      <c r="E152" s="14" t="s">
        <v>671</v>
      </c>
      <c r="F152" s="15">
        <v>44407</v>
      </c>
      <c r="G152" s="14" t="s">
        <v>53</v>
      </c>
      <c r="H152" s="14" t="s">
        <v>671</v>
      </c>
      <c r="I152" s="14"/>
      <c r="J152" s="14" t="s">
        <v>79</v>
      </c>
      <c r="K152" s="14" t="s">
        <v>286</v>
      </c>
    </row>
    <row r="153" spans="1:11" x14ac:dyDescent="0.25">
      <c r="A153" s="14">
        <v>584497</v>
      </c>
      <c r="B153" s="14" t="s">
        <v>673</v>
      </c>
      <c r="C153" s="7">
        <v>60808</v>
      </c>
      <c r="D153" s="14" t="s">
        <v>508</v>
      </c>
      <c r="E153" s="14" t="s">
        <v>674</v>
      </c>
      <c r="F153" s="15">
        <v>44245</v>
      </c>
      <c r="G153" s="14" t="s">
        <v>37</v>
      </c>
      <c r="H153" s="14" t="s">
        <v>671</v>
      </c>
      <c r="I153" s="14" t="s">
        <v>515</v>
      </c>
      <c r="J153" s="14" t="s">
        <v>77</v>
      </c>
      <c r="K153" s="14" t="s">
        <v>662</v>
      </c>
    </row>
    <row r="154" spans="1:11" x14ac:dyDescent="0.25">
      <c r="A154" s="14">
        <v>583891</v>
      </c>
      <c r="B154" s="14" t="s">
        <v>644</v>
      </c>
      <c r="C154" s="7">
        <v>31955</v>
      </c>
      <c r="D154" s="14" t="s">
        <v>42</v>
      </c>
      <c r="E154" s="14" t="s">
        <v>645</v>
      </c>
      <c r="F154" s="15">
        <v>44242</v>
      </c>
      <c r="G154" s="14" t="s">
        <v>53</v>
      </c>
      <c r="H154" s="14" t="s">
        <v>671</v>
      </c>
      <c r="I154" s="14" t="s">
        <v>675</v>
      </c>
      <c r="J154" s="14" t="s">
        <v>646</v>
      </c>
      <c r="K154" s="14" t="s">
        <v>649</v>
      </c>
    </row>
    <row r="155" spans="1:11" x14ac:dyDescent="0.25">
      <c r="A155" s="14">
        <v>592216</v>
      </c>
      <c r="B155" s="14" t="s">
        <v>676</v>
      </c>
      <c r="C155" s="7">
        <v>182428</v>
      </c>
      <c r="D155" s="14" t="s">
        <v>508</v>
      </c>
      <c r="E155" s="14" t="s">
        <v>677</v>
      </c>
      <c r="F155" s="15">
        <v>44308</v>
      </c>
      <c r="G155" s="14" t="s">
        <v>37</v>
      </c>
      <c r="H155" s="14" t="s">
        <v>671</v>
      </c>
      <c r="I155" s="14" t="s">
        <v>78</v>
      </c>
      <c r="J155" s="14" t="s">
        <v>77</v>
      </c>
      <c r="K155" s="14" t="s">
        <v>678</v>
      </c>
    </row>
    <row r="156" spans="1:11" x14ac:dyDescent="0.25">
      <c r="A156" s="14">
        <v>593062</v>
      </c>
      <c r="B156" s="14" t="s">
        <v>679</v>
      </c>
      <c r="C156" s="7">
        <v>61460</v>
      </c>
      <c r="D156" s="14" t="s">
        <v>508</v>
      </c>
      <c r="E156" s="14" t="s">
        <v>680</v>
      </c>
      <c r="F156" s="15">
        <v>44312</v>
      </c>
      <c r="G156" s="14" t="s">
        <v>37</v>
      </c>
      <c r="H156" s="14" t="s">
        <v>671</v>
      </c>
      <c r="I156" s="14" t="s">
        <v>681</v>
      </c>
      <c r="J156" s="14" t="s">
        <v>354</v>
      </c>
      <c r="K156" s="14" t="s">
        <v>678</v>
      </c>
    </row>
    <row r="157" spans="1:11" x14ac:dyDescent="0.25">
      <c r="A157" s="14">
        <v>593169</v>
      </c>
      <c r="B157" s="14" t="s">
        <v>682</v>
      </c>
      <c r="C157" s="7">
        <v>63835</v>
      </c>
      <c r="D157" s="14" t="s">
        <v>508</v>
      </c>
      <c r="E157" s="14" t="s">
        <v>683</v>
      </c>
      <c r="F157" s="15">
        <v>44313</v>
      </c>
      <c r="G157" s="14" t="s">
        <v>37</v>
      </c>
      <c r="H157" s="14" t="s">
        <v>671</v>
      </c>
      <c r="I157" s="14" t="s">
        <v>515</v>
      </c>
      <c r="J157" s="14" t="s">
        <v>77</v>
      </c>
      <c r="K157" s="14" t="s">
        <v>678</v>
      </c>
    </row>
    <row r="158" spans="1:11" x14ac:dyDescent="0.25">
      <c r="A158" s="14">
        <v>597396</v>
      </c>
      <c r="B158" s="14" t="s">
        <v>629</v>
      </c>
      <c r="C158" s="7">
        <v>28204</v>
      </c>
      <c r="D158" s="14" t="s">
        <v>42</v>
      </c>
      <c r="E158" s="14" t="s">
        <v>630</v>
      </c>
      <c r="F158" s="15">
        <v>44343</v>
      </c>
      <c r="G158" s="14" t="s">
        <v>53</v>
      </c>
      <c r="H158" s="14" t="s">
        <v>671</v>
      </c>
      <c r="I158" s="14" t="s">
        <v>684</v>
      </c>
      <c r="J158" s="14" t="s">
        <v>80</v>
      </c>
      <c r="K158" s="14" t="s">
        <v>634</v>
      </c>
    </row>
    <row r="159" spans="1:11" x14ac:dyDescent="0.25">
      <c r="A159" s="14">
        <v>596024</v>
      </c>
      <c r="B159" s="14" t="s">
        <v>685</v>
      </c>
      <c r="C159" s="7">
        <v>59700</v>
      </c>
      <c r="D159" s="14" t="s">
        <v>38</v>
      </c>
      <c r="E159" s="14" t="s">
        <v>686</v>
      </c>
      <c r="F159" s="15">
        <v>44337</v>
      </c>
      <c r="G159" s="14" t="s">
        <v>37</v>
      </c>
      <c r="H159" s="14" t="s">
        <v>671</v>
      </c>
      <c r="I159" s="14" t="s">
        <v>687</v>
      </c>
      <c r="J159" s="14" t="s">
        <v>59</v>
      </c>
      <c r="K159" s="14" t="s">
        <v>688</v>
      </c>
    </row>
    <row r="160" spans="1:11" x14ac:dyDescent="0.25">
      <c r="A160" s="14">
        <v>597227</v>
      </c>
      <c r="B160" s="14" t="s">
        <v>689</v>
      </c>
      <c r="C160" s="7">
        <v>316011</v>
      </c>
      <c r="D160" s="14" t="s">
        <v>508</v>
      </c>
      <c r="E160" s="14" t="s">
        <v>690</v>
      </c>
      <c r="F160" s="15">
        <v>44342</v>
      </c>
      <c r="G160" s="14" t="s">
        <v>37</v>
      </c>
      <c r="H160" s="14" t="s">
        <v>671</v>
      </c>
      <c r="I160" s="14" t="s">
        <v>515</v>
      </c>
      <c r="J160" s="14" t="s">
        <v>77</v>
      </c>
      <c r="K160" s="14" t="s">
        <v>691</v>
      </c>
    </row>
    <row r="161" spans="1:11" x14ac:dyDescent="0.25">
      <c r="A161" s="14">
        <v>597756</v>
      </c>
      <c r="B161" s="14" t="s">
        <v>692</v>
      </c>
      <c r="C161" s="7">
        <v>213152</v>
      </c>
      <c r="D161" s="14" t="s">
        <v>508</v>
      </c>
      <c r="E161" s="14" t="s">
        <v>693</v>
      </c>
      <c r="F161" s="15">
        <v>44344</v>
      </c>
      <c r="G161" s="14" t="s">
        <v>37</v>
      </c>
      <c r="H161" s="14" t="s">
        <v>671</v>
      </c>
      <c r="I161" s="14" t="s">
        <v>78</v>
      </c>
      <c r="J161" s="14" t="s">
        <v>77</v>
      </c>
      <c r="K161" s="14" t="s">
        <v>691</v>
      </c>
    </row>
    <row r="162" spans="1:11" x14ac:dyDescent="0.25">
      <c r="A162" s="14">
        <v>599383</v>
      </c>
      <c r="B162" s="14" t="s">
        <v>694</v>
      </c>
      <c r="C162" s="7">
        <v>63760</v>
      </c>
      <c r="D162" s="14" t="s">
        <v>42</v>
      </c>
      <c r="E162" s="14" t="s">
        <v>695</v>
      </c>
      <c r="F162" s="15">
        <v>44364</v>
      </c>
      <c r="G162" s="14" t="s">
        <v>37</v>
      </c>
      <c r="H162" s="14" t="s">
        <v>671</v>
      </c>
      <c r="I162" s="14" t="s">
        <v>648</v>
      </c>
      <c r="J162" s="14" t="s">
        <v>62</v>
      </c>
      <c r="K162" s="14" t="s">
        <v>696</v>
      </c>
    </row>
    <row r="163" spans="1:11" x14ac:dyDescent="0.25">
      <c r="A163" s="14">
        <v>600730</v>
      </c>
      <c r="B163" s="14" t="s">
        <v>697</v>
      </c>
      <c r="C163" s="7">
        <v>59700</v>
      </c>
      <c r="D163" s="14" t="s">
        <v>38</v>
      </c>
      <c r="E163" s="14" t="s">
        <v>698</v>
      </c>
      <c r="F163" s="15">
        <v>44375</v>
      </c>
      <c r="G163" s="14" t="s">
        <v>37</v>
      </c>
      <c r="H163" s="14" t="s">
        <v>671</v>
      </c>
      <c r="I163" s="14" t="s">
        <v>699</v>
      </c>
      <c r="J163" s="14" t="s">
        <v>672</v>
      </c>
      <c r="K163" s="14" t="s">
        <v>700</v>
      </c>
    </row>
    <row r="164" spans="1:11" x14ac:dyDescent="0.25">
      <c r="A164" s="14">
        <v>600765</v>
      </c>
      <c r="B164" s="14" t="s">
        <v>637</v>
      </c>
      <c r="C164" s="7">
        <v>21341</v>
      </c>
      <c r="D164" s="14" t="s">
        <v>38</v>
      </c>
      <c r="E164" s="14" t="s">
        <v>638</v>
      </c>
      <c r="F164" s="15">
        <v>44375</v>
      </c>
      <c r="G164" s="14" t="s">
        <v>53</v>
      </c>
      <c r="H164" s="14" t="s">
        <v>671</v>
      </c>
      <c r="I164" s="14" t="s">
        <v>701</v>
      </c>
      <c r="J164" s="14" t="s">
        <v>80</v>
      </c>
      <c r="K164" s="14" t="s">
        <v>641</v>
      </c>
    </row>
    <row r="165" spans="1:11" x14ac:dyDescent="0.25">
      <c r="A165" s="14">
        <v>602937</v>
      </c>
      <c r="B165" s="14" t="s">
        <v>702</v>
      </c>
      <c r="C165" s="7">
        <v>36300</v>
      </c>
      <c r="D165" s="14" t="s">
        <v>39</v>
      </c>
      <c r="E165" s="14" t="s">
        <v>703</v>
      </c>
      <c r="F165" s="15">
        <v>44391</v>
      </c>
      <c r="G165" s="14" t="s">
        <v>37</v>
      </c>
      <c r="H165" s="14" t="s">
        <v>671</v>
      </c>
      <c r="I165" s="14" t="s">
        <v>89</v>
      </c>
      <c r="J165" s="14" t="s">
        <v>88</v>
      </c>
      <c r="K165" s="14" t="s">
        <v>704</v>
      </c>
    </row>
    <row r="166" spans="1:11" x14ac:dyDescent="0.25">
      <c r="A166" s="14">
        <v>603149</v>
      </c>
      <c r="B166" s="14" t="s">
        <v>705</v>
      </c>
      <c r="C166" s="7">
        <v>236800</v>
      </c>
      <c r="D166" s="14" t="s">
        <v>39</v>
      </c>
      <c r="E166" s="14" t="s">
        <v>706</v>
      </c>
      <c r="F166" s="15">
        <v>44396</v>
      </c>
      <c r="G166" s="14" t="s">
        <v>37</v>
      </c>
      <c r="H166" s="14" t="s">
        <v>671</v>
      </c>
      <c r="I166" s="14" t="s">
        <v>89</v>
      </c>
      <c r="J166" s="14" t="s">
        <v>88</v>
      </c>
      <c r="K166" s="14" t="s">
        <v>704</v>
      </c>
    </row>
    <row r="167" spans="1:11" x14ac:dyDescent="0.25">
      <c r="A167" s="14">
        <v>603821</v>
      </c>
      <c r="B167" s="14" t="s">
        <v>707</v>
      </c>
      <c r="C167" s="7">
        <v>138336</v>
      </c>
      <c r="D167" s="14" t="s">
        <v>508</v>
      </c>
      <c r="E167" s="14" t="s">
        <v>708</v>
      </c>
      <c r="F167" s="15">
        <v>44400</v>
      </c>
      <c r="G167" s="14" t="s">
        <v>37</v>
      </c>
      <c r="H167" s="14" t="s">
        <v>671</v>
      </c>
      <c r="I167" s="14" t="s">
        <v>78</v>
      </c>
      <c r="J167" s="14" t="s">
        <v>77</v>
      </c>
      <c r="K167" s="14" t="s">
        <v>704</v>
      </c>
    </row>
    <row r="168" spans="1:11" x14ac:dyDescent="0.25">
      <c r="A168" s="14">
        <v>604808</v>
      </c>
      <c r="B168" s="14" t="s">
        <v>709</v>
      </c>
      <c r="C168" s="7">
        <v>62813</v>
      </c>
      <c r="D168" s="14" t="s">
        <v>508</v>
      </c>
      <c r="E168" s="14" t="s">
        <v>710</v>
      </c>
      <c r="F168" s="15">
        <v>44406</v>
      </c>
      <c r="G168" s="14" t="s">
        <v>37</v>
      </c>
      <c r="H168" s="14" t="s">
        <v>671</v>
      </c>
      <c r="I168" s="14" t="s">
        <v>711</v>
      </c>
      <c r="J168" s="14" t="s">
        <v>77</v>
      </c>
      <c r="K168" s="14" t="s">
        <v>704</v>
      </c>
    </row>
    <row r="169" spans="1:11" x14ac:dyDescent="0.25">
      <c r="A169" s="14">
        <v>604825</v>
      </c>
      <c r="B169" s="14" t="s">
        <v>712</v>
      </c>
      <c r="C169" s="7">
        <v>63835</v>
      </c>
      <c r="D169" s="14" t="s">
        <v>508</v>
      </c>
      <c r="E169" s="14" t="s">
        <v>713</v>
      </c>
      <c r="F169" s="15">
        <v>44406</v>
      </c>
      <c r="G169" s="14" t="s">
        <v>37</v>
      </c>
      <c r="H169" s="14" t="s">
        <v>671</v>
      </c>
      <c r="I169" s="14" t="s">
        <v>515</v>
      </c>
      <c r="J169" s="14" t="s">
        <v>77</v>
      </c>
      <c r="K169" s="14" t="s">
        <v>704</v>
      </c>
    </row>
    <row r="170" spans="1:11" x14ac:dyDescent="0.25">
      <c r="A170" s="14">
        <v>605008</v>
      </c>
      <c r="B170" s="14" t="s">
        <v>670</v>
      </c>
      <c r="C170" s="7">
        <v>189537</v>
      </c>
      <c r="D170" s="14" t="s">
        <v>508</v>
      </c>
      <c r="E170" s="14" t="s">
        <v>714</v>
      </c>
      <c r="F170" s="15">
        <v>44407</v>
      </c>
      <c r="G170" s="14" t="s">
        <v>37</v>
      </c>
      <c r="H170" s="14" t="s">
        <v>671</v>
      </c>
      <c r="I170" s="14" t="s">
        <v>665</v>
      </c>
      <c r="J170" s="14" t="s">
        <v>77</v>
      </c>
      <c r="K170" s="14" t="s">
        <v>704</v>
      </c>
    </row>
    <row r="171" spans="1:11" x14ac:dyDescent="0.25">
      <c r="A171" s="14">
        <v>603767</v>
      </c>
      <c r="B171" s="14" t="s">
        <v>652</v>
      </c>
      <c r="C171" s="7">
        <v>35676</v>
      </c>
      <c r="D171" s="14" t="s">
        <v>42</v>
      </c>
      <c r="E171" s="14" t="s">
        <v>653</v>
      </c>
      <c r="F171" s="15">
        <v>44400</v>
      </c>
      <c r="G171" s="14" t="s">
        <v>53</v>
      </c>
      <c r="H171" s="14" t="s">
        <v>671</v>
      </c>
      <c r="I171" s="14" t="s">
        <v>715</v>
      </c>
      <c r="J171" s="14" t="s">
        <v>79</v>
      </c>
      <c r="K171" s="14" t="s">
        <v>667</v>
      </c>
    </row>
    <row r="172" spans="1:11" x14ac:dyDescent="0.25">
      <c r="A172" s="26" t="s">
        <v>716</v>
      </c>
      <c r="B172" s="26" t="s">
        <v>716</v>
      </c>
      <c r="C172" s="27">
        <v>1847379</v>
      </c>
      <c r="D172" s="26" t="s">
        <v>38</v>
      </c>
      <c r="E172" s="26" t="s">
        <v>717</v>
      </c>
      <c r="F172" s="28">
        <v>44414</v>
      </c>
      <c r="G172" s="26" t="s">
        <v>256</v>
      </c>
      <c r="H172" s="26" t="s">
        <v>671</v>
      </c>
      <c r="I172" s="26" t="s">
        <v>553</v>
      </c>
      <c r="J172" s="26" t="s">
        <v>80</v>
      </c>
      <c r="K172" s="26" t="s">
        <v>81</v>
      </c>
    </row>
    <row r="173" spans="1:11" x14ac:dyDescent="0.25">
      <c r="A173" s="14">
        <v>614525</v>
      </c>
      <c r="B173" s="14" t="s">
        <v>718</v>
      </c>
      <c r="C173" s="7">
        <v>6450</v>
      </c>
      <c r="D173" s="14" t="s">
        <v>38</v>
      </c>
      <c r="E173" s="14" t="s">
        <v>719</v>
      </c>
      <c r="F173" s="15">
        <v>44482</v>
      </c>
      <c r="G173" s="14" t="s">
        <v>53</v>
      </c>
      <c r="H173" s="14" t="s">
        <v>719</v>
      </c>
      <c r="I173" s="14"/>
      <c r="J173" s="14" t="s">
        <v>474</v>
      </c>
      <c r="K173" s="14" t="s">
        <v>286</v>
      </c>
    </row>
    <row r="174" spans="1:11" x14ac:dyDescent="0.25">
      <c r="A174" s="14">
        <v>614525</v>
      </c>
      <c r="B174" s="14" t="s">
        <v>718</v>
      </c>
      <c r="C174" s="7">
        <v>36300</v>
      </c>
      <c r="D174" s="14" t="s">
        <v>38</v>
      </c>
      <c r="E174" s="14" t="s">
        <v>720</v>
      </c>
      <c r="F174" s="15">
        <v>44482</v>
      </c>
      <c r="G174" s="14" t="s">
        <v>37</v>
      </c>
      <c r="H174" s="14" t="s">
        <v>719</v>
      </c>
      <c r="I174" s="14" t="s">
        <v>89</v>
      </c>
      <c r="J174" s="14" t="s">
        <v>88</v>
      </c>
      <c r="K174" s="14" t="s">
        <v>47</v>
      </c>
    </row>
    <row r="175" spans="1:11" x14ac:dyDescent="0.25">
      <c r="A175" s="26" t="s">
        <v>721</v>
      </c>
      <c r="B175" s="26" t="s">
        <v>721</v>
      </c>
      <c r="C175" s="27">
        <v>29850</v>
      </c>
      <c r="D175" s="26" t="s">
        <v>38</v>
      </c>
      <c r="E175" s="26" t="s">
        <v>722</v>
      </c>
      <c r="F175" s="28">
        <v>44452</v>
      </c>
      <c r="G175" s="26" t="s">
        <v>256</v>
      </c>
      <c r="H175" s="26" t="s">
        <v>719</v>
      </c>
      <c r="I175" s="26" t="s">
        <v>257</v>
      </c>
      <c r="J175" s="26" t="s">
        <v>474</v>
      </c>
      <c r="K175" s="26" t="s">
        <v>723</v>
      </c>
    </row>
    <row r="176" spans="1:11" x14ac:dyDescent="0.25">
      <c r="A176" s="14">
        <v>605572</v>
      </c>
      <c r="B176" s="14" t="s">
        <v>724</v>
      </c>
      <c r="C176" s="7">
        <v>1625615</v>
      </c>
      <c r="D176" s="14" t="s">
        <v>38</v>
      </c>
      <c r="E176" s="14" t="s">
        <v>725</v>
      </c>
      <c r="F176" s="15">
        <v>44410</v>
      </c>
      <c r="G176" s="14" t="s">
        <v>37</v>
      </c>
      <c r="H176" s="14" t="s">
        <v>726</v>
      </c>
      <c r="I176" s="14" t="s">
        <v>89</v>
      </c>
      <c r="J176" s="14" t="s">
        <v>88</v>
      </c>
      <c r="K176" s="14" t="s">
        <v>727</v>
      </c>
    </row>
    <row r="177" spans="1:11" x14ac:dyDescent="0.25">
      <c r="A177" s="26" t="s">
        <v>728</v>
      </c>
      <c r="B177" s="26" t="s">
        <v>728</v>
      </c>
      <c r="C177" s="27">
        <v>1625615</v>
      </c>
      <c r="D177" s="26" t="s">
        <v>38</v>
      </c>
      <c r="E177" s="26" t="s">
        <v>729</v>
      </c>
      <c r="F177" s="28">
        <v>44519</v>
      </c>
      <c r="G177" s="26" t="s">
        <v>256</v>
      </c>
      <c r="H177" s="26" t="s">
        <v>726</v>
      </c>
      <c r="I177" s="26" t="s">
        <v>257</v>
      </c>
      <c r="J177" s="26" t="s">
        <v>474</v>
      </c>
      <c r="K177" s="26" t="s">
        <v>723</v>
      </c>
    </row>
    <row r="178" spans="1:11" x14ac:dyDescent="0.25">
      <c r="A178" s="14">
        <v>615457</v>
      </c>
      <c r="B178" s="14" t="s">
        <v>730</v>
      </c>
      <c r="C178" s="7">
        <v>81400</v>
      </c>
      <c r="D178" s="14" t="s">
        <v>38</v>
      </c>
      <c r="E178" s="14" t="s">
        <v>731</v>
      </c>
      <c r="F178" s="15">
        <v>44490</v>
      </c>
      <c r="G178" s="14" t="s">
        <v>37</v>
      </c>
      <c r="H178" s="14" t="s">
        <v>732</v>
      </c>
      <c r="I178" s="14" t="s">
        <v>89</v>
      </c>
      <c r="J178" s="14" t="s">
        <v>88</v>
      </c>
      <c r="K178" s="14" t="s">
        <v>47</v>
      </c>
    </row>
    <row r="179" spans="1:11" x14ac:dyDescent="0.25">
      <c r="A179" s="26" t="s">
        <v>733</v>
      </c>
      <c r="B179" s="26" t="s">
        <v>733</v>
      </c>
      <c r="C179" s="27">
        <v>136550</v>
      </c>
      <c r="D179" s="26" t="s">
        <v>38</v>
      </c>
      <c r="E179" s="26" t="s">
        <v>734</v>
      </c>
      <c r="F179" s="28">
        <v>44483</v>
      </c>
      <c r="G179" s="26" t="s">
        <v>256</v>
      </c>
      <c r="H179" s="26" t="s">
        <v>732</v>
      </c>
      <c r="I179" s="26" t="s">
        <v>257</v>
      </c>
      <c r="J179" s="26" t="s">
        <v>474</v>
      </c>
      <c r="K179" s="26" t="s">
        <v>723</v>
      </c>
    </row>
    <row r="180" spans="1:11" x14ac:dyDescent="0.25">
      <c r="A180" s="14">
        <v>618353</v>
      </c>
      <c r="B180" s="14" t="s">
        <v>735</v>
      </c>
      <c r="C180" s="7">
        <v>9539</v>
      </c>
      <c r="D180" s="14" t="s">
        <v>38</v>
      </c>
      <c r="E180" s="14" t="s">
        <v>736</v>
      </c>
      <c r="F180" s="15">
        <v>44518</v>
      </c>
      <c r="G180" s="14" t="s">
        <v>53</v>
      </c>
      <c r="H180" s="14" t="s">
        <v>736</v>
      </c>
      <c r="I180" s="14"/>
      <c r="J180" s="14" t="s">
        <v>737</v>
      </c>
      <c r="K180" s="14" t="s">
        <v>286</v>
      </c>
    </row>
    <row r="181" spans="1:11" x14ac:dyDescent="0.25">
      <c r="A181" s="14">
        <v>618353</v>
      </c>
      <c r="B181" s="14" t="s">
        <v>735</v>
      </c>
      <c r="C181" s="7">
        <v>64576</v>
      </c>
      <c r="D181" s="14" t="s">
        <v>38</v>
      </c>
      <c r="E181" s="14" t="s">
        <v>738</v>
      </c>
      <c r="F181" s="15">
        <v>44518</v>
      </c>
      <c r="G181" s="14" t="s">
        <v>37</v>
      </c>
      <c r="H181" s="14" t="s">
        <v>736</v>
      </c>
      <c r="I181" s="14" t="s">
        <v>739</v>
      </c>
      <c r="J181" s="14" t="s">
        <v>740</v>
      </c>
      <c r="K181" s="14" t="s">
        <v>741</v>
      </c>
    </row>
    <row r="182" spans="1:11" x14ac:dyDescent="0.25">
      <c r="A182" s="26" t="s">
        <v>742</v>
      </c>
      <c r="B182" s="26" t="s">
        <v>742</v>
      </c>
      <c r="C182" s="27">
        <v>55037</v>
      </c>
      <c r="D182" s="26" t="s">
        <v>38</v>
      </c>
      <c r="E182" s="26" t="s">
        <v>743</v>
      </c>
      <c r="F182" s="28">
        <v>44414</v>
      </c>
      <c r="G182" s="26" t="s">
        <v>256</v>
      </c>
      <c r="H182" s="26" t="s">
        <v>736</v>
      </c>
      <c r="I182" s="26" t="s">
        <v>553</v>
      </c>
      <c r="J182" s="26" t="s">
        <v>737</v>
      </c>
      <c r="K182" s="26" t="s">
        <v>744</v>
      </c>
    </row>
    <row r="183" spans="1:11" x14ac:dyDescent="0.25">
      <c r="A183" s="14">
        <v>619018</v>
      </c>
      <c r="B183" s="14" t="s">
        <v>745</v>
      </c>
      <c r="C183" s="7">
        <v>388516</v>
      </c>
      <c r="D183" s="14" t="s">
        <v>39</v>
      </c>
      <c r="E183" s="14" t="s">
        <v>746</v>
      </c>
      <c r="F183" s="15">
        <v>44523</v>
      </c>
      <c r="G183" s="14" t="s">
        <v>53</v>
      </c>
      <c r="H183" s="14" t="s">
        <v>746</v>
      </c>
      <c r="I183" s="14"/>
      <c r="J183" s="14" t="s">
        <v>77</v>
      </c>
      <c r="K183" s="14" t="s">
        <v>286</v>
      </c>
    </row>
    <row r="184" spans="1:11" x14ac:dyDescent="0.25">
      <c r="A184" s="14">
        <v>619018</v>
      </c>
      <c r="B184" s="14" t="s">
        <v>745</v>
      </c>
      <c r="C184" s="7">
        <v>487832</v>
      </c>
      <c r="D184" s="14" t="s">
        <v>38</v>
      </c>
      <c r="E184" s="14" t="s">
        <v>746</v>
      </c>
      <c r="F184" s="15">
        <v>44523</v>
      </c>
      <c r="G184" s="14" t="s">
        <v>53</v>
      </c>
      <c r="H184" s="14" t="s">
        <v>746</v>
      </c>
      <c r="I184" s="14"/>
      <c r="J184" s="14" t="s">
        <v>79</v>
      </c>
      <c r="K184" s="14" t="s">
        <v>286</v>
      </c>
    </row>
    <row r="185" spans="1:11" x14ac:dyDescent="0.25">
      <c r="A185" s="14">
        <v>619018</v>
      </c>
      <c r="B185" s="14" t="s">
        <v>745</v>
      </c>
      <c r="C185" s="7">
        <v>210816</v>
      </c>
      <c r="D185" s="14" t="s">
        <v>508</v>
      </c>
      <c r="E185" s="14" t="s">
        <v>746</v>
      </c>
      <c r="F185" s="15">
        <v>44523</v>
      </c>
      <c r="G185" s="14" t="s">
        <v>53</v>
      </c>
      <c r="H185" s="14" t="s">
        <v>746</v>
      </c>
      <c r="I185" s="14"/>
      <c r="J185" s="14" t="s">
        <v>77</v>
      </c>
      <c r="K185" s="14" t="s">
        <v>286</v>
      </c>
    </row>
    <row r="186" spans="1:11" x14ac:dyDescent="0.25">
      <c r="A186" s="14">
        <v>619018</v>
      </c>
      <c r="B186" s="14" t="s">
        <v>745</v>
      </c>
      <c r="C186" s="7">
        <v>210816</v>
      </c>
      <c r="D186" s="14" t="s">
        <v>508</v>
      </c>
      <c r="E186" s="14" t="s">
        <v>747</v>
      </c>
      <c r="F186" s="15">
        <v>44523</v>
      </c>
      <c r="G186" s="14" t="s">
        <v>37</v>
      </c>
      <c r="H186" s="14" t="s">
        <v>746</v>
      </c>
      <c r="I186" s="14" t="s">
        <v>748</v>
      </c>
      <c r="J186" s="14" t="s">
        <v>77</v>
      </c>
      <c r="K186" s="14" t="s">
        <v>749</v>
      </c>
    </row>
    <row r="187" spans="1:11" x14ac:dyDescent="0.25">
      <c r="A187" s="14">
        <v>619297</v>
      </c>
      <c r="B187" s="14" t="s">
        <v>750</v>
      </c>
      <c r="C187" s="7">
        <v>388516</v>
      </c>
      <c r="D187" s="14" t="s">
        <v>39</v>
      </c>
      <c r="E187" s="14" t="s">
        <v>751</v>
      </c>
      <c r="F187" s="15">
        <v>44524</v>
      </c>
      <c r="G187" s="14" t="s">
        <v>37</v>
      </c>
      <c r="H187" s="14" t="s">
        <v>746</v>
      </c>
      <c r="I187" s="14" t="s">
        <v>534</v>
      </c>
      <c r="J187" s="14" t="s">
        <v>77</v>
      </c>
      <c r="K187" s="14" t="s">
        <v>749</v>
      </c>
    </row>
    <row r="188" spans="1:11" x14ac:dyDescent="0.25">
      <c r="A188" s="26" t="s">
        <v>752</v>
      </c>
      <c r="B188" s="26" t="s">
        <v>752</v>
      </c>
      <c r="C188" s="27">
        <v>487832</v>
      </c>
      <c r="D188" s="26" t="s">
        <v>38</v>
      </c>
      <c r="E188" s="26" t="s">
        <v>753</v>
      </c>
      <c r="F188" s="28">
        <v>44414</v>
      </c>
      <c r="G188" s="26" t="s">
        <v>256</v>
      </c>
      <c r="H188" s="26" t="s">
        <v>746</v>
      </c>
      <c r="I188" s="26" t="s">
        <v>553</v>
      </c>
      <c r="J188" s="26" t="s">
        <v>79</v>
      </c>
      <c r="K188" s="26" t="s">
        <v>82</v>
      </c>
    </row>
    <row r="189" spans="1:11" x14ac:dyDescent="0.25">
      <c r="A189" s="14">
        <v>620161</v>
      </c>
      <c r="B189" s="14" t="s">
        <v>754</v>
      </c>
      <c r="C189" s="7">
        <v>59700</v>
      </c>
      <c r="D189" s="14" t="s">
        <v>42</v>
      </c>
      <c r="E189" s="14" t="s">
        <v>755</v>
      </c>
      <c r="F189" s="15">
        <v>44529</v>
      </c>
      <c r="G189" s="14" t="s">
        <v>53</v>
      </c>
      <c r="H189" s="14" t="s">
        <v>755</v>
      </c>
      <c r="I189" s="14"/>
      <c r="J189" s="14" t="s">
        <v>85</v>
      </c>
      <c r="K189" s="14" t="s">
        <v>286</v>
      </c>
    </row>
    <row r="190" spans="1:11" x14ac:dyDescent="0.25">
      <c r="A190" s="14">
        <v>620161</v>
      </c>
      <c r="B190" s="14" t="s">
        <v>754</v>
      </c>
      <c r="C190" s="7">
        <v>57341</v>
      </c>
      <c r="D190" s="14" t="s">
        <v>38</v>
      </c>
      <c r="E190" s="14" t="s">
        <v>755</v>
      </c>
      <c r="F190" s="15">
        <v>44529</v>
      </c>
      <c r="G190" s="14" t="s">
        <v>53</v>
      </c>
      <c r="H190" s="14" t="s">
        <v>755</v>
      </c>
      <c r="I190" s="14"/>
      <c r="J190" s="14" t="s">
        <v>560</v>
      </c>
      <c r="K190" s="14" t="s">
        <v>286</v>
      </c>
    </row>
    <row r="191" spans="1:11" x14ac:dyDescent="0.25">
      <c r="A191" s="14">
        <v>620161</v>
      </c>
      <c r="B191" s="14" t="s">
        <v>754</v>
      </c>
      <c r="C191" s="7">
        <v>59700</v>
      </c>
      <c r="D191" s="14" t="s">
        <v>42</v>
      </c>
      <c r="E191" s="14" t="s">
        <v>756</v>
      </c>
      <c r="F191" s="15">
        <v>44529</v>
      </c>
      <c r="G191" s="14" t="s">
        <v>37</v>
      </c>
      <c r="H191" s="14" t="s">
        <v>755</v>
      </c>
      <c r="I191" s="14" t="s">
        <v>757</v>
      </c>
      <c r="J191" s="14" t="s">
        <v>85</v>
      </c>
      <c r="K191" s="14" t="s">
        <v>758</v>
      </c>
    </row>
    <row r="192" spans="1:11" x14ac:dyDescent="0.25">
      <c r="A192" s="26" t="s">
        <v>759</v>
      </c>
      <c r="B192" s="26" t="s">
        <v>759</v>
      </c>
      <c r="C192" s="27">
        <v>57341</v>
      </c>
      <c r="D192" s="26" t="s">
        <v>38</v>
      </c>
      <c r="E192" s="26" t="s">
        <v>760</v>
      </c>
      <c r="F192" s="28">
        <v>44414</v>
      </c>
      <c r="G192" s="26" t="s">
        <v>256</v>
      </c>
      <c r="H192" s="26" t="s">
        <v>755</v>
      </c>
      <c r="I192" s="26" t="s">
        <v>553</v>
      </c>
      <c r="J192" s="26" t="s">
        <v>560</v>
      </c>
      <c r="K192" s="26" t="s">
        <v>561</v>
      </c>
    </row>
    <row r="193" spans="1:11" x14ac:dyDescent="0.25">
      <c r="A193" s="14">
        <v>616892</v>
      </c>
      <c r="B193" s="14" t="s">
        <v>761</v>
      </c>
      <c r="C193" s="7">
        <v>197228</v>
      </c>
      <c r="D193" s="14" t="s">
        <v>508</v>
      </c>
      <c r="E193" s="14" t="s">
        <v>762</v>
      </c>
      <c r="F193" s="15">
        <v>44497</v>
      </c>
      <c r="G193" s="14" t="s">
        <v>53</v>
      </c>
      <c r="H193" s="14" t="s">
        <v>762</v>
      </c>
      <c r="I193" s="14"/>
      <c r="J193" s="14" t="s">
        <v>67</v>
      </c>
      <c r="K193" s="14" t="s">
        <v>286</v>
      </c>
    </row>
    <row r="194" spans="1:11" x14ac:dyDescent="0.25">
      <c r="A194" s="14">
        <v>616892</v>
      </c>
      <c r="B194" s="14" t="s">
        <v>761</v>
      </c>
      <c r="C194" s="7">
        <v>188383</v>
      </c>
      <c r="D194" s="14" t="s">
        <v>38</v>
      </c>
      <c r="E194" s="14" t="s">
        <v>762</v>
      </c>
      <c r="F194" s="15">
        <v>44497</v>
      </c>
      <c r="G194" s="14" t="s">
        <v>53</v>
      </c>
      <c r="H194" s="14" t="s">
        <v>762</v>
      </c>
      <c r="I194" s="14"/>
      <c r="J194" s="14" t="s">
        <v>54</v>
      </c>
      <c r="K194" s="14" t="s">
        <v>286</v>
      </c>
    </row>
    <row r="195" spans="1:11" x14ac:dyDescent="0.25">
      <c r="A195" s="14">
        <v>616892</v>
      </c>
      <c r="B195" s="14" t="s">
        <v>761</v>
      </c>
      <c r="C195" s="7">
        <v>197228</v>
      </c>
      <c r="D195" s="14" t="s">
        <v>508</v>
      </c>
      <c r="E195" s="14" t="s">
        <v>763</v>
      </c>
      <c r="F195" s="15">
        <v>44497</v>
      </c>
      <c r="G195" s="14" t="s">
        <v>37</v>
      </c>
      <c r="H195" s="14" t="s">
        <v>762</v>
      </c>
      <c r="I195" s="14" t="s">
        <v>68</v>
      </c>
      <c r="J195" s="14" t="s">
        <v>67</v>
      </c>
      <c r="K195" s="14" t="s">
        <v>764</v>
      </c>
    </row>
    <row r="196" spans="1:11" x14ac:dyDescent="0.25">
      <c r="A196" s="14">
        <v>623056</v>
      </c>
      <c r="B196" s="14" t="s">
        <v>765</v>
      </c>
      <c r="C196" s="7">
        <v>61200</v>
      </c>
      <c r="D196" s="14" t="s">
        <v>42</v>
      </c>
      <c r="E196" s="14" t="s">
        <v>766</v>
      </c>
      <c r="F196" s="15">
        <v>44552</v>
      </c>
      <c r="G196" s="14" t="s">
        <v>37</v>
      </c>
      <c r="H196" s="14" t="s">
        <v>767</v>
      </c>
      <c r="I196" s="14" t="s">
        <v>65</v>
      </c>
      <c r="J196" s="14" t="s">
        <v>64</v>
      </c>
      <c r="K196" s="14" t="s">
        <v>768</v>
      </c>
    </row>
    <row r="197" spans="1:11" x14ac:dyDescent="0.25">
      <c r="A197" s="26" t="s">
        <v>769</v>
      </c>
      <c r="B197" s="26" t="s">
        <v>769</v>
      </c>
      <c r="C197" s="27">
        <v>61200</v>
      </c>
      <c r="D197" s="26" t="s">
        <v>38</v>
      </c>
      <c r="E197" s="26" t="s">
        <v>770</v>
      </c>
      <c r="F197" s="28">
        <v>44635</v>
      </c>
      <c r="G197" s="26" t="s">
        <v>256</v>
      </c>
      <c r="H197" s="26" t="s">
        <v>767</v>
      </c>
      <c r="I197" s="26" t="s">
        <v>771</v>
      </c>
      <c r="J197" s="26" t="s">
        <v>560</v>
      </c>
      <c r="K197" s="26" t="s">
        <v>561</v>
      </c>
    </row>
    <row r="198" spans="1:11" x14ac:dyDescent="0.25">
      <c r="A198" s="14">
        <v>619468</v>
      </c>
      <c r="B198" s="14" t="s">
        <v>772</v>
      </c>
      <c r="C198" s="7">
        <v>18461</v>
      </c>
      <c r="D198" s="14" t="s">
        <v>38</v>
      </c>
      <c r="E198" s="14" t="s">
        <v>773</v>
      </c>
      <c r="F198" s="15">
        <v>44525</v>
      </c>
      <c r="G198" s="14" t="s">
        <v>53</v>
      </c>
      <c r="H198" s="14" t="s">
        <v>773</v>
      </c>
      <c r="I198" s="14"/>
      <c r="J198" s="14" t="s">
        <v>560</v>
      </c>
      <c r="K198" s="14" t="s">
        <v>286</v>
      </c>
    </row>
    <row r="199" spans="1:11" x14ac:dyDescent="0.25">
      <c r="A199" s="14">
        <v>617159</v>
      </c>
      <c r="B199" s="14" t="s">
        <v>774</v>
      </c>
      <c r="C199" s="7">
        <v>36300</v>
      </c>
      <c r="D199" s="14" t="s">
        <v>38</v>
      </c>
      <c r="E199" s="14" t="s">
        <v>775</v>
      </c>
      <c r="F199" s="15">
        <v>44502</v>
      </c>
      <c r="G199" s="14" t="s">
        <v>37</v>
      </c>
      <c r="H199" s="14" t="s">
        <v>773</v>
      </c>
      <c r="I199" s="14" t="s">
        <v>776</v>
      </c>
      <c r="J199" s="14" t="s">
        <v>85</v>
      </c>
      <c r="K199" s="14" t="s">
        <v>758</v>
      </c>
    </row>
    <row r="200" spans="1:11" x14ac:dyDescent="0.25">
      <c r="A200" s="14">
        <v>618008</v>
      </c>
      <c r="B200" s="14" t="s">
        <v>777</v>
      </c>
      <c r="C200" s="7">
        <v>158000</v>
      </c>
      <c r="D200" s="14" t="s">
        <v>38</v>
      </c>
      <c r="E200" s="14" t="s">
        <v>778</v>
      </c>
      <c r="F200" s="15">
        <v>44517</v>
      </c>
      <c r="G200" s="14" t="s">
        <v>37</v>
      </c>
      <c r="H200" s="14" t="s">
        <v>773</v>
      </c>
      <c r="I200" s="14" t="s">
        <v>776</v>
      </c>
      <c r="J200" s="14" t="s">
        <v>85</v>
      </c>
      <c r="K200" s="14" t="s">
        <v>758</v>
      </c>
    </row>
    <row r="201" spans="1:11" x14ac:dyDescent="0.25">
      <c r="A201" s="14">
        <v>619468</v>
      </c>
      <c r="B201" s="14" t="s">
        <v>772</v>
      </c>
      <c r="C201" s="7">
        <v>36300</v>
      </c>
      <c r="D201" s="14" t="s">
        <v>38</v>
      </c>
      <c r="E201" s="14" t="s">
        <v>779</v>
      </c>
      <c r="F201" s="15">
        <v>44525</v>
      </c>
      <c r="G201" s="14" t="s">
        <v>37</v>
      </c>
      <c r="H201" s="14" t="s">
        <v>773</v>
      </c>
      <c r="I201" s="14" t="s">
        <v>776</v>
      </c>
      <c r="J201" s="14" t="s">
        <v>85</v>
      </c>
      <c r="K201" s="14" t="s">
        <v>758</v>
      </c>
    </row>
    <row r="202" spans="1:11" x14ac:dyDescent="0.25">
      <c r="A202" s="26" t="s">
        <v>780</v>
      </c>
      <c r="B202" s="26" t="s">
        <v>780</v>
      </c>
      <c r="C202" s="27">
        <v>212139</v>
      </c>
      <c r="D202" s="26" t="s">
        <v>38</v>
      </c>
      <c r="E202" s="26" t="s">
        <v>781</v>
      </c>
      <c r="F202" s="28">
        <v>44483</v>
      </c>
      <c r="G202" s="26" t="s">
        <v>256</v>
      </c>
      <c r="H202" s="26" t="s">
        <v>773</v>
      </c>
      <c r="I202" s="26" t="s">
        <v>257</v>
      </c>
      <c r="J202" s="26" t="s">
        <v>560</v>
      </c>
      <c r="K202" s="26" t="s">
        <v>561</v>
      </c>
    </row>
    <row r="203" spans="1:11" x14ac:dyDescent="0.25">
      <c r="A203" s="14">
        <v>605583</v>
      </c>
      <c r="B203" s="14" t="s">
        <v>782</v>
      </c>
      <c r="C203" s="7">
        <v>338863</v>
      </c>
      <c r="D203" s="14" t="s">
        <v>38</v>
      </c>
      <c r="E203" s="14" t="s">
        <v>783</v>
      </c>
      <c r="F203" s="15">
        <v>44410</v>
      </c>
      <c r="G203" s="14" t="s">
        <v>53</v>
      </c>
      <c r="H203" s="14" t="s">
        <v>783</v>
      </c>
      <c r="I203" s="14"/>
      <c r="J203" s="14" t="s">
        <v>79</v>
      </c>
      <c r="K203" s="14" t="s">
        <v>286</v>
      </c>
    </row>
    <row r="204" spans="1:11" x14ac:dyDescent="0.25">
      <c r="A204" s="14">
        <v>605583</v>
      </c>
      <c r="B204" s="14" t="s">
        <v>782</v>
      </c>
      <c r="C204" s="7">
        <v>608713</v>
      </c>
      <c r="D204" s="14" t="s">
        <v>508</v>
      </c>
      <c r="E204" s="14" t="s">
        <v>783</v>
      </c>
      <c r="F204" s="15">
        <v>44410</v>
      </c>
      <c r="G204" s="14" t="s">
        <v>53</v>
      </c>
      <c r="H204" s="14" t="s">
        <v>783</v>
      </c>
      <c r="I204" s="14"/>
      <c r="J204" s="14" t="s">
        <v>84</v>
      </c>
      <c r="K204" s="14" t="s">
        <v>286</v>
      </c>
    </row>
    <row r="205" spans="1:11" x14ac:dyDescent="0.25">
      <c r="A205" s="14">
        <v>605583</v>
      </c>
      <c r="B205" s="14" t="s">
        <v>782</v>
      </c>
      <c r="C205" s="7">
        <v>608713</v>
      </c>
      <c r="D205" s="14" t="s">
        <v>508</v>
      </c>
      <c r="E205" s="14" t="s">
        <v>784</v>
      </c>
      <c r="F205" s="15">
        <v>44410</v>
      </c>
      <c r="G205" s="14" t="s">
        <v>37</v>
      </c>
      <c r="H205" s="14" t="s">
        <v>783</v>
      </c>
      <c r="I205" s="14" t="s">
        <v>86</v>
      </c>
      <c r="J205" s="14" t="s">
        <v>84</v>
      </c>
      <c r="K205" s="14" t="s">
        <v>727</v>
      </c>
    </row>
    <row r="206" spans="1:11" x14ac:dyDescent="0.25">
      <c r="A206" s="26" t="s">
        <v>785</v>
      </c>
      <c r="B206" s="26" t="s">
        <v>785</v>
      </c>
      <c r="C206" s="27">
        <v>338863</v>
      </c>
      <c r="D206" s="26" t="s">
        <v>38</v>
      </c>
      <c r="E206" s="26" t="s">
        <v>786</v>
      </c>
      <c r="F206" s="28">
        <v>44302</v>
      </c>
      <c r="G206" s="26" t="s">
        <v>256</v>
      </c>
      <c r="H206" s="26" t="s">
        <v>783</v>
      </c>
      <c r="I206" s="26" t="s">
        <v>520</v>
      </c>
      <c r="J206" s="26" t="s">
        <v>79</v>
      </c>
      <c r="K206" s="26" t="s">
        <v>82</v>
      </c>
    </row>
    <row r="207" spans="1:11" x14ac:dyDescent="0.25">
      <c r="A207" s="14">
        <v>617941</v>
      </c>
      <c r="B207" s="14" t="s">
        <v>787</v>
      </c>
      <c r="C207" s="7">
        <v>23769</v>
      </c>
      <c r="D207" s="14" t="s">
        <v>38</v>
      </c>
      <c r="E207" s="14" t="s">
        <v>788</v>
      </c>
      <c r="F207" s="15">
        <v>44516</v>
      </c>
      <c r="G207" s="14" t="s">
        <v>53</v>
      </c>
      <c r="H207" s="14" t="s">
        <v>788</v>
      </c>
      <c r="I207" s="14"/>
      <c r="J207" s="14" t="s">
        <v>560</v>
      </c>
      <c r="K207" s="14" t="s">
        <v>286</v>
      </c>
    </row>
    <row r="208" spans="1:11" x14ac:dyDescent="0.25">
      <c r="A208" s="14">
        <v>617941</v>
      </c>
      <c r="B208" s="14" t="s">
        <v>787</v>
      </c>
      <c r="C208" s="7">
        <v>131213</v>
      </c>
      <c r="D208" s="14" t="s">
        <v>42</v>
      </c>
      <c r="E208" s="14" t="s">
        <v>788</v>
      </c>
      <c r="F208" s="15">
        <v>44516</v>
      </c>
      <c r="G208" s="14" t="s">
        <v>53</v>
      </c>
      <c r="H208" s="14" t="s">
        <v>788</v>
      </c>
      <c r="I208" s="14"/>
      <c r="J208" s="14" t="s">
        <v>789</v>
      </c>
      <c r="K208" s="14" t="s">
        <v>286</v>
      </c>
    </row>
    <row r="209" spans="1:11" x14ac:dyDescent="0.25">
      <c r="A209" s="14">
        <v>617941</v>
      </c>
      <c r="B209" s="14" t="s">
        <v>787</v>
      </c>
      <c r="C209" s="7">
        <v>131213</v>
      </c>
      <c r="D209" s="14" t="s">
        <v>42</v>
      </c>
      <c r="E209" s="14" t="s">
        <v>790</v>
      </c>
      <c r="F209" s="15">
        <v>44516</v>
      </c>
      <c r="G209" s="14" t="s">
        <v>37</v>
      </c>
      <c r="H209" s="14" t="s">
        <v>788</v>
      </c>
      <c r="I209" s="14" t="s">
        <v>791</v>
      </c>
      <c r="J209" s="14" t="s">
        <v>789</v>
      </c>
      <c r="K209" s="14" t="s">
        <v>792</v>
      </c>
    </row>
    <row r="210" spans="1:11" x14ac:dyDescent="0.25">
      <c r="A210" s="14">
        <v>616623</v>
      </c>
      <c r="B210" s="14" t="s">
        <v>793</v>
      </c>
      <c r="C210" s="7">
        <v>59700</v>
      </c>
      <c r="D210" s="14" t="s">
        <v>508</v>
      </c>
      <c r="E210" s="14" t="s">
        <v>794</v>
      </c>
      <c r="F210" s="15">
        <v>44496</v>
      </c>
      <c r="G210" s="14" t="s">
        <v>53</v>
      </c>
      <c r="H210" s="14" t="s">
        <v>794</v>
      </c>
      <c r="I210" s="14"/>
      <c r="J210" s="14" t="s">
        <v>77</v>
      </c>
      <c r="K210" s="14" t="s">
        <v>286</v>
      </c>
    </row>
    <row r="211" spans="1:11" x14ac:dyDescent="0.25">
      <c r="A211" s="14">
        <v>616623</v>
      </c>
      <c r="B211" s="14" t="s">
        <v>793</v>
      </c>
      <c r="C211" s="7">
        <v>47110</v>
      </c>
      <c r="D211" s="14" t="s">
        <v>42</v>
      </c>
      <c r="E211" s="14" t="s">
        <v>794</v>
      </c>
      <c r="F211" s="15">
        <v>44496</v>
      </c>
      <c r="G211" s="14" t="s">
        <v>53</v>
      </c>
      <c r="H211" s="14" t="s">
        <v>794</v>
      </c>
      <c r="I211" s="14"/>
      <c r="J211" s="14" t="s">
        <v>79</v>
      </c>
      <c r="K211" s="14" t="s">
        <v>286</v>
      </c>
    </row>
    <row r="212" spans="1:11" x14ac:dyDescent="0.25">
      <c r="A212" s="14">
        <v>616623</v>
      </c>
      <c r="B212" s="14" t="s">
        <v>793</v>
      </c>
      <c r="C212" s="7">
        <v>59700</v>
      </c>
      <c r="D212" s="14" t="s">
        <v>508</v>
      </c>
      <c r="E212" s="14" t="s">
        <v>795</v>
      </c>
      <c r="F212" s="15">
        <v>44496</v>
      </c>
      <c r="G212" s="14" t="s">
        <v>37</v>
      </c>
      <c r="H212" s="14" t="s">
        <v>794</v>
      </c>
      <c r="I212" s="14" t="s">
        <v>78</v>
      </c>
      <c r="J212" s="14" t="s">
        <v>77</v>
      </c>
      <c r="K212" s="14" t="s">
        <v>47</v>
      </c>
    </row>
    <row r="213" spans="1:11" x14ac:dyDescent="0.25">
      <c r="A213" s="26" t="s">
        <v>796</v>
      </c>
      <c r="B213" s="26" t="s">
        <v>796</v>
      </c>
      <c r="C213" s="27">
        <v>47110</v>
      </c>
      <c r="D213" s="26" t="s">
        <v>42</v>
      </c>
      <c r="E213" s="26" t="s">
        <v>797</v>
      </c>
      <c r="F213" s="28">
        <v>44483</v>
      </c>
      <c r="G213" s="26" t="s">
        <v>256</v>
      </c>
      <c r="H213" s="26" t="s">
        <v>794</v>
      </c>
      <c r="I213" s="26" t="s">
        <v>257</v>
      </c>
      <c r="J213" s="26" t="s">
        <v>79</v>
      </c>
      <c r="K213" s="26" t="s">
        <v>82</v>
      </c>
    </row>
    <row r="214" spans="1:11" x14ac:dyDescent="0.25">
      <c r="A214" s="14">
        <v>607928</v>
      </c>
      <c r="B214" s="14" t="s">
        <v>798</v>
      </c>
      <c r="C214" s="7">
        <v>293781</v>
      </c>
      <c r="D214" s="14" t="s">
        <v>38</v>
      </c>
      <c r="E214" s="14" t="s">
        <v>799</v>
      </c>
      <c r="F214" s="15">
        <v>44432</v>
      </c>
      <c r="G214" s="14" t="s">
        <v>53</v>
      </c>
      <c r="H214" s="14" t="s">
        <v>799</v>
      </c>
      <c r="I214" s="14"/>
      <c r="J214" s="14" t="s">
        <v>79</v>
      </c>
      <c r="K214" s="14" t="s">
        <v>286</v>
      </c>
    </row>
    <row r="215" spans="1:11" x14ac:dyDescent="0.25">
      <c r="A215" s="14">
        <v>607928</v>
      </c>
      <c r="B215" s="14" t="s">
        <v>798</v>
      </c>
      <c r="C215" s="7">
        <v>333165</v>
      </c>
      <c r="D215" s="14" t="s">
        <v>508</v>
      </c>
      <c r="E215" s="14" t="s">
        <v>799</v>
      </c>
      <c r="F215" s="15">
        <v>44432</v>
      </c>
      <c r="G215" s="14" t="s">
        <v>53</v>
      </c>
      <c r="H215" s="14" t="s">
        <v>799</v>
      </c>
      <c r="I215" s="14"/>
      <c r="J215" s="14" t="s">
        <v>79</v>
      </c>
      <c r="K215" s="14" t="s">
        <v>286</v>
      </c>
    </row>
    <row r="216" spans="1:11" x14ac:dyDescent="0.25">
      <c r="A216" s="14">
        <v>607928</v>
      </c>
      <c r="B216" s="14" t="s">
        <v>798</v>
      </c>
      <c r="C216" s="7">
        <v>63315</v>
      </c>
      <c r="D216" s="14" t="s">
        <v>508</v>
      </c>
      <c r="E216" s="14" t="s">
        <v>800</v>
      </c>
      <c r="F216" s="15">
        <v>44432</v>
      </c>
      <c r="G216" s="14" t="s">
        <v>37</v>
      </c>
      <c r="H216" s="14" t="s">
        <v>799</v>
      </c>
      <c r="I216" s="14" t="s">
        <v>86</v>
      </c>
      <c r="J216" s="14" t="s">
        <v>84</v>
      </c>
      <c r="K216" s="14" t="s">
        <v>727</v>
      </c>
    </row>
    <row r="217" spans="1:11" x14ac:dyDescent="0.25">
      <c r="A217" s="14">
        <v>605583</v>
      </c>
      <c r="B217" s="14" t="s">
        <v>782</v>
      </c>
      <c r="C217" s="7">
        <v>269850</v>
      </c>
      <c r="D217" s="14" t="s">
        <v>508</v>
      </c>
      <c r="E217" s="14" t="s">
        <v>783</v>
      </c>
      <c r="F217" s="15">
        <v>44410</v>
      </c>
      <c r="G217" s="14" t="s">
        <v>53</v>
      </c>
      <c r="H217" s="14" t="s">
        <v>799</v>
      </c>
      <c r="I217" s="14" t="s">
        <v>801</v>
      </c>
      <c r="J217" s="14" t="s">
        <v>79</v>
      </c>
      <c r="K217" s="14" t="s">
        <v>727</v>
      </c>
    </row>
    <row r="218" spans="1:11" x14ac:dyDescent="0.25">
      <c r="A218" s="26" t="s">
        <v>802</v>
      </c>
      <c r="B218" s="26" t="s">
        <v>802</v>
      </c>
      <c r="C218" s="27">
        <v>293781</v>
      </c>
      <c r="D218" s="26" t="s">
        <v>38</v>
      </c>
      <c r="E218" s="26" t="s">
        <v>803</v>
      </c>
      <c r="F218" s="28">
        <v>44483</v>
      </c>
      <c r="G218" s="26" t="s">
        <v>256</v>
      </c>
      <c r="H218" s="26" t="s">
        <v>799</v>
      </c>
      <c r="I218" s="26" t="s">
        <v>257</v>
      </c>
      <c r="J218" s="26" t="s">
        <v>79</v>
      </c>
      <c r="K218" s="26" t="s">
        <v>82</v>
      </c>
    </row>
    <row r="219" spans="1:11" x14ac:dyDescent="0.25">
      <c r="A219" s="14">
        <v>623069</v>
      </c>
      <c r="B219" s="14" t="s">
        <v>804</v>
      </c>
      <c r="C219" s="7">
        <v>690137</v>
      </c>
      <c r="D219" s="14" t="s">
        <v>508</v>
      </c>
      <c r="E219" s="14" t="s">
        <v>805</v>
      </c>
      <c r="F219" s="15">
        <v>44552</v>
      </c>
      <c r="G219" s="14" t="s">
        <v>53</v>
      </c>
      <c r="H219" s="14" t="s">
        <v>805</v>
      </c>
      <c r="I219" s="14"/>
      <c r="J219" s="14" t="s">
        <v>84</v>
      </c>
      <c r="K219" s="14" t="s">
        <v>286</v>
      </c>
    </row>
    <row r="220" spans="1:11" x14ac:dyDescent="0.25">
      <c r="A220" s="14">
        <v>623069</v>
      </c>
      <c r="B220" s="14" t="s">
        <v>804</v>
      </c>
      <c r="C220" s="7">
        <v>672028</v>
      </c>
      <c r="D220" s="14" t="s">
        <v>42</v>
      </c>
      <c r="E220" s="14" t="s">
        <v>805</v>
      </c>
      <c r="F220" s="15">
        <v>44552</v>
      </c>
      <c r="G220" s="14" t="s">
        <v>53</v>
      </c>
      <c r="H220" s="14" t="s">
        <v>805</v>
      </c>
      <c r="I220" s="14"/>
      <c r="J220" s="14" t="s">
        <v>79</v>
      </c>
      <c r="K220" s="14" t="s">
        <v>286</v>
      </c>
    </row>
    <row r="221" spans="1:11" x14ac:dyDescent="0.25">
      <c r="A221" s="14">
        <v>608357</v>
      </c>
      <c r="B221" s="14" t="s">
        <v>806</v>
      </c>
      <c r="C221" s="7">
        <v>268586</v>
      </c>
      <c r="D221" s="14" t="s">
        <v>508</v>
      </c>
      <c r="E221" s="14" t="s">
        <v>807</v>
      </c>
      <c r="F221" s="15">
        <v>44433</v>
      </c>
      <c r="G221" s="14" t="s">
        <v>37</v>
      </c>
      <c r="H221" s="14" t="s">
        <v>805</v>
      </c>
      <c r="I221" s="14" t="s">
        <v>78</v>
      </c>
      <c r="J221" s="14" t="s">
        <v>77</v>
      </c>
      <c r="K221" s="14" t="s">
        <v>727</v>
      </c>
    </row>
    <row r="222" spans="1:11" x14ac:dyDescent="0.25">
      <c r="A222" s="14">
        <v>610862</v>
      </c>
      <c r="B222" s="14" t="s">
        <v>808</v>
      </c>
      <c r="C222" s="7">
        <v>196899</v>
      </c>
      <c r="D222" s="14" t="s">
        <v>508</v>
      </c>
      <c r="E222" s="14" t="s">
        <v>809</v>
      </c>
      <c r="F222" s="15">
        <v>44448</v>
      </c>
      <c r="G222" s="14" t="s">
        <v>37</v>
      </c>
      <c r="H222" s="14" t="s">
        <v>805</v>
      </c>
      <c r="I222" s="14" t="s">
        <v>90</v>
      </c>
      <c r="J222" s="14" t="s">
        <v>84</v>
      </c>
      <c r="K222" s="14" t="s">
        <v>810</v>
      </c>
    </row>
    <row r="223" spans="1:11" x14ac:dyDescent="0.25">
      <c r="A223" s="14">
        <v>623069</v>
      </c>
      <c r="B223" s="14" t="s">
        <v>804</v>
      </c>
      <c r="C223" s="7">
        <v>224652</v>
      </c>
      <c r="D223" s="14" t="s">
        <v>508</v>
      </c>
      <c r="E223" s="14" t="s">
        <v>811</v>
      </c>
      <c r="F223" s="15">
        <v>44552</v>
      </c>
      <c r="G223" s="14" t="s">
        <v>37</v>
      </c>
      <c r="H223" s="14" t="s">
        <v>805</v>
      </c>
      <c r="I223" s="14" t="s">
        <v>78</v>
      </c>
      <c r="J223" s="14" t="s">
        <v>77</v>
      </c>
      <c r="K223" s="14" t="s">
        <v>91</v>
      </c>
    </row>
    <row r="224" spans="1:11" x14ac:dyDescent="0.25">
      <c r="A224" s="26" t="s">
        <v>812</v>
      </c>
      <c r="B224" s="26" t="s">
        <v>812</v>
      </c>
      <c r="C224" s="27">
        <v>672028</v>
      </c>
      <c r="D224" s="26" t="s">
        <v>42</v>
      </c>
      <c r="E224" s="26" t="s">
        <v>813</v>
      </c>
      <c r="F224" s="28">
        <v>44519</v>
      </c>
      <c r="G224" s="26" t="s">
        <v>256</v>
      </c>
      <c r="H224" s="26" t="s">
        <v>805</v>
      </c>
      <c r="I224" s="26" t="s">
        <v>257</v>
      </c>
      <c r="J224" s="26" t="s">
        <v>79</v>
      </c>
      <c r="K224" s="26" t="s">
        <v>82</v>
      </c>
    </row>
    <row r="225" spans="1:11" x14ac:dyDescent="0.25">
      <c r="A225" s="14">
        <v>622891</v>
      </c>
      <c r="B225" s="14" t="s">
        <v>814</v>
      </c>
      <c r="C225" s="7">
        <v>59700</v>
      </c>
      <c r="D225" s="14" t="s">
        <v>42</v>
      </c>
      <c r="E225" s="14" t="s">
        <v>815</v>
      </c>
      <c r="F225" s="15">
        <v>44551</v>
      </c>
      <c r="G225" s="14" t="s">
        <v>37</v>
      </c>
      <c r="H225" s="14" t="s">
        <v>816</v>
      </c>
      <c r="I225" s="14" t="s">
        <v>68</v>
      </c>
      <c r="J225" s="14" t="s">
        <v>67</v>
      </c>
      <c r="K225" s="14" t="s">
        <v>51</v>
      </c>
    </row>
    <row r="226" spans="1:11" x14ac:dyDescent="0.25">
      <c r="A226" s="14">
        <v>623519</v>
      </c>
      <c r="B226" s="14" t="s">
        <v>817</v>
      </c>
      <c r="C226" s="7">
        <v>59700</v>
      </c>
      <c r="D226" s="14" t="s">
        <v>42</v>
      </c>
      <c r="E226" s="14" t="s">
        <v>818</v>
      </c>
      <c r="F226" s="15">
        <v>44558</v>
      </c>
      <c r="G226" s="14" t="s">
        <v>37</v>
      </c>
      <c r="H226" s="14" t="s">
        <v>816</v>
      </c>
      <c r="I226" s="14" t="s">
        <v>819</v>
      </c>
      <c r="J226" s="14" t="s">
        <v>820</v>
      </c>
      <c r="K226" s="14" t="s">
        <v>51</v>
      </c>
    </row>
    <row r="227" spans="1:11" x14ac:dyDescent="0.25">
      <c r="A227" s="26" t="s">
        <v>821</v>
      </c>
      <c r="B227" s="26" t="s">
        <v>821</v>
      </c>
      <c r="C227" s="27">
        <v>119400</v>
      </c>
      <c r="D227" s="26" t="s">
        <v>38</v>
      </c>
      <c r="E227" s="26" t="s">
        <v>822</v>
      </c>
      <c r="F227" s="28">
        <v>44635</v>
      </c>
      <c r="G227" s="26" t="s">
        <v>256</v>
      </c>
      <c r="H227" s="26" t="s">
        <v>816</v>
      </c>
      <c r="I227" s="26" t="s">
        <v>771</v>
      </c>
      <c r="J227" s="26" t="s">
        <v>54</v>
      </c>
      <c r="K227" s="26" t="s">
        <v>83</v>
      </c>
    </row>
    <row r="228" spans="1:11" x14ac:dyDescent="0.25">
      <c r="A228" s="14">
        <v>616491</v>
      </c>
      <c r="B228" s="14" t="s">
        <v>823</v>
      </c>
      <c r="C228" s="7">
        <v>119400</v>
      </c>
      <c r="D228" s="14" t="s">
        <v>38</v>
      </c>
      <c r="E228" s="14" t="s">
        <v>824</v>
      </c>
      <c r="F228" s="15">
        <v>44496</v>
      </c>
      <c r="G228" s="14" t="s">
        <v>53</v>
      </c>
      <c r="H228" s="14" t="s">
        <v>824</v>
      </c>
      <c r="I228" s="14"/>
      <c r="J228" s="14" t="s">
        <v>80</v>
      </c>
      <c r="K228" s="14" t="s">
        <v>286</v>
      </c>
    </row>
    <row r="229" spans="1:11" x14ac:dyDescent="0.25">
      <c r="A229" s="14">
        <v>616491</v>
      </c>
      <c r="B229" s="14" t="s">
        <v>823</v>
      </c>
      <c r="C229" s="7">
        <v>197608</v>
      </c>
      <c r="D229" s="14" t="s">
        <v>508</v>
      </c>
      <c r="E229" s="14" t="s">
        <v>824</v>
      </c>
      <c r="F229" s="15">
        <v>44496</v>
      </c>
      <c r="G229" s="14" t="s">
        <v>53</v>
      </c>
      <c r="H229" s="14" t="s">
        <v>824</v>
      </c>
      <c r="I229" s="14"/>
      <c r="J229" s="14" t="s">
        <v>77</v>
      </c>
      <c r="K229" s="14" t="s">
        <v>286</v>
      </c>
    </row>
    <row r="230" spans="1:11" x14ac:dyDescent="0.25">
      <c r="A230" s="14">
        <v>616491</v>
      </c>
      <c r="B230" s="14" t="s">
        <v>823</v>
      </c>
      <c r="C230" s="7">
        <v>197608</v>
      </c>
      <c r="D230" s="14" t="s">
        <v>508</v>
      </c>
      <c r="E230" s="14" t="s">
        <v>825</v>
      </c>
      <c r="F230" s="15">
        <v>44496</v>
      </c>
      <c r="G230" s="14" t="s">
        <v>37</v>
      </c>
      <c r="H230" s="14" t="s">
        <v>824</v>
      </c>
      <c r="I230" s="14" t="s">
        <v>665</v>
      </c>
      <c r="J230" s="14" t="s">
        <v>77</v>
      </c>
      <c r="K230" s="14" t="s">
        <v>47</v>
      </c>
    </row>
    <row r="231" spans="1:11" x14ac:dyDescent="0.25">
      <c r="A231" s="26" t="s">
        <v>826</v>
      </c>
      <c r="B231" s="26" t="s">
        <v>826</v>
      </c>
      <c r="C231" s="27">
        <v>119400</v>
      </c>
      <c r="D231" s="26" t="s">
        <v>38</v>
      </c>
      <c r="E231" s="26" t="s">
        <v>827</v>
      </c>
      <c r="F231" s="28">
        <v>44635</v>
      </c>
      <c r="G231" s="26" t="s">
        <v>256</v>
      </c>
      <c r="H231" s="26" t="s">
        <v>824</v>
      </c>
      <c r="I231" s="26" t="s">
        <v>771</v>
      </c>
      <c r="J231" s="26" t="s">
        <v>80</v>
      </c>
      <c r="K231" s="26" t="s">
        <v>81</v>
      </c>
    </row>
    <row r="232" spans="1:11" x14ac:dyDescent="0.25">
      <c r="A232" s="14">
        <v>618204</v>
      </c>
      <c r="B232" s="14" t="s">
        <v>828</v>
      </c>
      <c r="C232" s="7">
        <v>10890</v>
      </c>
      <c r="D232" s="14" t="s">
        <v>38</v>
      </c>
      <c r="E232" s="14" t="s">
        <v>829</v>
      </c>
      <c r="F232" s="15">
        <v>44517</v>
      </c>
      <c r="G232" s="14" t="s">
        <v>53</v>
      </c>
      <c r="H232" s="14" t="s">
        <v>829</v>
      </c>
      <c r="I232" s="14"/>
      <c r="J232" s="14" t="s">
        <v>830</v>
      </c>
      <c r="K232" s="14" t="s">
        <v>286</v>
      </c>
    </row>
    <row r="233" spans="1:11" x14ac:dyDescent="0.25">
      <c r="A233" s="14">
        <v>618204</v>
      </c>
      <c r="B233" s="14" t="s">
        <v>828</v>
      </c>
      <c r="C233" s="7">
        <v>66040</v>
      </c>
      <c r="D233" s="14" t="s">
        <v>38</v>
      </c>
      <c r="E233" s="14" t="s">
        <v>831</v>
      </c>
      <c r="F233" s="15">
        <v>44517</v>
      </c>
      <c r="G233" s="14" t="s">
        <v>37</v>
      </c>
      <c r="H233" s="14" t="s">
        <v>829</v>
      </c>
      <c r="I233" s="14" t="s">
        <v>832</v>
      </c>
      <c r="J233" s="14" t="s">
        <v>830</v>
      </c>
      <c r="K233" s="14" t="s">
        <v>833</v>
      </c>
    </row>
    <row r="234" spans="1:11" x14ac:dyDescent="0.25">
      <c r="A234" s="14">
        <v>623069</v>
      </c>
      <c r="B234" s="14" t="s">
        <v>804</v>
      </c>
      <c r="C234" s="7">
        <v>262136</v>
      </c>
      <c r="D234" s="14" t="s">
        <v>38</v>
      </c>
      <c r="E234" s="14" t="s">
        <v>834</v>
      </c>
      <c r="F234" s="15">
        <v>44552</v>
      </c>
      <c r="G234" s="14" t="s">
        <v>53</v>
      </c>
      <c r="H234" s="14" t="s">
        <v>834</v>
      </c>
      <c r="I234" s="14"/>
      <c r="J234" s="14" t="s">
        <v>474</v>
      </c>
      <c r="K234" s="14" t="s">
        <v>286</v>
      </c>
    </row>
    <row r="235" spans="1:11" x14ac:dyDescent="0.25">
      <c r="A235" s="14">
        <v>623069</v>
      </c>
      <c r="B235" s="14" t="s">
        <v>804</v>
      </c>
      <c r="C235" s="7">
        <v>268636</v>
      </c>
      <c r="D235" s="14" t="s">
        <v>508</v>
      </c>
      <c r="E235" s="14" t="s">
        <v>834</v>
      </c>
      <c r="F235" s="15">
        <v>44552</v>
      </c>
      <c r="G235" s="14" t="s">
        <v>53</v>
      </c>
      <c r="H235" s="14" t="s">
        <v>834</v>
      </c>
      <c r="I235" s="14"/>
      <c r="J235" s="14" t="s">
        <v>54</v>
      </c>
      <c r="K235" s="14" t="s">
        <v>286</v>
      </c>
    </row>
    <row r="236" spans="1:11" x14ac:dyDescent="0.25">
      <c r="A236" s="14">
        <v>607928</v>
      </c>
      <c r="B236" s="14" t="s">
        <v>798</v>
      </c>
      <c r="C236" s="7">
        <v>39384</v>
      </c>
      <c r="D236" s="14" t="s">
        <v>508</v>
      </c>
      <c r="E236" s="14" t="s">
        <v>799</v>
      </c>
      <c r="F236" s="15">
        <v>44432</v>
      </c>
      <c r="G236" s="14" t="s">
        <v>53</v>
      </c>
      <c r="H236" s="14" t="s">
        <v>834</v>
      </c>
      <c r="I236" s="14" t="s">
        <v>801</v>
      </c>
      <c r="J236" s="14" t="s">
        <v>79</v>
      </c>
      <c r="K236" s="14" t="s">
        <v>727</v>
      </c>
    </row>
    <row r="237" spans="1:11" x14ac:dyDescent="0.25">
      <c r="A237" s="14">
        <v>619018</v>
      </c>
      <c r="B237" s="14" t="s">
        <v>745</v>
      </c>
      <c r="C237" s="7">
        <v>111500</v>
      </c>
      <c r="D237" s="14" t="s">
        <v>508</v>
      </c>
      <c r="E237" s="14" t="s">
        <v>746</v>
      </c>
      <c r="F237" s="15">
        <v>44523</v>
      </c>
      <c r="G237" s="14" t="s">
        <v>53</v>
      </c>
      <c r="H237" s="14" t="s">
        <v>834</v>
      </c>
      <c r="I237" s="14" t="s">
        <v>835</v>
      </c>
      <c r="J237" s="14" t="s">
        <v>79</v>
      </c>
      <c r="K237" s="14" t="s">
        <v>749</v>
      </c>
    </row>
    <row r="238" spans="1:11" x14ac:dyDescent="0.25">
      <c r="A238" s="14">
        <v>616892</v>
      </c>
      <c r="B238" s="14" t="s">
        <v>761</v>
      </c>
      <c r="C238" s="7">
        <v>8845</v>
      </c>
      <c r="D238" s="14" t="s">
        <v>508</v>
      </c>
      <c r="E238" s="14" t="s">
        <v>762</v>
      </c>
      <c r="F238" s="15">
        <v>44497</v>
      </c>
      <c r="G238" s="14" t="s">
        <v>53</v>
      </c>
      <c r="H238" s="14" t="s">
        <v>834</v>
      </c>
      <c r="I238" s="14" t="s">
        <v>836</v>
      </c>
      <c r="J238" s="14" t="s">
        <v>54</v>
      </c>
      <c r="K238" s="14" t="s">
        <v>764</v>
      </c>
    </row>
    <row r="239" spans="1:11" x14ac:dyDescent="0.25">
      <c r="A239" s="14">
        <v>614525</v>
      </c>
      <c r="B239" s="14" t="s">
        <v>718</v>
      </c>
      <c r="C239" s="7">
        <v>6450</v>
      </c>
      <c r="D239" s="14" t="s">
        <v>38</v>
      </c>
      <c r="E239" s="14" t="s">
        <v>719</v>
      </c>
      <c r="F239" s="15">
        <v>44482</v>
      </c>
      <c r="G239" s="14" t="s">
        <v>53</v>
      </c>
      <c r="H239" s="14" t="s">
        <v>834</v>
      </c>
      <c r="I239" s="14" t="s">
        <v>837</v>
      </c>
      <c r="J239" s="14" t="s">
        <v>474</v>
      </c>
      <c r="K239" s="14" t="s">
        <v>47</v>
      </c>
    </row>
    <row r="240" spans="1:11" x14ac:dyDescent="0.25">
      <c r="A240" s="14">
        <v>616623</v>
      </c>
      <c r="B240" s="14" t="s">
        <v>793</v>
      </c>
      <c r="C240" s="7">
        <v>12590</v>
      </c>
      <c r="D240" s="14" t="s">
        <v>508</v>
      </c>
      <c r="E240" s="14" t="s">
        <v>794</v>
      </c>
      <c r="F240" s="15">
        <v>44496</v>
      </c>
      <c r="G240" s="14" t="s">
        <v>53</v>
      </c>
      <c r="H240" s="14" t="s">
        <v>834</v>
      </c>
      <c r="I240" s="14" t="s">
        <v>838</v>
      </c>
      <c r="J240" s="14" t="s">
        <v>79</v>
      </c>
      <c r="K240" s="14" t="s">
        <v>47</v>
      </c>
    </row>
    <row r="241" spans="1:11" x14ac:dyDescent="0.25">
      <c r="A241" s="14">
        <v>616491</v>
      </c>
      <c r="B241" s="14" t="s">
        <v>823</v>
      </c>
      <c r="C241" s="7">
        <v>78208</v>
      </c>
      <c r="D241" s="14" t="s">
        <v>508</v>
      </c>
      <c r="E241" s="14" t="s">
        <v>824</v>
      </c>
      <c r="F241" s="15">
        <v>44496</v>
      </c>
      <c r="G241" s="14" t="s">
        <v>53</v>
      </c>
      <c r="H241" s="14" t="s">
        <v>834</v>
      </c>
      <c r="I241" s="14" t="s">
        <v>839</v>
      </c>
      <c r="J241" s="14" t="s">
        <v>77</v>
      </c>
      <c r="K241" s="14" t="s">
        <v>47</v>
      </c>
    </row>
    <row r="242" spans="1:11" x14ac:dyDescent="0.25">
      <c r="A242" s="14">
        <v>623069</v>
      </c>
      <c r="B242" s="14" t="s">
        <v>804</v>
      </c>
      <c r="C242" s="7">
        <v>18109</v>
      </c>
      <c r="D242" s="14" t="s">
        <v>508</v>
      </c>
      <c r="E242" s="14" t="s">
        <v>805</v>
      </c>
      <c r="F242" s="15">
        <v>44552</v>
      </c>
      <c r="G242" s="14" t="s">
        <v>53</v>
      </c>
      <c r="H242" s="14" t="s">
        <v>834</v>
      </c>
      <c r="I242" s="14" t="s">
        <v>838</v>
      </c>
      <c r="J242" s="14" t="s">
        <v>79</v>
      </c>
      <c r="K242" s="14" t="s">
        <v>91</v>
      </c>
    </row>
    <row r="243" spans="1:11" x14ac:dyDescent="0.25">
      <c r="A243" s="26" t="s">
        <v>840</v>
      </c>
      <c r="B243" s="26" t="s">
        <v>840</v>
      </c>
      <c r="C243" s="27">
        <v>268586</v>
      </c>
      <c r="D243" s="26" t="s">
        <v>38</v>
      </c>
      <c r="E243" s="26" t="s">
        <v>841</v>
      </c>
      <c r="F243" s="28">
        <v>44519</v>
      </c>
      <c r="G243" s="26" t="s">
        <v>256</v>
      </c>
      <c r="H243" s="26" t="s">
        <v>834</v>
      </c>
      <c r="I243" s="26" t="s">
        <v>257</v>
      </c>
      <c r="J243" s="26" t="s">
        <v>79</v>
      </c>
      <c r="K243" s="26" t="s">
        <v>82</v>
      </c>
    </row>
    <row r="244" spans="1:11" x14ac:dyDescent="0.25">
      <c r="A244" s="14">
        <v>622070</v>
      </c>
      <c r="B244" s="14" t="s">
        <v>117</v>
      </c>
      <c r="C244" s="7">
        <v>63835</v>
      </c>
      <c r="D244" s="14" t="s">
        <v>39</v>
      </c>
      <c r="E244" s="14" t="s">
        <v>52</v>
      </c>
      <c r="F244" s="15">
        <v>44546</v>
      </c>
      <c r="G244" s="14" t="s">
        <v>53</v>
      </c>
      <c r="H244" s="14" t="s">
        <v>52</v>
      </c>
      <c r="I244" s="14"/>
      <c r="J244" s="14" t="s">
        <v>842</v>
      </c>
      <c r="K244" s="14" t="s">
        <v>286</v>
      </c>
    </row>
    <row r="245" spans="1:11" x14ac:dyDescent="0.25">
      <c r="A245" s="14">
        <v>622070</v>
      </c>
      <c r="B245" s="14" t="s">
        <v>117</v>
      </c>
      <c r="C245" s="7">
        <v>391257</v>
      </c>
      <c r="D245" s="14" t="s">
        <v>38</v>
      </c>
      <c r="E245" s="14" t="s">
        <v>52</v>
      </c>
      <c r="F245" s="15">
        <v>44546</v>
      </c>
      <c r="G245" s="14" t="s">
        <v>53</v>
      </c>
      <c r="H245" s="14" t="s">
        <v>52</v>
      </c>
      <c r="I245" s="14"/>
      <c r="J245" s="14" t="s">
        <v>830</v>
      </c>
      <c r="K245" s="14" t="s">
        <v>286</v>
      </c>
    </row>
    <row r="246" spans="1:11" x14ac:dyDescent="0.25">
      <c r="A246" s="14">
        <v>622070</v>
      </c>
      <c r="B246" s="14" t="s">
        <v>117</v>
      </c>
      <c r="C246" s="7">
        <v>274079</v>
      </c>
      <c r="D246" s="14" t="s">
        <v>508</v>
      </c>
      <c r="E246" s="14" t="s">
        <v>52</v>
      </c>
      <c r="F246" s="15">
        <v>44546</v>
      </c>
      <c r="G246" s="14" t="s">
        <v>53</v>
      </c>
      <c r="H246" s="14" t="s">
        <v>52</v>
      </c>
      <c r="I246" s="14"/>
      <c r="J246" s="14" t="s">
        <v>54</v>
      </c>
      <c r="K246" s="14" t="s">
        <v>286</v>
      </c>
    </row>
    <row r="247" spans="1:11" x14ac:dyDescent="0.25">
      <c r="A247" s="14">
        <v>622070</v>
      </c>
      <c r="B247" s="14" t="s">
        <v>117</v>
      </c>
      <c r="C247" s="7">
        <v>109803</v>
      </c>
      <c r="D247" s="14" t="s">
        <v>42</v>
      </c>
      <c r="E247" s="14" t="s">
        <v>52</v>
      </c>
      <c r="F247" s="15">
        <v>44546</v>
      </c>
      <c r="G247" s="14" t="s">
        <v>53</v>
      </c>
      <c r="H247" s="14" t="s">
        <v>52</v>
      </c>
      <c r="I247" s="14"/>
      <c r="J247" s="14" t="s">
        <v>560</v>
      </c>
      <c r="K247" s="14" t="s">
        <v>286</v>
      </c>
    </row>
    <row r="248" spans="1:11" x14ac:dyDescent="0.25">
      <c r="A248" s="14">
        <v>618204</v>
      </c>
      <c r="B248" s="14" t="s">
        <v>828</v>
      </c>
      <c r="C248" s="7">
        <v>10890</v>
      </c>
      <c r="D248" s="14" t="s">
        <v>38</v>
      </c>
      <c r="E248" s="14" t="s">
        <v>829</v>
      </c>
      <c r="F248" s="15">
        <v>44517</v>
      </c>
      <c r="G248" s="14" t="s">
        <v>53</v>
      </c>
      <c r="H248" s="14" t="s">
        <v>52</v>
      </c>
      <c r="I248" s="14" t="s">
        <v>843</v>
      </c>
      <c r="J248" s="14" t="s">
        <v>830</v>
      </c>
      <c r="K248" s="14" t="s">
        <v>833</v>
      </c>
    </row>
    <row r="249" spans="1:11" x14ac:dyDescent="0.25">
      <c r="A249" s="14">
        <v>618353</v>
      </c>
      <c r="B249" s="14" t="s">
        <v>735</v>
      </c>
      <c r="C249" s="7">
        <v>9539</v>
      </c>
      <c r="D249" s="14" t="s">
        <v>38</v>
      </c>
      <c r="E249" s="14" t="s">
        <v>736</v>
      </c>
      <c r="F249" s="15">
        <v>44518</v>
      </c>
      <c r="G249" s="14" t="s">
        <v>53</v>
      </c>
      <c r="H249" s="14" t="s">
        <v>52</v>
      </c>
      <c r="I249" s="14" t="s">
        <v>844</v>
      </c>
      <c r="J249" s="14" t="s">
        <v>737</v>
      </c>
      <c r="K249" s="14" t="s">
        <v>741</v>
      </c>
    </row>
    <row r="250" spans="1:11" x14ac:dyDescent="0.25">
      <c r="A250" s="14">
        <v>620161</v>
      </c>
      <c r="B250" s="14" t="s">
        <v>754</v>
      </c>
      <c r="C250" s="7">
        <v>2359</v>
      </c>
      <c r="D250" s="14" t="s">
        <v>42</v>
      </c>
      <c r="E250" s="14" t="s">
        <v>755</v>
      </c>
      <c r="F250" s="15">
        <v>44529</v>
      </c>
      <c r="G250" s="14" t="s">
        <v>53</v>
      </c>
      <c r="H250" s="14" t="s">
        <v>52</v>
      </c>
      <c r="I250" s="14" t="s">
        <v>845</v>
      </c>
      <c r="J250" s="14" t="s">
        <v>560</v>
      </c>
      <c r="K250" s="14" t="s">
        <v>758</v>
      </c>
    </row>
    <row r="251" spans="1:11" x14ac:dyDescent="0.25">
      <c r="A251" s="14">
        <v>619468</v>
      </c>
      <c r="B251" s="14" t="s">
        <v>772</v>
      </c>
      <c r="C251" s="7">
        <v>18461</v>
      </c>
      <c r="D251" s="14" t="s">
        <v>38</v>
      </c>
      <c r="E251" s="14" t="s">
        <v>773</v>
      </c>
      <c r="F251" s="15">
        <v>44525</v>
      </c>
      <c r="G251" s="14" t="s">
        <v>53</v>
      </c>
      <c r="H251" s="14" t="s">
        <v>52</v>
      </c>
      <c r="I251" s="14" t="s">
        <v>846</v>
      </c>
      <c r="J251" s="14" t="s">
        <v>560</v>
      </c>
      <c r="K251" s="14" t="s">
        <v>758</v>
      </c>
    </row>
    <row r="252" spans="1:11" x14ac:dyDescent="0.25">
      <c r="A252" s="14">
        <v>617941</v>
      </c>
      <c r="B252" s="14" t="s">
        <v>787</v>
      </c>
      <c r="C252" s="7">
        <v>107444</v>
      </c>
      <c r="D252" s="14" t="s">
        <v>42</v>
      </c>
      <c r="E252" s="14" t="s">
        <v>788</v>
      </c>
      <c r="F252" s="15">
        <v>44516</v>
      </c>
      <c r="G252" s="14" t="s">
        <v>53</v>
      </c>
      <c r="H252" s="14" t="s">
        <v>52</v>
      </c>
      <c r="I252" s="14" t="s">
        <v>847</v>
      </c>
      <c r="J252" s="14" t="s">
        <v>560</v>
      </c>
      <c r="K252" s="14" t="s">
        <v>792</v>
      </c>
    </row>
    <row r="253" spans="1:11" x14ac:dyDescent="0.25">
      <c r="A253" s="14">
        <v>612508</v>
      </c>
      <c r="B253" s="14" t="s">
        <v>848</v>
      </c>
      <c r="C253" s="7">
        <v>60808</v>
      </c>
      <c r="D253" s="14" t="s">
        <v>508</v>
      </c>
      <c r="E253" s="14" t="s">
        <v>849</v>
      </c>
      <c r="F253" s="15">
        <v>44463</v>
      </c>
      <c r="G253" s="14" t="s">
        <v>37</v>
      </c>
      <c r="H253" s="14" t="s">
        <v>52</v>
      </c>
      <c r="I253" s="14" t="s">
        <v>90</v>
      </c>
      <c r="J253" s="14" t="s">
        <v>84</v>
      </c>
      <c r="K253" s="14" t="s">
        <v>810</v>
      </c>
    </row>
    <row r="254" spans="1:11" x14ac:dyDescent="0.25">
      <c r="A254" s="14">
        <v>615212</v>
      </c>
      <c r="B254" s="14" t="s">
        <v>850</v>
      </c>
      <c r="C254" s="7">
        <v>128499</v>
      </c>
      <c r="D254" s="14" t="s">
        <v>508</v>
      </c>
      <c r="E254" s="14" t="s">
        <v>851</v>
      </c>
      <c r="F254" s="15">
        <v>44488</v>
      </c>
      <c r="G254" s="14" t="s">
        <v>37</v>
      </c>
      <c r="H254" s="14" t="s">
        <v>52</v>
      </c>
      <c r="I254" s="14" t="s">
        <v>852</v>
      </c>
      <c r="J254" s="14" t="s">
        <v>853</v>
      </c>
      <c r="K254" s="14" t="s">
        <v>764</v>
      </c>
    </row>
    <row r="255" spans="1:11" x14ac:dyDescent="0.25">
      <c r="A255" s="14">
        <v>622070</v>
      </c>
      <c r="B255" s="14" t="s">
        <v>117</v>
      </c>
      <c r="C255" s="7">
        <v>63835</v>
      </c>
      <c r="D255" s="14" t="s">
        <v>39</v>
      </c>
      <c r="E255" s="14" t="s">
        <v>854</v>
      </c>
      <c r="F255" s="15">
        <v>44546</v>
      </c>
      <c r="G255" s="14" t="s">
        <v>37</v>
      </c>
      <c r="H255" s="14" t="s">
        <v>52</v>
      </c>
      <c r="I255" s="14" t="s">
        <v>855</v>
      </c>
      <c r="J255" s="14" t="s">
        <v>842</v>
      </c>
      <c r="K255" s="14" t="s">
        <v>51</v>
      </c>
    </row>
    <row r="256" spans="1:11" x14ac:dyDescent="0.25">
      <c r="A256" s="14">
        <v>623069</v>
      </c>
      <c r="B256" s="14" t="s">
        <v>804</v>
      </c>
      <c r="C256" s="7">
        <v>6500</v>
      </c>
      <c r="D256" s="14" t="s">
        <v>508</v>
      </c>
      <c r="E256" s="14" t="s">
        <v>834</v>
      </c>
      <c r="F256" s="15">
        <v>44552</v>
      </c>
      <c r="G256" s="14" t="s">
        <v>53</v>
      </c>
      <c r="H256" s="14" t="s">
        <v>52</v>
      </c>
      <c r="I256" s="14" t="s">
        <v>856</v>
      </c>
      <c r="J256" s="14" t="s">
        <v>54</v>
      </c>
      <c r="K256" s="14" t="s">
        <v>91</v>
      </c>
    </row>
    <row r="257" spans="1:11" x14ac:dyDescent="0.25">
      <c r="A257" s="14">
        <v>623670</v>
      </c>
      <c r="B257" s="14" t="s">
        <v>857</v>
      </c>
      <c r="C257" s="7">
        <v>59700</v>
      </c>
      <c r="D257" s="14" t="s">
        <v>38</v>
      </c>
      <c r="E257" s="14" t="s">
        <v>858</v>
      </c>
      <c r="F257" s="15">
        <v>44559</v>
      </c>
      <c r="G257" s="14" t="s">
        <v>37</v>
      </c>
      <c r="H257" s="14" t="s">
        <v>52</v>
      </c>
      <c r="I257" s="14" t="s">
        <v>859</v>
      </c>
      <c r="J257" s="14" t="s">
        <v>860</v>
      </c>
      <c r="K257" s="14" t="s">
        <v>56</v>
      </c>
    </row>
    <row r="258" spans="1:11" x14ac:dyDescent="0.25">
      <c r="A258" s="14">
        <v>605008</v>
      </c>
      <c r="B258" s="14" t="s">
        <v>670</v>
      </c>
      <c r="C258" s="7">
        <v>78272</v>
      </c>
      <c r="D258" s="14" t="s">
        <v>508</v>
      </c>
      <c r="E258" s="14" t="s">
        <v>671</v>
      </c>
      <c r="F258" s="15">
        <v>44407</v>
      </c>
      <c r="G258" s="14" t="s">
        <v>53</v>
      </c>
      <c r="H258" s="14" t="s">
        <v>52</v>
      </c>
      <c r="I258" s="14" t="s">
        <v>839</v>
      </c>
      <c r="J258" s="14" t="s">
        <v>354</v>
      </c>
      <c r="K258" s="14" t="s">
        <v>704</v>
      </c>
    </row>
    <row r="259" spans="1:11" x14ac:dyDescent="0.25">
      <c r="A259" s="26" t="s">
        <v>861</v>
      </c>
      <c r="B259" s="26" t="s">
        <v>861</v>
      </c>
      <c r="C259" s="27">
        <v>489847</v>
      </c>
      <c r="D259" s="26" t="s">
        <v>38</v>
      </c>
      <c r="E259" s="26" t="s">
        <v>862</v>
      </c>
      <c r="F259" s="28">
        <v>44635</v>
      </c>
      <c r="G259" s="26" t="s">
        <v>256</v>
      </c>
      <c r="H259" s="26" t="s">
        <v>52</v>
      </c>
      <c r="I259" s="26" t="s">
        <v>771</v>
      </c>
      <c r="J259" s="26" t="s">
        <v>79</v>
      </c>
      <c r="K259" s="26" t="s">
        <v>82</v>
      </c>
    </row>
    <row r="260" spans="1:11" x14ac:dyDescent="0.25">
      <c r="A260" s="14">
        <v>633177</v>
      </c>
      <c r="B260" s="14" t="s">
        <v>863</v>
      </c>
      <c r="C260" s="7">
        <v>34394</v>
      </c>
      <c r="D260" s="14" t="s">
        <v>38</v>
      </c>
      <c r="E260" s="14" t="s">
        <v>864</v>
      </c>
      <c r="F260" s="15">
        <v>44636</v>
      </c>
      <c r="G260" s="14" t="s">
        <v>53</v>
      </c>
      <c r="H260" s="14" t="s">
        <v>864</v>
      </c>
      <c r="I260" s="14"/>
      <c r="J260" s="14" t="s">
        <v>865</v>
      </c>
      <c r="K260" s="14" t="s">
        <v>286</v>
      </c>
    </row>
    <row r="261" spans="1:11" x14ac:dyDescent="0.25">
      <c r="A261" s="14">
        <v>633177</v>
      </c>
      <c r="B261" s="14" t="s">
        <v>863</v>
      </c>
      <c r="C261" s="7">
        <v>68788</v>
      </c>
      <c r="D261" s="14" t="s">
        <v>42</v>
      </c>
      <c r="E261" s="14" t="s">
        <v>864</v>
      </c>
      <c r="F261" s="15">
        <v>44636</v>
      </c>
      <c r="G261" s="14" t="s">
        <v>53</v>
      </c>
      <c r="H261" s="14" t="s">
        <v>864</v>
      </c>
      <c r="I261" s="14"/>
      <c r="J261" s="14" t="s">
        <v>149</v>
      </c>
      <c r="K261" s="14" t="s">
        <v>286</v>
      </c>
    </row>
    <row r="262" spans="1:11" x14ac:dyDescent="0.25">
      <c r="A262" s="14">
        <v>633177</v>
      </c>
      <c r="B262" s="14" t="s">
        <v>863</v>
      </c>
      <c r="C262" s="7">
        <v>68788</v>
      </c>
      <c r="D262" s="14" t="s">
        <v>42</v>
      </c>
      <c r="E262" s="14" t="s">
        <v>866</v>
      </c>
      <c r="F262" s="15">
        <v>44636</v>
      </c>
      <c r="G262" s="14" t="s">
        <v>37</v>
      </c>
      <c r="H262" s="14" t="s">
        <v>864</v>
      </c>
      <c r="I262" s="14" t="s">
        <v>148</v>
      </c>
      <c r="J262" s="14" t="s">
        <v>149</v>
      </c>
      <c r="K262" s="14" t="s">
        <v>170</v>
      </c>
    </row>
    <row r="263" spans="1:11" x14ac:dyDescent="0.25">
      <c r="A263" s="26" t="s">
        <v>867</v>
      </c>
      <c r="B263" s="26" t="s">
        <v>867</v>
      </c>
      <c r="C263" s="27">
        <v>34394</v>
      </c>
      <c r="D263" s="26" t="s">
        <v>38</v>
      </c>
      <c r="E263" s="26" t="s">
        <v>868</v>
      </c>
      <c r="F263" s="28">
        <v>44727</v>
      </c>
      <c r="G263" s="26" t="s">
        <v>256</v>
      </c>
      <c r="H263" s="26" t="s">
        <v>864</v>
      </c>
      <c r="I263" s="26" t="s">
        <v>869</v>
      </c>
      <c r="J263" s="26" t="s">
        <v>865</v>
      </c>
      <c r="K263" s="26" t="s">
        <v>870</v>
      </c>
    </row>
    <row r="264" spans="1:11" x14ac:dyDescent="0.25">
      <c r="A264" s="14">
        <v>632009</v>
      </c>
      <c r="B264" s="14" t="s">
        <v>186</v>
      </c>
      <c r="C264" s="7">
        <v>326065</v>
      </c>
      <c r="D264" s="14" t="s">
        <v>38</v>
      </c>
      <c r="E264" s="14" t="s">
        <v>187</v>
      </c>
      <c r="F264" s="15">
        <v>44623</v>
      </c>
      <c r="G264" s="14" t="s">
        <v>53</v>
      </c>
      <c r="H264" s="14" t="s">
        <v>187</v>
      </c>
      <c r="I264" s="14"/>
      <c r="J264" s="14" t="s">
        <v>79</v>
      </c>
      <c r="K264" s="14" t="s">
        <v>286</v>
      </c>
    </row>
    <row r="265" spans="1:11" x14ac:dyDescent="0.25">
      <c r="A265" s="14">
        <v>632009</v>
      </c>
      <c r="B265" s="14" t="s">
        <v>186</v>
      </c>
      <c r="C265" s="7">
        <v>342808</v>
      </c>
      <c r="D265" s="14" t="s">
        <v>42</v>
      </c>
      <c r="E265" s="14" t="s">
        <v>187</v>
      </c>
      <c r="F265" s="15">
        <v>44623</v>
      </c>
      <c r="G265" s="14" t="s">
        <v>53</v>
      </c>
      <c r="H265" s="14" t="s">
        <v>187</v>
      </c>
      <c r="I265" s="14"/>
      <c r="J265" s="14" t="s">
        <v>84</v>
      </c>
      <c r="K265" s="14" t="s">
        <v>286</v>
      </c>
    </row>
    <row r="266" spans="1:11" x14ac:dyDescent="0.25">
      <c r="A266" s="14">
        <v>630800</v>
      </c>
      <c r="B266" s="14" t="s">
        <v>871</v>
      </c>
      <c r="C266" s="7">
        <v>215932</v>
      </c>
      <c r="D266" s="14" t="s">
        <v>42</v>
      </c>
      <c r="E266" s="14" t="s">
        <v>872</v>
      </c>
      <c r="F266" s="15">
        <v>44616</v>
      </c>
      <c r="G266" s="14" t="s">
        <v>37</v>
      </c>
      <c r="H266" s="14" t="s">
        <v>187</v>
      </c>
      <c r="I266" s="14" t="s">
        <v>78</v>
      </c>
      <c r="J266" s="14" t="s">
        <v>77</v>
      </c>
      <c r="K266" s="14" t="s">
        <v>100</v>
      </c>
    </row>
    <row r="267" spans="1:11" x14ac:dyDescent="0.25">
      <c r="A267" s="14">
        <v>632009</v>
      </c>
      <c r="B267" s="14" t="s">
        <v>186</v>
      </c>
      <c r="C267" s="7">
        <v>126876</v>
      </c>
      <c r="D267" s="14" t="s">
        <v>42</v>
      </c>
      <c r="E267" s="14" t="s">
        <v>873</v>
      </c>
      <c r="F267" s="15">
        <v>44623</v>
      </c>
      <c r="G267" s="14" t="s">
        <v>37</v>
      </c>
      <c r="H267" s="14" t="s">
        <v>187</v>
      </c>
      <c r="I267" s="14" t="s">
        <v>90</v>
      </c>
      <c r="J267" s="14" t="s">
        <v>84</v>
      </c>
      <c r="K267" s="14" t="s">
        <v>175</v>
      </c>
    </row>
    <row r="268" spans="1:11" x14ac:dyDescent="0.25">
      <c r="A268" s="26" t="s">
        <v>874</v>
      </c>
      <c r="B268" s="26" t="s">
        <v>874</v>
      </c>
      <c r="C268" s="27">
        <v>326065</v>
      </c>
      <c r="D268" s="26" t="s">
        <v>38</v>
      </c>
      <c r="E268" s="26" t="s">
        <v>875</v>
      </c>
      <c r="F268" s="28">
        <v>44727</v>
      </c>
      <c r="G268" s="26" t="s">
        <v>256</v>
      </c>
      <c r="H268" s="26" t="s">
        <v>187</v>
      </c>
      <c r="I268" s="26" t="s">
        <v>876</v>
      </c>
      <c r="J268" s="26" t="s">
        <v>79</v>
      </c>
      <c r="K268" s="26" t="s">
        <v>82</v>
      </c>
    </row>
    <row r="269" spans="1:11" x14ac:dyDescent="0.25">
      <c r="A269" s="14">
        <v>633177</v>
      </c>
      <c r="B269" s="14" t="s">
        <v>863</v>
      </c>
      <c r="C269" s="7">
        <v>294</v>
      </c>
      <c r="D269" s="14" t="s">
        <v>42</v>
      </c>
      <c r="E269" s="14" t="s">
        <v>877</v>
      </c>
      <c r="F269" s="15">
        <v>44636</v>
      </c>
      <c r="G269" s="14" t="s">
        <v>53</v>
      </c>
      <c r="H269" s="14" t="s">
        <v>877</v>
      </c>
      <c r="I269" s="14"/>
      <c r="J269" s="14" t="s">
        <v>865</v>
      </c>
      <c r="K269" s="14" t="s">
        <v>286</v>
      </c>
    </row>
    <row r="270" spans="1:11" x14ac:dyDescent="0.25">
      <c r="A270" s="14">
        <v>633177</v>
      </c>
      <c r="B270" s="14" t="s">
        <v>863</v>
      </c>
      <c r="C270" s="7">
        <v>34394</v>
      </c>
      <c r="D270" s="14" t="s">
        <v>42</v>
      </c>
      <c r="E270" s="14" t="s">
        <v>864</v>
      </c>
      <c r="F270" s="15">
        <v>44636</v>
      </c>
      <c r="G270" s="14" t="s">
        <v>53</v>
      </c>
      <c r="H270" s="14" t="s">
        <v>877</v>
      </c>
      <c r="I270" s="14" t="s">
        <v>878</v>
      </c>
      <c r="J270" s="14" t="s">
        <v>865</v>
      </c>
      <c r="K270" s="14" t="s">
        <v>170</v>
      </c>
    </row>
    <row r="271" spans="1:11" x14ac:dyDescent="0.25">
      <c r="A271" s="26" t="s">
        <v>879</v>
      </c>
      <c r="B271" s="26" t="s">
        <v>879</v>
      </c>
      <c r="C271" s="27">
        <v>34100</v>
      </c>
      <c r="D271" s="26" t="s">
        <v>42</v>
      </c>
      <c r="E271" s="26" t="s">
        <v>880</v>
      </c>
      <c r="F271" s="28">
        <v>44726</v>
      </c>
      <c r="G271" s="26" t="s">
        <v>256</v>
      </c>
      <c r="H271" s="26" t="s">
        <v>877</v>
      </c>
      <c r="I271" s="26" t="s">
        <v>771</v>
      </c>
      <c r="J271" s="26" t="s">
        <v>646</v>
      </c>
      <c r="K271" s="26" t="s">
        <v>87</v>
      </c>
    </row>
    <row r="272" spans="1:11" x14ac:dyDescent="0.25">
      <c r="A272" s="14">
        <v>621760</v>
      </c>
      <c r="B272" s="14" t="s">
        <v>881</v>
      </c>
      <c r="C272" s="7">
        <v>136926</v>
      </c>
      <c r="D272" s="14" t="s">
        <v>38</v>
      </c>
      <c r="E272" s="14" t="s">
        <v>882</v>
      </c>
      <c r="F272" s="15">
        <v>44545</v>
      </c>
      <c r="G272" s="14" t="s">
        <v>53</v>
      </c>
      <c r="H272" s="14" t="s">
        <v>882</v>
      </c>
      <c r="I272" s="14"/>
      <c r="J272" s="14" t="s">
        <v>646</v>
      </c>
      <c r="K272" s="14" t="s">
        <v>286</v>
      </c>
    </row>
    <row r="273" spans="1:11" x14ac:dyDescent="0.25">
      <c r="A273" s="14">
        <v>621760</v>
      </c>
      <c r="B273" s="14" t="s">
        <v>881</v>
      </c>
      <c r="C273" s="7">
        <v>191598</v>
      </c>
      <c r="D273" s="14" t="s">
        <v>42</v>
      </c>
      <c r="E273" s="14" t="s">
        <v>882</v>
      </c>
      <c r="F273" s="15">
        <v>44545</v>
      </c>
      <c r="G273" s="14" t="s">
        <v>53</v>
      </c>
      <c r="H273" s="14" t="s">
        <v>882</v>
      </c>
      <c r="I273" s="14"/>
      <c r="J273" s="14" t="s">
        <v>77</v>
      </c>
      <c r="K273" s="14" t="s">
        <v>286</v>
      </c>
    </row>
    <row r="274" spans="1:11" x14ac:dyDescent="0.25">
      <c r="A274" s="14">
        <v>621760</v>
      </c>
      <c r="B274" s="14" t="s">
        <v>881</v>
      </c>
      <c r="C274" s="7">
        <v>61200</v>
      </c>
      <c r="D274" s="14" t="s">
        <v>42</v>
      </c>
      <c r="E274" s="14" t="s">
        <v>883</v>
      </c>
      <c r="F274" s="15">
        <v>44545</v>
      </c>
      <c r="G274" s="14" t="s">
        <v>37</v>
      </c>
      <c r="H274" s="14" t="s">
        <v>882</v>
      </c>
      <c r="I274" s="14" t="s">
        <v>120</v>
      </c>
      <c r="J274" s="14" t="s">
        <v>77</v>
      </c>
      <c r="K274" s="14" t="s">
        <v>91</v>
      </c>
    </row>
    <row r="275" spans="1:11" x14ac:dyDescent="0.25">
      <c r="A275" s="14">
        <v>624169</v>
      </c>
      <c r="B275" s="14" t="s">
        <v>884</v>
      </c>
      <c r="C275" s="7">
        <v>62199</v>
      </c>
      <c r="D275" s="14" t="s">
        <v>42</v>
      </c>
      <c r="E275" s="14" t="s">
        <v>885</v>
      </c>
      <c r="F275" s="15">
        <v>44565</v>
      </c>
      <c r="G275" s="14" t="s">
        <v>37</v>
      </c>
      <c r="H275" s="14" t="s">
        <v>882</v>
      </c>
      <c r="I275" s="14" t="s">
        <v>886</v>
      </c>
      <c r="J275" s="14" t="s">
        <v>62</v>
      </c>
      <c r="K275" s="14" t="s">
        <v>61</v>
      </c>
    </row>
    <row r="276" spans="1:11" x14ac:dyDescent="0.25">
      <c r="A276" s="14">
        <v>629953</v>
      </c>
      <c r="B276" s="14" t="s">
        <v>887</v>
      </c>
      <c r="C276" s="7">
        <v>68199</v>
      </c>
      <c r="D276" s="14" t="s">
        <v>42</v>
      </c>
      <c r="E276" s="14" t="s">
        <v>888</v>
      </c>
      <c r="F276" s="15">
        <v>44613</v>
      </c>
      <c r="G276" s="14" t="s">
        <v>37</v>
      </c>
      <c r="H276" s="14" t="s">
        <v>882</v>
      </c>
      <c r="I276" s="14" t="s">
        <v>94</v>
      </c>
      <c r="J276" s="14" t="s">
        <v>62</v>
      </c>
      <c r="K276" s="14" t="s">
        <v>100</v>
      </c>
    </row>
    <row r="277" spans="1:11" x14ac:dyDescent="0.25">
      <c r="A277" s="26" t="s">
        <v>889</v>
      </c>
      <c r="B277" s="26" t="s">
        <v>889</v>
      </c>
      <c r="C277" s="27">
        <v>136926</v>
      </c>
      <c r="D277" s="26" t="s">
        <v>38</v>
      </c>
      <c r="E277" s="26" t="s">
        <v>890</v>
      </c>
      <c r="F277" s="28">
        <v>44726</v>
      </c>
      <c r="G277" s="26" t="s">
        <v>256</v>
      </c>
      <c r="H277" s="26" t="s">
        <v>882</v>
      </c>
      <c r="I277" s="26" t="s">
        <v>771</v>
      </c>
      <c r="J277" s="26" t="s">
        <v>646</v>
      </c>
      <c r="K277" s="26" t="s">
        <v>87</v>
      </c>
    </row>
    <row r="278" spans="1:11" x14ac:dyDescent="0.25">
      <c r="A278" s="14">
        <v>633898</v>
      </c>
      <c r="B278" s="14" t="s">
        <v>189</v>
      </c>
      <c r="C278" s="7">
        <v>162138</v>
      </c>
      <c r="D278" s="14" t="s">
        <v>38</v>
      </c>
      <c r="E278" s="14" t="s">
        <v>190</v>
      </c>
      <c r="F278" s="15">
        <v>44638</v>
      </c>
      <c r="G278" s="14" t="s">
        <v>53</v>
      </c>
      <c r="H278" s="14" t="s">
        <v>190</v>
      </c>
      <c r="I278" s="14"/>
      <c r="J278" s="14" t="s">
        <v>294</v>
      </c>
      <c r="K278" s="14" t="s">
        <v>286</v>
      </c>
    </row>
    <row r="279" spans="1:11" x14ac:dyDescent="0.25">
      <c r="A279" s="14">
        <v>633898</v>
      </c>
      <c r="B279" s="14" t="s">
        <v>189</v>
      </c>
      <c r="C279" s="7">
        <v>194330</v>
      </c>
      <c r="D279" s="14" t="s">
        <v>42</v>
      </c>
      <c r="E279" s="14" t="s">
        <v>190</v>
      </c>
      <c r="F279" s="15">
        <v>44638</v>
      </c>
      <c r="G279" s="14" t="s">
        <v>53</v>
      </c>
      <c r="H279" s="14" t="s">
        <v>190</v>
      </c>
      <c r="I279" s="14"/>
      <c r="J279" s="14" t="s">
        <v>174</v>
      </c>
      <c r="K279" s="14" t="s">
        <v>286</v>
      </c>
    </row>
    <row r="280" spans="1:11" x14ac:dyDescent="0.25">
      <c r="A280" s="14">
        <v>621760</v>
      </c>
      <c r="B280" s="14" t="s">
        <v>881</v>
      </c>
      <c r="C280" s="7">
        <v>54672</v>
      </c>
      <c r="D280" s="14" t="s">
        <v>42</v>
      </c>
      <c r="E280" s="14" t="s">
        <v>882</v>
      </c>
      <c r="F280" s="15">
        <v>44545</v>
      </c>
      <c r="G280" s="14" t="s">
        <v>53</v>
      </c>
      <c r="H280" s="14" t="s">
        <v>190</v>
      </c>
      <c r="I280" s="14" t="s">
        <v>891</v>
      </c>
      <c r="J280" s="14" t="s">
        <v>77</v>
      </c>
      <c r="K280" s="14" t="s">
        <v>91</v>
      </c>
    </row>
    <row r="281" spans="1:11" x14ac:dyDescent="0.25">
      <c r="A281" s="14">
        <v>628369</v>
      </c>
      <c r="B281" s="14" t="s">
        <v>892</v>
      </c>
      <c r="C281" s="7">
        <v>68788</v>
      </c>
      <c r="D281" s="14" t="s">
        <v>42</v>
      </c>
      <c r="E281" s="14" t="s">
        <v>893</v>
      </c>
      <c r="F281" s="15">
        <v>44599</v>
      </c>
      <c r="G281" s="14" t="s">
        <v>37</v>
      </c>
      <c r="H281" s="14" t="s">
        <v>190</v>
      </c>
      <c r="I281" s="14" t="s">
        <v>173</v>
      </c>
      <c r="J281" s="14" t="s">
        <v>174</v>
      </c>
      <c r="K281" s="14" t="s">
        <v>894</v>
      </c>
    </row>
    <row r="282" spans="1:11" x14ac:dyDescent="0.25">
      <c r="A282" s="14">
        <v>633177</v>
      </c>
      <c r="B282" s="14" t="s">
        <v>863</v>
      </c>
      <c r="C282" s="7">
        <v>294</v>
      </c>
      <c r="D282" s="14" t="s">
        <v>42</v>
      </c>
      <c r="E282" s="14" t="s">
        <v>877</v>
      </c>
      <c r="F282" s="15">
        <v>44636</v>
      </c>
      <c r="G282" s="14" t="s">
        <v>53</v>
      </c>
      <c r="H282" s="14" t="s">
        <v>190</v>
      </c>
      <c r="I282" s="14" t="s">
        <v>895</v>
      </c>
      <c r="J282" s="14" t="s">
        <v>865</v>
      </c>
      <c r="K282" s="14" t="s">
        <v>170</v>
      </c>
    </row>
    <row r="283" spans="1:11" x14ac:dyDescent="0.25">
      <c r="A283" s="14">
        <v>633898</v>
      </c>
      <c r="B283" s="14" t="s">
        <v>189</v>
      </c>
      <c r="C283" s="7">
        <v>70576</v>
      </c>
      <c r="D283" s="14" t="s">
        <v>42</v>
      </c>
      <c r="E283" s="14" t="s">
        <v>896</v>
      </c>
      <c r="F283" s="15">
        <v>44638</v>
      </c>
      <c r="G283" s="14" t="s">
        <v>37</v>
      </c>
      <c r="H283" s="14" t="s">
        <v>190</v>
      </c>
      <c r="I283" s="14" t="s">
        <v>173</v>
      </c>
      <c r="J283" s="14" t="s">
        <v>174</v>
      </c>
      <c r="K283" s="14" t="s">
        <v>175</v>
      </c>
    </row>
    <row r="284" spans="1:11" x14ac:dyDescent="0.25">
      <c r="A284" s="26" t="s">
        <v>897</v>
      </c>
      <c r="B284" s="26" t="s">
        <v>897</v>
      </c>
      <c r="C284" s="27">
        <v>162138</v>
      </c>
      <c r="D284" s="26" t="s">
        <v>38</v>
      </c>
      <c r="E284" s="26" t="s">
        <v>898</v>
      </c>
      <c r="F284" s="28">
        <v>44727</v>
      </c>
      <c r="G284" s="26" t="s">
        <v>256</v>
      </c>
      <c r="H284" s="26" t="s">
        <v>190</v>
      </c>
      <c r="I284" s="26" t="s">
        <v>899</v>
      </c>
      <c r="J284" s="26" t="s">
        <v>294</v>
      </c>
      <c r="K284" s="26" t="s">
        <v>900</v>
      </c>
    </row>
    <row r="285" spans="1:11" x14ac:dyDescent="0.25">
      <c r="A285" s="14">
        <v>620427</v>
      </c>
      <c r="B285" s="14" t="s">
        <v>901</v>
      </c>
      <c r="C285" s="7">
        <v>62199</v>
      </c>
      <c r="D285" s="14" t="s">
        <v>42</v>
      </c>
      <c r="E285" s="14" t="s">
        <v>902</v>
      </c>
      <c r="F285" s="15">
        <v>44530</v>
      </c>
      <c r="G285" s="14" t="s">
        <v>37</v>
      </c>
      <c r="H285" s="14" t="s">
        <v>122</v>
      </c>
      <c r="I285" s="14" t="s">
        <v>903</v>
      </c>
      <c r="J285" s="14" t="s">
        <v>43</v>
      </c>
      <c r="K285" s="14" t="s">
        <v>792</v>
      </c>
    </row>
    <row r="286" spans="1:11" x14ac:dyDescent="0.25">
      <c r="A286" s="14">
        <v>623735</v>
      </c>
      <c r="B286" s="14" t="s">
        <v>121</v>
      </c>
      <c r="C286" s="7">
        <v>59700</v>
      </c>
      <c r="D286" s="14" t="s">
        <v>42</v>
      </c>
      <c r="E286" s="14" t="s">
        <v>904</v>
      </c>
      <c r="F286" s="15">
        <v>44559</v>
      </c>
      <c r="G286" s="14" t="s">
        <v>37</v>
      </c>
      <c r="H286" s="14" t="s">
        <v>122</v>
      </c>
      <c r="I286" s="14" t="s">
        <v>905</v>
      </c>
      <c r="J286" s="14" t="s">
        <v>385</v>
      </c>
      <c r="K286" s="14" t="s">
        <v>56</v>
      </c>
    </row>
    <row r="287" spans="1:11" x14ac:dyDescent="0.25">
      <c r="A287" s="26" t="s">
        <v>906</v>
      </c>
      <c r="B287" s="26" t="s">
        <v>906</v>
      </c>
      <c r="C287" s="27">
        <v>85594</v>
      </c>
      <c r="D287" s="26" t="s">
        <v>38</v>
      </c>
      <c r="E287" s="26" t="s">
        <v>907</v>
      </c>
      <c r="F287" s="28">
        <v>44727</v>
      </c>
      <c r="G287" s="26" t="s">
        <v>256</v>
      </c>
      <c r="H287" s="26" t="s">
        <v>122</v>
      </c>
      <c r="I287" s="26" t="s">
        <v>908</v>
      </c>
      <c r="J287" s="26" t="s">
        <v>80</v>
      </c>
      <c r="K287" s="26" t="s">
        <v>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E64C1-A216-4B0E-8F14-12921A3A1017}">
  <dimension ref="A1:W21"/>
  <sheetViews>
    <sheetView workbookViewId="0">
      <selection activeCell="A20" sqref="A20"/>
    </sheetView>
  </sheetViews>
  <sheetFormatPr baseColWidth="10" defaultRowHeight="15" x14ac:dyDescent="0.25"/>
  <cols>
    <col min="1" max="1" width="10.140625" bestFit="1" customWidth="1"/>
    <col min="2" max="2" width="10.28515625" customWidth="1"/>
    <col min="3" max="3" width="16.140625" bestFit="1" customWidth="1"/>
    <col min="4" max="4" width="12" bestFit="1" customWidth="1"/>
    <col min="5" max="5" width="7.7109375" bestFit="1" customWidth="1"/>
    <col min="6" max="6" width="14" bestFit="1" customWidth="1"/>
    <col min="7" max="7" width="17.28515625" bestFit="1" customWidth="1"/>
    <col min="8" max="8" width="15.85546875" bestFit="1" customWidth="1"/>
    <col min="9" max="9" width="20.85546875" bestFit="1" customWidth="1"/>
    <col min="10" max="10" width="8" bestFit="1" customWidth="1"/>
    <col min="11" max="11" width="8.28515625" bestFit="1" customWidth="1"/>
    <col min="12" max="12" width="14" bestFit="1" customWidth="1"/>
    <col min="13" max="13" width="8.28515625" bestFit="1" customWidth="1"/>
    <col min="14" max="14" width="10.42578125" bestFit="1" customWidth="1"/>
    <col min="15" max="15" width="18.28515625" bestFit="1" customWidth="1"/>
    <col min="16" max="16" width="20.7109375" bestFit="1" customWidth="1"/>
    <col min="17" max="17" width="15.7109375" bestFit="1" customWidth="1"/>
    <col min="18" max="18" width="15.28515625" bestFit="1" customWidth="1"/>
    <col min="19" max="19" width="23.28515625" bestFit="1" customWidth="1"/>
    <col min="20" max="20" width="21.42578125" bestFit="1" customWidth="1"/>
    <col min="21" max="21" width="27" bestFit="1" customWidth="1"/>
    <col min="22" max="22" width="4.85546875" bestFit="1" customWidth="1"/>
    <col min="23" max="23" width="7.7109375" bestFit="1" customWidth="1"/>
  </cols>
  <sheetData>
    <row r="1" spans="1:23" x14ac:dyDescent="0.25">
      <c r="A1" s="29" t="s">
        <v>916</v>
      </c>
      <c r="B1" s="29" t="s">
        <v>916</v>
      </c>
      <c r="C1" s="29" t="s">
        <v>919</v>
      </c>
      <c r="D1" s="29" t="s">
        <v>917</v>
      </c>
      <c r="E1" s="29" t="s">
        <v>918</v>
      </c>
      <c r="F1" s="29" t="s">
        <v>910</v>
      </c>
      <c r="G1" s="29" t="s">
        <v>911</v>
      </c>
      <c r="H1" s="29" t="s">
        <v>912</v>
      </c>
      <c r="I1" s="29" t="s">
        <v>913</v>
      </c>
      <c r="J1" s="29" t="s">
        <v>914</v>
      </c>
      <c r="K1" s="29" t="s">
        <v>915</v>
      </c>
      <c r="L1" s="29" t="s">
        <v>910</v>
      </c>
      <c r="M1" s="29" t="s">
        <v>920</v>
      </c>
      <c r="N1" s="29" t="s">
        <v>921</v>
      </c>
      <c r="O1" s="29" t="s">
        <v>922</v>
      </c>
      <c r="P1" s="29" t="s">
        <v>923</v>
      </c>
      <c r="Q1" s="29" t="s">
        <v>924</v>
      </c>
      <c r="R1" s="29" t="s">
        <v>925</v>
      </c>
      <c r="S1" s="29" t="s">
        <v>926</v>
      </c>
      <c r="T1" s="29" t="s">
        <v>927</v>
      </c>
      <c r="U1" s="29" t="s">
        <v>928</v>
      </c>
      <c r="V1" s="29" t="s">
        <v>929</v>
      </c>
      <c r="W1" s="29" t="s">
        <v>918</v>
      </c>
    </row>
    <row r="2" spans="1:23" x14ac:dyDescent="0.25">
      <c r="A2" s="29">
        <v>594236</v>
      </c>
      <c r="B2" s="29" t="s">
        <v>936</v>
      </c>
      <c r="C2" s="29" t="s">
        <v>939</v>
      </c>
      <c r="D2" s="29" t="s">
        <v>937</v>
      </c>
      <c r="E2" s="29" t="s">
        <v>938</v>
      </c>
      <c r="F2" s="29" t="s">
        <v>930</v>
      </c>
      <c r="G2" s="29" t="s">
        <v>931</v>
      </c>
      <c r="H2" s="29" t="s">
        <v>932</v>
      </c>
      <c r="I2" s="29" t="s">
        <v>933</v>
      </c>
      <c r="J2" s="29" t="s">
        <v>934</v>
      </c>
      <c r="K2" s="29" t="s">
        <v>935</v>
      </c>
      <c r="L2" s="29" t="s">
        <v>930</v>
      </c>
      <c r="M2" s="29" t="s">
        <v>940</v>
      </c>
      <c r="N2" s="29" t="s">
        <v>941</v>
      </c>
      <c r="O2" s="29" t="s">
        <v>942</v>
      </c>
      <c r="P2" s="29" t="s">
        <v>943</v>
      </c>
      <c r="Q2" s="29" t="s">
        <v>944</v>
      </c>
      <c r="R2" s="29" t="s">
        <v>945</v>
      </c>
      <c r="S2" s="29" t="s">
        <v>944</v>
      </c>
      <c r="T2" s="29" t="s">
        <v>946</v>
      </c>
      <c r="U2" s="29" t="s">
        <v>947</v>
      </c>
      <c r="V2" s="29" t="s">
        <v>938</v>
      </c>
      <c r="W2" s="29" t="s">
        <v>938</v>
      </c>
    </row>
    <row r="3" spans="1:23" x14ac:dyDescent="0.25">
      <c r="A3" s="29">
        <v>590862</v>
      </c>
      <c r="B3" s="29" t="s">
        <v>949</v>
      </c>
      <c r="C3" s="29" t="s">
        <v>951</v>
      </c>
      <c r="D3" s="29" t="s">
        <v>950</v>
      </c>
      <c r="E3" s="29" t="s">
        <v>938</v>
      </c>
      <c r="F3" s="29" t="s">
        <v>948</v>
      </c>
      <c r="G3" s="29" t="s">
        <v>931</v>
      </c>
      <c r="H3" s="29" t="s">
        <v>932</v>
      </c>
      <c r="I3" s="29" t="s">
        <v>933</v>
      </c>
      <c r="J3" s="29" t="s">
        <v>934</v>
      </c>
      <c r="K3" s="29" t="s">
        <v>935</v>
      </c>
      <c r="L3" s="29" t="s">
        <v>948</v>
      </c>
      <c r="M3" s="29" t="s">
        <v>81</v>
      </c>
      <c r="N3" s="29" t="s">
        <v>941</v>
      </c>
      <c r="O3" s="29" t="s">
        <v>942</v>
      </c>
      <c r="P3" s="29" t="s">
        <v>952</v>
      </c>
      <c r="Q3" s="29" t="s">
        <v>953</v>
      </c>
      <c r="R3" s="29" t="s">
        <v>954</v>
      </c>
      <c r="S3" s="29" t="s">
        <v>953</v>
      </c>
      <c r="T3" s="29" t="s">
        <v>946</v>
      </c>
      <c r="U3" s="29" t="s">
        <v>947</v>
      </c>
      <c r="V3" s="29" t="s">
        <v>938</v>
      </c>
      <c r="W3" s="29" t="s">
        <v>938</v>
      </c>
    </row>
    <row r="4" spans="1:23" x14ac:dyDescent="0.25">
      <c r="A4" s="29">
        <v>592672</v>
      </c>
      <c r="B4" s="29" t="s">
        <v>956</v>
      </c>
      <c r="C4" s="29" t="s">
        <v>958</v>
      </c>
      <c r="D4" s="29" t="s">
        <v>957</v>
      </c>
      <c r="E4" s="29" t="s">
        <v>938</v>
      </c>
      <c r="F4" s="29" t="s">
        <v>955</v>
      </c>
      <c r="G4" s="29" t="s">
        <v>931</v>
      </c>
      <c r="H4" s="29" t="s">
        <v>932</v>
      </c>
      <c r="I4" s="29" t="s">
        <v>933</v>
      </c>
      <c r="J4" s="29" t="s">
        <v>934</v>
      </c>
      <c r="K4" s="29" t="s">
        <v>935</v>
      </c>
      <c r="L4" s="29" t="s">
        <v>955</v>
      </c>
      <c r="M4" s="29" t="s">
        <v>81</v>
      </c>
      <c r="N4" s="29" t="s">
        <v>941</v>
      </c>
      <c r="O4" s="29" t="s">
        <v>942</v>
      </c>
      <c r="P4" s="29" t="s">
        <v>959</v>
      </c>
      <c r="Q4" s="29" t="s">
        <v>960</v>
      </c>
      <c r="R4" s="29" t="s">
        <v>945</v>
      </c>
      <c r="S4" s="29" t="s">
        <v>960</v>
      </c>
      <c r="T4" s="29" t="s">
        <v>946</v>
      </c>
      <c r="U4" s="29" t="s">
        <v>947</v>
      </c>
      <c r="V4" s="29" t="s">
        <v>938</v>
      </c>
      <c r="W4" s="29" t="s">
        <v>938</v>
      </c>
    </row>
    <row r="5" spans="1:23" x14ac:dyDescent="0.25">
      <c r="A5">
        <v>550085</v>
      </c>
      <c r="B5" s="29" t="s">
        <v>962</v>
      </c>
      <c r="C5" s="29" t="s">
        <v>964</v>
      </c>
      <c r="D5" s="29" t="s">
        <v>963</v>
      </c>
      <c r="E5" s="29" t="s">
        <v>938</v>
      </c>
      <c r="F5" s="29" t="s">
        <v>961</v>
      </c>
      <c r="G5" s="29" t="s">
        <v>931</v>
      </c>
      <c r="H5" s="29" t="s">
        <v>932</v>
      </c>
      <c r="I5" s="29" t="s">
        <v>933</v>
      </c>
      <c r="J5" s="29" t="s">
        <v>934</v>
      </c>
      <c r="K5" s="29" t="s">
        <v>935</v>
      </c>
      <c r="L5" s="29" t="s">
        <v>961</v>
      </c>
      <c r="M5" s="29" t="s">
        <v>81</v>
      </c>
      <c r="N5" s="29" t="s">
        <v>941</v>
      </c>
      <c r="P5" s="29" t="s">
        <v>965</v>
      </c>
      <c r="Q5" s="29" t="s">
        <v>966</v>
      </c>
      <c r="R5" s="29" t="s">
        <v>966</v>
      </c>
      <c r="S5" s="29" t="s">
        <v>966</v>
      </c>
      <c r="T5" s="29" t="s">
        <v>946</v>
      </c>
      <c r="U5" s="29" t="s">
        <v>947</v>
      </c>
      <c r="V5" s="29" t="s">
        <v>938</v>
      </c>
      <c r="W5" s="29" t="s">
        <v>938</v>
      </c>
    </row>
    <row r="6" spans="1:23" x14ac:dyDescent="0.25">
      <c r="A6">
        <v>551912</v>
      </c>
      <c r="B6" s="29" t="s">
        <v>968</v>
      </c>
      <c r="C6" s="29" t="s">
        <v>969</v>
      </c>
      <c r="D6" s="29" t="s">
        <v>963</v>
      </c>
      <c r="E6" s="29" t="s">
        <v>938</v>
      </c>
      <c r="F6" s="29" t="s">
        <v>967</v>
      </c>
      <c r="G6" s="29" t="s">
        <v>931</v>
      </c>
      <c r="H6" s="29" t="s">
        <v>932</v>
      </c>
      <c r="I6" s="29" t="s">
        <v>933</v>
      </c>
      <c r="J6" s="29" t="s">
        <v>934</v>
      </c>
      <c r="K6" s="29" t="s">
        <v>935</v>
      </c>
      <c r="L6" s="29" t="s">
        <v>967</v>
      </c>
      <c r="M6" s="29" t="s">
        <v>81</v>
      </c>
      <c r="N6" s="29" t="s">
        <v>941</v>
      </c>
      <c r="P6" s="29" t="s">
        <v>965</v>
      </c>
      <c r="Q6" s="29" t="s">
        <v>966</v>
      </c>
      <c r="R6" s="29" t="s">
        <v>966</v>
      </c>
      <c r="S6" s="29" t="s">
        <v>966</v>
      </c>
      <c r="T6" s="29" t="s">
        <v>946</v>
      </c>
      <c r="U6" s="29" t="s">
        <v>947</v>
      </c>
      <c r="V6" s="29" t="s">
        <v>938</v>
      </c>
      <c r="W6" s="29" t="s">
        <v>938</v>
      </c>
    </row>
    <row r="7" spans="1:23" x14ac:dyDescent="0.25">
      <c r="A7">
        <v>552080</v>
      </c>
      <c r="B7" s="29" t="s">
        <v>971</v>
      </c>
      <c r="C7" s="29" t="s">
        <v>974</v>
      </c>
      <c r="D7" s="29" t="s">
        <v>972</v>
      </c>
      <c r="E7" s="29" t="s">
        <v>973</v>
      </c>
      <c r="F7" s="29" t="s">
        <v>970</v>
      </c>
      <c r="G7" s="29" t="s">
        <v>931</v>
      </c>
      <c r="H7" s="29" t="s">
        <v>932</v>
      </c>
      <c r="I7" s="29" t="s">
        <v>933</v>
      </c>
      <c r="J7" s="29" t="s">
        <v>934</v>
      </c>
      <c r="K7" s="29" t="s">
        <v>935</v>
      </c>
      <c r="L7" s="29" t="s">
        <v>970</v>
      </c>
      <c r="M7" s="29" t="s">
        <v>81</v>
      </c>
      <c r="N7" s="29" t="s">
        <v>941</v>
      </c>
      <c r="P7" s="29" t="s">
        <v>965</v>
      </c>
      <c r="Q7" s="29" t="s">
        <v>966</v>
      </c>
      <c r="R7" s="29" t="s">
        <v>966</v>
      </c>
      <c r="S7" s="29" t="s">
        <v>966</v>
      </c>
      <c r="T7" s="29" t="s">
        <v>946</v>
      </c>
      <c r="U7" s="29" t="s">
        <v>947</v>
      </c>
      <c r="V7" s="29" t="s">
        <v>938</v>
      </c>
      <c r="W7" s="29" t="s">
        <v>973</v>
      </c>
    </row>
    <row r="8" spans="1:23" x14ac:dyDescent="0.25">
      <c r="A8" s="29">
        <v>578128</v>
      </c>
      <c r="B8" s="29" t="s">
        <v>976</v>
      </c>
      <c r="C8" s="29" t="s">
        <v>978</v>
      </c>
      <c r="D8" s="29" t="s">
        <v>977</v>
      </c>
      <c r="E8" s="29" t="s">
        <v>938</v>
      </c>
      <c r="F8" s="29" t="s">
        <v>975</v>
      </c>
      <c r="G8" s="29" t="s">
        <v>931</v>
      </c>
      <c r="H8" s="29" t="s">
        <v>932</v>
      </c>
      <c r="I8" s="29" t="s">
        <v>933</v>
      </c>
      <c r="J8" s="29" t="s">
        <v>934</v>
      </c>
      <c r="K8" s="29" t="s">
        <v>935</v>
      </c>
      <c r="L8" s="29" t="s">
        <v>975</v>
      </c>
      <c r="M8" s="29" t="s">
        <v>81</v>
      </c>
      <c r="N8" s="29" t="s">
        <v>941</v>
      </c>
      <c r="P8" s="29" t="s">
        <v>965</v>
      </c>
      <c r="Q8" s="29" t="s">
        <v>979</v>
      </c>
      <c r="R8" s="29" t="s">
        <v>980</v>
      </c>
      <c r="S8" s="29" t="s">
        <v>979</v>
      </c>
      <c r="T8" s="29" t="s">
        <v>946</v>
      </c>
      <c r="U8" s="29" t="s">
        <v>947</v>
      </c>
      <c r="V8" s="29" t="s">
        <v>938</v>
      </c>
      <c r="W8" s="29" t="s">
        <v>938</v>
      </c>
    </row>
    <row r="9" spans="1:23" x14ac:dyDescent="0.25">
      <c r="A9">
        <v>531586</v>
      </c>
      <c r="B9" s="29" t="s">
        <v>982</v>
      </c>
      <c r="C9" s="29" t="s">
        <v>984</v>
      </c>
      <c r="D9" s="29" t="s">
        <v>983</v>
      </c>
      <c r="E9" s="29" t="s">
        <v>938</v>
      </c>
      <c r="F9" s="29" t="s">
        <v>981</v>
      </c>
      <c r="G9" s="29" t="s">
        <v>931</v>
      </c>
      <c r="H9" s="29" t="s">
        <v>932</v>
      </c>
      <c r="I9" s="29" t="s">
        <v>933</v>
      </c>
      <c r="J9" s="29" t="s">
        <v>934</v>
      </c>
      <c r="K9" s="29" t="s">
        <v>935</v>
      </c>
      <c r="L9" s="29" t="s">
        <v>981</v>
      </c>
      <c r="M9" s="29" t="s">
        <v>81</v>
      </c>
      <c r="N9" s="29" t="s">
        <v>941</v>
      </c>
      <c r="O9" s="29" t="s">
        <v>942</v>
      </c>
      <c r="P9" s="29" t="s">
        <v>985</v>
      </c>
      <c r="Q9" s="29" t="s">
        <v>986</v>
      </c>
      <c r="R9" s="29" t="s">
        <v>986</v>
      </c>
      <c r="S9" s="29" t="s">
        <v>986</v>
      </c>
      <c r="T9" s="29" t="s">
        <v>946</v>
      </c>
      <c r="U9" s="29" t="s">
        <v>947</v>
      </c>
      <c r="V9" s="29" t="s">
        <v>938</v>
      </c>
      <c r="W9" s="29" t="s">
        <v>938</v>
      </c>
    </row>
    <row r="10" spans="1:23" x14ac:dyDescent="0.25">
      <c r="A10">
        <v>532220</v>
      </c>
      <c r="B10" s="29" t="s">
        <v>988</v>
      </c>
      <c r="C10" s="29" t="s">
        <v>990</v>
      </c>
      <c r="D10" s="29" t="s">
        <v>989</v>
      </c>
      <c r="E10" s="29" t="s">
        <v>938</v>
      </c>
      <c r="F10" s="29" t="s">
        <v>987</v>
      </c>
      <c r="G10" s="29" t="s">
        <v>931</v>
      </c>
      <c r="H10" s="29" t="s">
        <v>932</v>
      </c>
      <c r="I10" s="29" t="s">
        <v>933</v>
      </c>
      <c r="J10" s="29" t="s">
        <v>934</v>
      </c>
      <c r="K10" s="29" t="s">
        <v>935</v>
      </c>
      <c r="L10" s="29" t="s">
        <v>987</v>
      </c>
      <c r="M10" s="29" t="s">
        <v>81</v>
      </c>
      <c r="N10" s="29" t="s">
        <v>941</v>
      </c>
      <c r="O10" s="29" t="s">
        <v>942</v>
      </c>
      <c r="P10" s="29" t="s">
        <v>985</v>
      </c>
      <c r="Q10" s="29" t="s">
        <v>986</v>
      </c>
      <c r="R10" s="29" t="s">
        <v>986</v>
      </c>
      <c r="S10" s="29" t="s">
        <v>986</v>
      </c>
      <c r="T10" s="29" t="s">
        <v>946</v>
      </c>
      <c r="U10" s="29" t="s">
        <v>947</v>
      </c>
      <c r="V10" s="29" t="s">
        <v>938</v>
      </c>
      <c r="W10" s="29" t="s">
        <v>938</v>
      </c>
    </row>
    <row r="11" spans="1:23" x14ac:dyDescent="0.25">
      <c r="A11">
        <v>535618</v>
      </c>
      <c r="B11" s="29" t="s">
        <v>992</v>
      </c>
      <c r="C11" s="29" t="s">
        <v>995</v>
      </c>
      <c r="D11" s="29" t="s">
        <v>993</v>
      </c>
      <c r="E11" s="29" t="s">
        <v>994</v>
      </c>
      <c r="F11" s="29" t="s">
        <v>991</v>
      </c>
      <c r="G11" s="29" t="s">
        <v>931</v>
      </c>
      <c r="H11" s="29" t="s">
        <v>932</v>
      </c>
      <c r="I11" s="29" t="s">
        <v>933</v>
      </c>
      <c r="J11" s="29" t="s">
        <v>934</v>
      </c>
      <c r="K11" s="29" t="s">
        <v>935</v>
      </c>
      <c r="L11" s="29" t="s">
        <v>991</v>
      </c>
      <c r="M11" s="29" t="s">
        <v>81</v>
      </c>
      <c r="N11" s="29" t="s">
        <v>941</v>
      </c>
      <c r="P11" s="29" t="s">
        <v>985</v>
      </c>
      <c r="Q11" s="29" t="s">
        <v>996</v>
      </c>
      <c r="R11" s="29" t="s">
        <v>997</v>
      </c>
      <c r="S11" s="29" t="s">
        <v>996</v>
      </c>
      <c r="T11" s="29" t="s">
        <v>946</v>
      </c>
      <c r="U11" s="29" t="s">
        <v>947</v>
      </c>
      <c r="V11" s="29" t="s">
        <v>938</v>
      </c>
      <c r="W11" s="29" t="s">
        <v>994</v>
      </c>
    </row>
    <row r="12" spans="1:23" x14ac:dyDescent="0.25">
      <c r="A12">
        <v>547788</v>
      </c>
      <c r="B12" s="29" t="s">
        <v>999</v>
      </c>
      <c r="C12" s="29" t="s">
        <v>1001</v>
      </c>
      <c r="D12" s="29" t="s">
        <v>1000</v>
      </c>
      <c r="E12" s="29" t="s">
        <v>938</v>
      </c>
      <c r="F12" s="29" t="s">
        <v>998</v>
      </c>
      <c r="G12" s="29" t="s">
        <v>931</v>
      </c>
      <c r="H12" s="29" t="s">
        <v>932</v>
      </c>
      <c r="I12" s="29" t="s">
        <v>933</v>
      </c>
      <c r="J12" s="29" t="s">
        <v>934</v>
      </c>
      <c r="K12" s="29" t="s">
        <v>935</v>
      </c>
      <c r="L12" s="29" t="s">
        <v>998</v>
      </c>
      <c r="M12" s="29" t="s">
        <v>81</v>
      </c>
      <c r="N12" s="29" t="s">
        <v>941</v>
      </c>
      <c r="O12" s="29" t="s">
        <v>1002</v>
      </c>
      <c r="P12" s="29" t="s">
        <v>985</v>
      </c>
      <c r="Q12" s="29" t="s">
        <v>1003</v>
      </c>
      <c r="R12" s="29" t="s">
        <v>1003</v>
      </c>
      <c r="S12" s="29" t="s">
        <v>1003</v>
      </c>
      <c r="T12" s="29" t="s">
        <v>946</v>
      </c>
      <c r="U12" s="29" t="s">
        <v>947</v>
      </c>
      <c r="V12" s="29" t="s">
        <v>938</v>
      </c>
      <c r="W12" s="29" t="s">
        <v>938</v>
      </c>
    </row>
    <row r="13" spans="1:23" x14ac:dyDescent="0.25">
      <c r="A13" s="29">
        <v>596874</v>
      </c>
      <c r="B13" s="29" t="s">
        <v>1005</v>
      </c>
      <c r="C13" s="29" t="s">
        <v>1007</v>
      </c>
      <c r="D13" s="29" t="s">
        <v>1006</v>
      </c>
      <c r="E13" s="29" t="s">
        <v>938</v>
      </c>
      <c r="F13" s="29" t="s">
        <v>1004</v>
      </c>
      <c r="G13" s="29" t="s">
        <v>931</v>
      </c>
      <c r="H13" s="29" t="s">
        <v>932</v>
      </c>
      <c r="I13" s="29" t="s">
        <v>933</v>
      </c>
      <c r="J13" s="29" t="s">
        <v>934</v>
      </c>
      <c r="K13" s="29" t="s">
        <v>935</v>
      </c>
      <c r="L13" s="29" t="s">
        <v>1004</v>
      </c>
      <c r="M13" s="29" t="s">
        <v>81</v>
      </c>
      <c r="N13" s="29" t="s">
        <v>941</v>
      </c>
      <c r="O13" s="29" t="s">
        <v>1008</v>
      </c>
      <c r="P13" s="29" t="s">
        <v>1009</v>
      </c>
      <c r="Q13" s="29" t="s">
        <v>1010</v>
      </c>
      <c r="R13" s="29" t="s">
        <v>1011</v>
      </c>
      <c r="S13" s="29" t="s">
        <v>1010</v>
      </c>
      <c r="T13" s="29" t="s">
        <v>946</v>
      </c>
      <c r="U13" s="29" t="s">
        <v>947</v>
      </c>
      <c r="V13" s="29" t="s">
        <v>938</v>
      </c>
      <c r="W13" s="29" t="s">
        <v>938</v>
      </c>
    </row>
    <row r="14" spans="1:23" x14ac:dyDescent="0.25">
      <c r="A14">
        <v>564772</v>
      </c>
      <c r="B14" s="29" t="s">
        <v>1013</v>
      </c>
      <c r="C14" s="29" t="s">
        <v>1015</v>
      </c>
      <c r="D14" s="29" t="s">
        <v>1014</v>
      </c>
      <c r="E14" s="29" t="s">
        <v>938</v>
      </c>
      <c r="F14" s="29" t="s">
        <v>1012</v>
      </c>
      <c r="G14" s="29" t="s">
        <v>931</v>
      </c>
      <c r="H14" s="29" t="s">
        <v>932</v>
      </c>
      <c r="I14" s="29" t="s">
        <v>933</v>
      </c>
      <c r="J14" s="29" t="s">
        <v>934</v>
      </c>
      <c r="K14" s="29" t="s">
        <v>935</v>
      </c>
      <c r="L14" s="29" t="s">
        <v>1012</v>
      </c>
      <c r="M14" s="29" t="s">
        <v>81</v>
      </c>
      <c r="N14" s="29" t="s">
        <v>941</v>
      </c>
      <c r="P14" s="29" t="s">
        <v>1016</v>
      </c>
      <c r="Q14" s="29" t="s">
        <v>1017</v>
      </c>
      <c r="R14" s="29" t="s">
        <v>1018</v>
      </c>
      <c r="S14" s="29" t="s">
        <v>1017</v>
      </c>
      <c r="T14" s="29" t="s">
        <v>946</v>
      </c>
      <c r="U14" s="29" t="s">
        <v>947</v>
      </c>
      <c r="V14" s="29" t="s">
        <v>938</v>
      </c>
      <c r="W14" s="29" t="s">
        <v>938</v>
      </c>
    </row>
    <row r="15" spans="1:23" x14ac:dyDescent="0.25">
      <c r="A15">
        <v>565343</v>
      </c>
      <c r="B15" s="29" t="s">
        <v>1020</v>
      </c>
      <c r="C15" s="29" t="s">
        <v>1021</v>
      </c>
      <c r="D15" s="29" t="s">
        <v>1014</v>
      </c>
      <c r="E15" s="29" t="s">
        <v>938</v>
      </c>
      <c r="F15" s="29" t="s">
        <v>1019</v>
      </c>
      <c r="G15" s="29" t="s">
        <v>931</v>
      </c>
      <c r="H15" s="29" t="s">
        <v>932</v>
      </c>
      <c r="I15" s="29" t="s">
        <v>933</v>
      </c>
      <c r="J15" s="29" t="s">
        <v>934</v>
      </c>
      <c r="K15" s="29" t="s">
        <v>935</v>
      </c>
      <c r="L15" s="29" t="s">
        <v>1019</v>
      </c>
      <c r="M15" s="29" t="s">
        <v>81</v>
      </c>
      <c r="N15" s="29" t="s">
        <v>941</v>
      </c>
      <c r="P15" s="29" t="s">
        <v>1016</v>
      </c>
      <c r="Q15" s="29" t="s">
        <v>1017</v>
      </c>
      <c r="R15" s="29" t="s">
        <v>1018</v>
      </c>
      <c r="S15" s="29" t="s">
        <v>1017</v>
      </c>
      <c r="T15" s="29" t="s">
        <v>946</v>
      </c>
      <c r="U15" s="29" t="s">
        <v>947</v>
      </c>
      <c r="V15" s="29" t="s">
        <v>938</v>
      </c>
      <c r="W15" s="29" t="s">
        <v>938</v>
      </c>
    </row>
    <row r="16" spans="1:23" x14ac:dyDescent="0.25">
      <c r="A16">
        <v>553404</v>
      </c>
      <c r="B16" s="29" t="s">
        <v>1023</v>
      </c>
      <c r="C16" s="29" t="s">
        <v>1025</v>
      </c>
      <c r="D16" s="29" t="s">
        <v>1024</v>
      </c>
      <c r="E16" s="29" t="s">
        <v>938</v>
      </c>
      <c r="F16" s="29" t="s">
        <v>1022</v>
      </c>
      <c r="G16" s="29" t="s">
        <v>931</v>
      </c>
      <c r="H16" s="29" t="s">
        <v>932</v>
      </c>
      <c r="I16" s="29" t="s">
        <v>933</v>
      </c>
      <c r="J16" s="29" t="s">
        <v>934</v>
      </c>
      <c r="K16" s="29" t="s">
        <v>935</v>
      </c>
      <c r="L16" s="29" t="s">
        <v>1022</v>
      </c>
      <c r="M16" s="29" t="s">
        <v>81</v>
      </c>
      <c r="N16" s="29" t="s">
        <v>941</v>
      </c>
      <c r="P16" s="29" t="s">
        <v>1026</v>
      </c>
      <c r="Q16" s="29" t="s">
        <v>1027</v>
      </c>
      <c r="R16" s="29" t="s">
        <v>1028</v>
      </c>
      <c r="S16" s="29" t="s">
        <v>1027</v>
      </c>
      <c r="T16" s="29" t="s">
        <v>946</v>
      </c>
      <c r="U16" s="29" t="s">
        <v>947</v>
      </c>
      <c r="V16" s="29" t="s">
        <v>938</v>
      </c>
      <c r="W16" s="29" t="s">
        <v>938</v>
      </c>
    </row>
    <row r="17" spans="1:23" x14ac:dyDescent="0.25">
      <c r="A17">
        <v>553517</v>
      </c>
      <c r="B17" s="29" t="s">
        <v>1030</v>
      </c>
      <c r="C17" s="29" t="s">
        <v>1031</v>
      </c>
      <c r="D17" s="29" t="s">
        <v>1024</v>
      </c>
      <c r="E17" s="29" t="s">
        <v>938</v>
      </c>
      <c r="F17" s="29" t="s">
        <v>1029</v>
      </c>
      <c r="G17" s="29" t="s">
        <v>931</v>
      </c>
      <c r="H17" s="29" t="s">
        <v>932</v>
      </c>
      <c r="I17" s="29" t="s">
        <v>933</v>
      </c>
      <c r="J17" s="29" t="s">
        <v>934</v>
      </c>
      <c r="K17" s="29" t="s">
        <v>935</v>
      </c>
      <c r="L17" s="29" t="s">
        <v>1029</v>
      </c>
      <c r="M17" s="29" t="s">
        <v>81</v>
      </c>
      <c r="N17" s="29" t="s">
        <v>941</v>
      </c>
      <c r="P17" s="29" t="s">
        <v>1026</v>
      </c>
      <c r="Q17" s="29" t="s">
        <v>1027</v>
      </c>
      <c r="R17" s="29" t="s">
        <v>1028</v>
      </c>
      <c r="S17" s="29" t="s">
        <v>1027</v>
      </c>
      <c r="T17" s="29" t="s">
        <v>946</v>
      </c>
      <c r="U17" s="29" t="s">
        <v>947</v>
      </c>
      <c r="V17" s="29" t="s">
        <v>938</v>
      </c>
      <c r="W17" s="29" t="s">
        <v>938</v>
      </c>
    </row>
    <row r="18" spans="1:23" x14ac:dyDescent="0.25">
      <c r="A18" s="29">
        <v>589212</v>
      </c>
      <c r="B18" s="29" t="s">
        <v>1033</v>
      </c>
      <c r="C18" s="29" t="s">
        <v>1035</v>
      </c>
      <c r="D18" s="29" t="s">
        <v>1034</v>
      </c>
      <c r="E18" s="29" t="s">
        <v>938</v>
      </c>
      <c r="F18" s="29" t="s">
        <v>1032</v>
      </c>
      <c r="G18" s="29" t="s">
        <v>931</v>
      </c>
      <c r="H18" s="29" t="s">
        <v>932</v>
      </c>
      <c r="I18" s="29" t="s">
        <v>933</v>
      </c>
      <c r="J18" s="29" t="s">
        <v>934</v>
      </c>
      <c r="K18" s="29" t="s">
        <v>935</v>
      </c>
      <c r="L18" s="29" t="s">
        <v>1032</v>
      </c>
      <c r="M18" s="29" t="s">
        <v>81</v>
      </c>
      <c r="N18" s="29" t="s">
        <v>941</v>
      </c>
      <c r="O18" s="29" t="s">
        <v>942</v>
      </c>
      <c r="P18" s="29" t="s">
        <v>1026</v>
      </c>
      <c r="Q18" s="29" t="s">
        <v>1036</v>
      </c>
      <c r="R18" s="29" t="s">
        <v>954</v>
      </c>
      <c r="S18" s="29" t="s">
        <v>1036</v>
      </c>
      <c r="T18" s="29" t="s">
        <v>946</v>
      </c>
      <c r="U18" s="29" t="s">
        <v>947</v>
      </c>
      <c r="V18" s="29" t="s">
        <v>938</v>
      </c>
      <c r="W18" s="29" t="s">
        <v>938</v>
      </c>
    </row>
    <row r="19" spans="1:23" x14ac:dyDescent="0.25">
      <c r="A19" s="29">
        <v>595307</v>
      </c>
      <c r="B19" s="29" t="s">
        <v>1038</v>
      </c>
      <c r="C19" s="29" t="s">
        <v>1040</v>
      </c>
      <c r="D19" s="29" t="s">
        <v>1039</v>
      </c>
      <c r="E19" s="29" t="s">
        <v>938</v>
      </c>
      <c r="F19" s="29" t="s">
        <v>1037</v>
      </c>
      <c r="G19" s="29" t="s">
        <v>931</v>
      </c>
      <c r="H19" s="29" t="s">
        <v>932</v>
      </c>
      <c r="I19" s="29" t="s">
        <v>933</v>
      </c>
      <c r="J19" s="29" t="s">
        <v>934</v>
      </c>
      <c r="K19" s="29" t="s">
        <v>935</v>
      </c>
      <c r="L19" s="29" t="s">
        <v>1037</v>
      </c>
      <c r="M19" s="29" t="s">
        <v>82</v>
      </c>
      <c r="N19" s="29" t="s">
        <v>941</v>
      </c>
      <c r="O19" s="29" t="s">
        <v>1041</v>
      </c>
      <c r="P19" s="29" t="s">
        <v>1042</v>
      </c>
      <c r="Q19" s="29" t="s">
        <v>1011</v>
      </c>
      <c r="R19" s="29" t="s">
        <v>1011</v>
      </c>
      <c r="S19" s="29" t="s">
        <v>1011</v>
      </c>
      <c r="T19" s="29" t="s">
        <v>1043</v>
      </c>
      <c r="U19" s="29" t="s">
        <v>1044</v>
      </c>
      <c r="V19" s="29" t="s">
        <v>938</v>
      </c>
      <c r="W19" s="29" t="s">
        <v>938</v>
      </c>
    </row>
    <row r="20" spans="1:23" x14ac:dyDescent="0.25">
      <c r="A20" s="29">
        <v>605573</v>
      </c>
      <c r="B20" s="29" t="s">
        <v>1046</v>
      </c>
      <c r="C20" s="29" t="s">
        <v>1040</v>
      </c>
      <c r="D20" s="29" t="s">
        <v>1047</v>
      </c>
      <c r="E20" s="29" t="s">
        <v>938</v>
      </c>
      <c r="F20" s="29" t="s">
        <v>1045</v>
      </c>
      <c r="G20" s="29" t="s">
        <v>931</v>
      </c>
      <c r="H20" s="29" t="s">
        <v>932</v>
      </c>
      <c r="I20" s="29" t="s">
        <v>933</v>
      </c>
      <c r="J20" s="29" t="s">
        <v>934</v>
      </c>
      <c r="K20" s="29" t="s">
        <v>935</v>
      </c>
      <c r="L20" s="29" t="s">
        <v>1045</v>
      </c>
      <c r="M20" s="29" t="s">
        <v>82</v>
      </c>
      <c r="N20" s="29" t="s">
        <v>941</v>
      </c>
      <c r="O20" s="29" t="s">
        <v>1041</v>
      </c>
      <c r="P20" s="29" t="s">
        <v>1042</v>
      </c>
      <c r="Q20" s="29" t="s">
        <v>1048</v>
      </c>
      <c r="R20" s="29" t="s">
        <v>1048</v>
      </c>
      <c r="S20" s="29" t="s">
        <v>1048</v>
      </c>
      <c r="T20" s="29" t="s">
        <v>1043</v>
      </c>
      <c r="U20" s="29" t="s">
        <v>1044</v>
      </c>
      <c r="V20" s="29" t="s">
        <v>938</v>
      </c>
      <c r="W20" s="29" t="s">
        <v>938</v>
      </c>
    </row>
    <row r="21" spans="1:23" x14ac:dyDescent="0.25">
      <c r="A21" t="s">
        <v>1050</v>
      </c>
      <c r="B21" t="s">
        <v>107</v>
      </c>
      <c r="C21" t="s">
        <v>82</v>
      </c>
      <c r="D21" t="s">
        <v>938</v>
      </c>
      <c r="E21" t="s">
        <v>1051</v>
      </c>
      <c r="F21" t="s">
        <v>1049</v>
      </c>
      <c r="G21" t="s">
        <v>931</v>
      </c>
      <c r="H21" t="s">
        <v>932</v>
      </c>
      <c r="I21" t="s">
        <v>933</v>
      </c>
      <c r="J21" t="s">
        <v>82</v>
      </c>
      <c r="K21" t="s">
        <v>935</v>
      </c>
      <c r="L21" t="s">
        <v>941</v>
      </c>
      <c r="M21" t="s">
        <v>1008</v>
      </c>
      <c r="N21" t="s">
        <v>1052</v>
      </c>
      <c r="O21" t="s">
        <v>1053</v>
      </c>
      <c r="P21" t="s">
        <v>1054</v>
      </c>
      <c r="Q21" t="s">
        <v>1053</v>
      </c>
      <c r="R21" t="s">
        <v>946</v>
      </c>
      <c r="S21" t="s">
        <v>947</v>
      </c>
      <c r="T21" t="s">
        <v>938</v>
      </c>
      <c r="U21" t="s">
        <v>938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CRUCE 19052022</vt:lpstr>
      <vt:lpstr>CRUCE 18072022</vt:lpstr>
      <vt:lpstr>RESUMEN</vt:lpstr>
      <vt:lpstr>CARTERA COOSALUD</vt:lpstr>
      <vt:lpstr>PAGOS POR LEGALIZAR</vt:lpstr>
      <vt:lpstr>GLOSA POR CONCILIAR</vt:lpstr>
      <vt:lpstr>PAGOS</vt:lpstr>
      <vt:lpstr>DEVOLUCIONES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Reyes Bernal</dc:creator>
  <cp:lastModifiedBy>Leidy Johana Ruiz Wilches</cp:lastModifiedBy>
  <dcterms:created xsi:type="dcterms:W3CDTF">2022-03-14T14:57:16Z</dcterms:created>
  <dcterms:modified xsi:type="dcterms:W3CDTF">2022-07-19T16:18:31Z</dcterms:modified>
</cp:coreProperties>
</file>