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https://coosaludcom-my.sharepoint.com/personal/lejruiz_coosalud_com/Documents/CRUCES DE CARTERA/15. HOSPITAL SAN FRANCISCO DE VIOTA/"/>
    </mc:Choice>
  </mc:AlternateContent>
  <xr:revisionPtr revIDLastSave="230" documentId="8_{83B97215-BBFF-4695-8078-F38B220CFF9A}" xr6:coauthVersionLast="47" xr6:coauthVersionMax="47" xr10:uidLastSave="{7DA3696A-9AE6-48FD-8BB3-8B65D5EEAEDB}"/>
  <bookViews>
    <workbookView xWindow="-120" yWindow="-120" windowWidth="29040" windowHeight="15840" activeTab="2" xr2:uid="{61483034-0B9F-4F55-A67B-72DE3A9C69B5}"/>
  </bookViews>
  <sheets>
    <sheet name="CARTERA HOSPITAL" sheetId="1" r:id="rId1"/>
    <sheet name="VERIFICACION" sheetId="2" r:id="rId2"/>
    <sheet name="RESUMEN" sheetId="7" r:id="rId3"/>
    <sheet name="CARTERA COOSALUD" sheetId="4" r:id="rId4"/>
    <sheet name="PAGO POR LEGALIZAR" sheetId="6" r:id="rId5"/>
    <sheet name="GLOSAS POR CONCILIAR" sheetId="5" r:id="rId6"/>
    <sheet name="DEVOLUCIONES" sheetId="3" r:id="rId7"/>
  </sheets>
  <definedNames>
    <definedName name="_xlnm._FilterDatabase" localSheetId="3" hidden="1">'CARTERA COOSALUD'!$B$1:$K$9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24" i="7" l="1"/>
  <c r="D19" i="7"/>
  <c r="D22" i="7" s="1"/>
  <c r="D26" i="7" s="1"/>
  <c r="C19" i="7"/>
  <c r="C22" i="7" s="1"/>
  <c r="C26" i="7" s="1"/>
  <c r="B19" i="7"/>
  <c r="B22" i="7" s="1"/>
  <c r="B26" i="7" s="1"/>
  <c r="E17" i="7"/>
  <c r="E16" i="7"/>
  <c r="E15" i="7"/>
  <c r="E14" i="7"/>
  <c r="E13" i="7"/>
  <c r="E12" i="7"/>
  <c r="E10" i="7"/>
  <c r="E19" i="7" l="1"/>
  <c r="E22" i="7" s="1"/>
  <c r="E26" i="7" s="1"/>
  <c r="H6" i="2"/>
  <c r="H10" i="2"/>
  <c r="H18" i="2"/>
  <c r="E21" i="2"/>
  <c r="E23" i="2" s="1"/>
  <c r="H22" i="2"/>
  <c r="H9" i="2"/>
  <c r="H12" i="2"/>
  <c r="H13" i="2"/>
  <c r="D16" i="2"/>
  <c r="D19" i="2"/>
  <c r="D20" i="2"/>
  <c r="D21" i="2"/>
  <c r="D23" i="2" s="1"/>
  <c r="H7" i="2"/>
  <c r="H8" i="2"/>
  <c r="H11" i="2"/>
  <c r="H16" i="2"/>
  <c r="H17" i="2"/>
  <c r="H19" i="2"/>
  <c r="H20" i="2"/>
  <c r="G15" i="2"/>
  <c r="H15" i="2" s="1"/>
  <c r="G14" i="2"/>
  <c r="G3" i="2"/>
  <c r="H3" i="2" s="1"/>
  <c r="G4" i="2"/>
  <c r="G5" i="2"/>
  <c r="H5" i="2" s="1"/>
  <c r="G2" i="2"/>
  <c r="F23" i="2"/>
  <c r="C23" i="2"/>
  <c r="G83" i="1"/>
  <c r="H21" i="2" l="1"/>
  <c r="H14" i="2"/>
  <c r="H4" i="2"/>
  <c r="G23" i="2"/>
  <c r="H2" i="2"/>
  <c r="H23" i="2" l="1"/>
</calcChain>
</file>

<file path=xl/sharedStrings.xml><?xml version="1.0" encoding="utf-8"?>
<sst xmlns="http://schemas.openxmlformats.org/spreadsheetml/2006/main" count="596" uniqueCount="198">
  <si>
    <t xml:space="preserve">E.S.E. HOSPITAL SAN FRANCISCO DE VIOTÁ
</t>
  </si>
  <si>
    <t>Nit: 890680032 - 1</t>
  </si>
  <si>
    <t>Edades Cartera - Por Empresa: COOSALUD</t>
  </si>
  <si>
    <t>Cod.Lugar</t>
  </si>
  <si>
    <t>Prefijo</t>
  </si>
  <si>
    <t>Nro Factura</t>
  </si>
  <si>
    <t>F. Factura</t>
  </si>
  <si>
    <t>F. Radicación</t>
  </si>
  <si>
    <t>Saldo</t>
  </si>
  <si>
    <t>01</t>
  </si>
  <si>
    <t>HSFV</t>
  </si>
  <si>
    <t>TOTAL COOSALUD</t>
  </si>
  <si>
    <t>Factura</t>
  </si>
  <si>
    <t>Glosa Por Conciliar</t>
  </si>
  <si>
    <t>Cancelada</t>
  </si>
  <si>
    <t>Por Pagar</t>
  </si>
  <si>
    <t>Ips Verificar el saldo de la factura</t>
  </si>
  <si>
    <t>Total</t>
  </si>
  <si>
    <t>COD_DEVOLUCION</t>
  </si>
  <si>
    <t>FACTURA</t>
  </si>
  <si>
    <t>FECHA_DEVOLUCION</t>
  </si>
  <si>
    <t>FECHA_LLEGADA_APLISALUD</t>
  </si>
  <si>
    <t>IPS</t>
  </si>
  <si>
    <t>NOMBRE</t>
  </si>
  <si>
    <t>MOTIVO_ESPECIFICO</t>
  </si>
  <si>
    <t>DESCRIPCION</t>
  </si>
  <si>
    <t>OBSERVACIONES</t>
  </si>
  <si>
    <t>DF-259261132419</t>
  </si>
  <si>
    <t>9/07/2021 12:00:00 a. m.</t>
  </si>
  <si>
    <t>1/07/2021 12:00:00 a. m.</t>
  </si>
  <si>
    <t>HOSPITAL SAN FRANCISCO DE VIOTA</t>
  </si>
  <si>
    <t xml:space="preserve">perea cordoba veronica </t>
  </si>
  <si>
    <t>Usuario o servicio correspondiente a otro plan responsable</t>
  </si>
  <si>
    <t>Se hace devolución total de la factura HSFV888561. dado que el usuario se encontraba INACTIVO para los servicios prestados al paciente el  04/05/2021. se verifica en el Adres y efectivamente el paciente se encuentra afiliado a la EPS CONVIDA desde el 01/05/2021. para la fecha de atención. el paciente se encontraba inactivo en Coosalud. por ende. el pago corresponde a la EPS antes mencionada.</t>
  </si>
  <si>
    <t>DF-479238934348</t>
  </si>
  <si>
    <t>14/05/2019 12:00:00 a. m.</t>
  </si>
  <si>
    <t xml:space="preserve">DELAROSA ROJANO KATHERINE </t>
  </si>
  <si>
    <t>Falta de competencia para el pago  Se hace devolucion debido a que el nit de coosalud  es incorrecto. es de anotar que una vez subsanado el inconveniente las facturas deben ser presentadas nuevamente en los tiempos de radicacion que aplican del 1 al 15 de cada mes en su horario habitual con su rips.</t>
  </si>
  <si>
    <t>DF-479238934349</t>
  </si>
  <si>
    <t>DF-479238934350</t>
  </si>
  <si>
    <t>DF-479238934351</t>
  </si>
  <si>
    <t>DF-479238934352</t>
  </si>
  <si>
    <t>DF-479238934353</t>
  </si>
  <si>
    <t>DF-479238934354</t>
  </si>
  <si>
    <t>DF-479238934355</t>
  </si>
  <si>
    <t>DF-479238934356</t>
  </si>
  <si>
    <t>DF-479238934357</t>
  </si>
  <si>
    <t>DF-119261132221</t>
  </si>
  <si>
    <t>27/05/2021 12:00:00 a. m.</t>
  </si>
  <si>
    <t>10/05/2021 12:00:00 a. m.</t>
  </si>
  <si>
    <t>Autorización principal no existe o no corresponde al prestador del servicio de salud</t>
  </si>
  <si>
    <t xml:space="preserve">Se hace devolución total de la factura HSFV888115. se verifica en Dynamicoos y no se evidencia que la IPS haya gestionado su respectivo código para la atención prestada. se verifica el numero de portabilidad 04979056 y se encuentra cancelada.dicho requisito es necesario para su respectivo tramite. Una vez subsanado el motivo de devolución. radicar la factura y los soportes nuevamente en el portal de Aplistaff para su respectivo proceso </t>
  </si>
  <si>
    <t>DF-259261132220</t>
  </si>
  <si>
    <t xml:space="preserve">Se hace devolución total de la factura HSFV888114. se verifica en Dynamicoos y no se evidencia que la IPS haya gestionado su respectivo código para la atención prestada. se verifica el numero de portabilidad 04980087 y se encuentra cancelada.dicho requisito es necesario para su respectivo tramite. Una vez subsanado el motivo de devolución. radicar la factura y los soportes nuevamente en el portal de Aplistaff para su respectivo proceso </t>
  </si>
  <si>
    <t>DF-9493077316989</t>
  </si>
  <si>
    <t>3/09/2021 12:00:00 a. m.</t>
  </si>
  <si>
    <t>Mancera Estupiñan Manuel Ernesto</t>
  </si>
  <si>
    <t>Faltan soportes de justificación para recobros (Comité Técnico Científico. (CTC). Accidente de trabajo o enfermedad profesional (ATEP). tutelas)</t>
  </si>
  <si>
    <t>Se realiza devolución de la factura HSRFV890815  correspondiente a cobro SARS COV2 COVID 19 ANTIGENO. dado que la IPS no anexan los requisitos exigidos por el ADRES. se observa que no anexan el  simuestra  y como el archivo en Excel según lo estipulado en la circular 049 y resolución 1463.Se aclara a la IPS que también debe estar reportado en el ID de dynamicoos de Coosalud. también deben de anexar el resultado del procedimiento de la muestra el cual debe contener fecha de toma. fecha de recepción de la muestra y fecha de reporte.Se adjunta la estructura el archivo en excel.</t>
  </si>
  <si>
    <t>DF-059232338223</t>
  </si>
  <si>
    <t>6/03/2018 12:00:00 a. m.</t>
  </si>
  <si>
    <t xml:space="preserve">SOTO CARDONA XIMENA </t>
  </si>
  <si>
    <t>Factura no cumple requisitos legales</t>
  </si>
  <si>
    <t>Se hace devolucion de la cuenta ya que a partir del 1 Noviembre empezó a regir el cambio de razon social para Coosalud EPS:Las cuentas se deben partir asi:Las atenciones hasta el 31 de Octubre de 2017 deben ser con el NIT 8002492410Las atenciones apatir del 1 Noviembre de 2017 deben ser con el NIT 9002267153Si hay estancias con ingreso del mes de Octubre y egreso en Noviembre</t>
  </si>
  <si>
    <t>DF-119261132994</t>
  </si>
  <si>
    <t>23/09/2021 12:00:00 a. m.</t>
  </si>
  <si>
    <t>Se hace devolucion de la de la factura HSFV888119 por valor de $348.433. dado que los soportes cargados en el portal de sami aplistaff se encuentran ilegibles. se solicita a la Ips cargar nuevamente los soportes legibles para continuar con el debido proceso de auditoria.Una vez subsanado el motivo de devolución. radicar la factura y los soportes nuevamente en el portal de Aplistaff para su respectivo proceso.</t>
  </si>
  <si>
    <t>DF-13210735474</t>
  </si>
  <si>
    <t>4/06/2021 12:00:00 a. m.</t>
  </si>
  <si>
    <t>VALDELAMAR VILLAREAL BRAYAN DE JESUS</t>
  </si>
  <si>
    <t>LA FECHA DE ATENCION FUE EL DIA 26 ABRIL 2021 Y EL CODIGO DE APROBACION DEL PORTAL DYNAMICOOS  ES DEL DIA 01/04/2021 LO CUAL NO CORRESPONDE A LA ATENCION PRESTADA.</t>
  </si>
  <si>
    <t>DF-259261132265</t>
  </si>
  <si>
    <t xml:space="preserve">Se hace devolucion de la factura HSFV888119. dado que se evidencia que el total de los valores de la factura no se evidencian claramente. se solicita a la Ips cargar la factura principal donde se evidencie completamente el total de los valores  de cada uno de los servicios.Una vez subsanado el motivo de devolución. radicar la factura y los soportes nuevamente en el portal de Aplistaff para su respectivo proceso. </t>
  </si>
  <si>
    <t>DF-259261132266</t>
  </si>
  <si>
    <t xml:space="preserve">Se hace devolucion de la factura HSFV888120. dado que se evidencia que el total de los valores de la factura no se evidencian claramente.se solicita a la Ips cargar la factura principal donde se evidencie completamente el total de los valores  de cada uno de los servicios.Una vez subsanado el motivo de devolución. radicar la factura y los soportes nuevamente en el portal de Aplistaff para su respectivo proceso. </t>
  </si>
  <si>
    <t>DF-479279231604</t>
  </si>
  <si>
    <t>2/04/2019 12:00:00 a. m.</t>
  </si>
  <si>
    <t>Herrera Garcia Johanna Patricia</t>
  </si>
  <si>
    <t xml:space="preserve">Se hace devolución de las facturas en mención debido a que estan facturando con el nit  errado y los servicios apartir del 1 noviembre 2017 deben ser facturados con la razon social COOSALUD EPS SA con el nit 900226715-3 . " Es de anotar que una vez subsanado  este inconveniente  la factura podrá ser presentada nuevamente en su horario habitual que aplica del 1 al 15 de cada mes de 8:00 am a 12 M.". </t>
  </si>
  <si>
    <t>DF-479279231605</t>
  </si>
  <si>
    <t>DF-47931143310</t>
  </si>
  <si>
    <t>30/07/2018 12:00:00 a. m.</t>
  </si>
  <si>
    <t>27/07/2018 12:00:00 a. m.</t>
  </si>
  <si>
    <t>torres cabarcas brayan de jesus</t>
  </si>
  <si>
    <t>Se hace devoluciòn de la factura en mención. debido a que no adjuntan autorizacion medica emitida por coosalud y la historia cllinica se encuentra en blaco .  Cabe resaltar que una vez subsanado  este inconveniente  la factura podrà ser presentada nuevamente en su horario habitual que aplica de lunes a viernes.  del 1 al 12 de cada mes de 8:00 am a 12 M con su nuevo rips.".</t>
  </si>
  <si>
    <t>DF-547654326331583</t>
  </si>
  <si>
    <t>19/07/2021 12:00:00 a. m.</t>
  </si>
  <si>
    <t xml:space="preserve">Chancon Chancon Diego  Mauricio </t>
  </si>
  <si>
    <t>Se realiza devolucion de la factura. en la validacion de los archivos soportados reportan un numero de autorizacion el cual no corresponde a la atencion del pte. adicional a esto. se evidencia soportes incompletos tales como (evoluciones medicas. reporte de examenes ekg. glucometrias y notas de enfermeria)  el cual no se encuentra para poder verificar y validar su respectivo cobro. por tal motivo no se puede continuar con el proceso de auditoria.</t>
  </si>
  <si>
    <t>DF-6846836742</t>
  </si>
  <si>
    <t>19/12/2018 12:00:00 a. m.</t>
  </si>
  <si>
    <t>12/12/2018 12:00:00 a. m.</t>
  </si>
  <si>
    <t>Arenas Gomez Isabel Cristina</t>
  </si>
  <si>
    <t xml:space="preserve">Se hace devolución de la factura No. 828004 por valor de $ 68.653 correspondiente a la atención del día 23/04/2018 de la paciente NEYLA PATRICIA ARIAS OYOS ya que el N.I.T de la entidad a cobrar esta errada ( 80808080 ). se informa que COOSALUD EPS-S con N.I.T 800.249.241-0 desde el 01/11/2017 según Resolución 862 del 28 de Marzo fue cedida a COOSALUD E.P.S SA  con N.I.T 900.226.715-3 por este motivo todo servicio prestado apartir del 01/11/2017 debe ser facturado con esta razón social y N.I.T. Cabe aclarar que esta es una devolución lo cual se entiende como una no conformidad que afecta en forma total la factura por prestación de servicios de salud. encontrada por la entidad responsable del pago durante la revisión preliminar y que impide dar por presentada la factura según Resolución 3047 de 2008 Anexo técnico 6. </t>
  </si>
  <si>
    <t>DF-6846836743</t>
  </si>
  <si>
    <t xml:space="preserve">Se hace devolución de la factura No. 832397 por valor de $ 51.790 correspondiente a la atención del día 10/07/2018 de la paciente MARIA ALEJANDRA DIAZ VESGA ya que el N.I.T de la entidad a cobrar esta errada ( 80808080 ). se informa que COOSALUD EPS-S con N.I.T 800.249.241-0 desde el 01/11/2017 según Resolución 862 del 28 de Marzo fue cedida a COOSALUD E.P.S SA  con N.I.T 900.226.715-3 por este motivo todo servicio prestado apartir del 01/11/2017 debe ser facturado con esta razón social y N.I.T. Cabe aclarar que esta es una devolución lo cual se entiende como una no conformidad que afecta en forma total la factura por prestación de servicios de salud. encontrada por la entidad responsable del pago durante la revisión preliminar y que impide dar por presentada la factura según Resolución 3047 de 2008 Anexo técnico 6.  </t>
  </si>
  <si>
    <t>DF-6846836744</t>
  </si>
  <si>
    <t xml:space="preserve">Se hace devolución de la factura No. 837689 por valor de $ 51.300 correspondiente a la atención del día 11/10/2018 de la paciente MARIELA MARTINEZ ARDILA ya que el N.I.T de la entidad a cobrar esta errada ( 80808080 ). se informa que COOSALUD EPS-S con N.I.T 800.249.241-0 desde el 01/11/2017 según Resolución 862 del 28 de Marzo fue cedida a COOSALUD E.P.S SA  con N.I.T 900.226.715-3 por este motivo todo servicio prestado apartir del 01/11/2017 debe ser facturado con esta razón social y N.I.T. Cabe aclarar que esta es una devolución lo cual se entiende como una no conformidad que afecta en forma total la factura por prestación de servicios de salud. encontrada por la entidad responsable del pago durante la revisión preliminar y que impide dar por presentada la factura según Resolución 3047 de 2008 Anexo técnico 6.  </t>
  </si>
  <si>
    <t>DF-6846836745</t>
  </si>
  <si>
    <t xml:space="preserve">Se hace devolución de la factura No. 837967 por valor de $ 53.508 correspondiente a la atención del día 17/10/2018 de la paciente MARIELA MARTINEZ ARDILA ya que el N.I.T de la entidad a cobrar esta errada ( 80808080 ). se informa que COOSALUD EPS-S con N.I.T 800.249.241-0 desde el 01/11/2017 según Resolución 862 del 28 de Marzo fue cedida a COOSALUD E.P.S SA  con N.I.T 900.226.715-3 por este motivo todo servicio prestado apartir del 01/11/2017 debe ser facturado con esta razón social y N.I.T. Cabe aclarar que esta es una devolución lo cual se entiende como una no conformidad que afecta en forma total la factura por prestación de servicios de salud. encontrada por la entidad responsable del pago durante la revisión preliminar y que impide dar por presentada la factura según Resolución 3047 de 2008 Anexo técnico 6.  </t>
  </si>
  <si>
    <t>DF-6846836802</t>
  </si>
  <si>
    <t>29/01/2019 12:00:00 a. m.</t>
  </si>
  <si>
    <t xml:space="preserve">Se hace devolución de la factura N° 827143 por valor de $ 51.300 correspondiente a la atención 20/03/2018 de la paciente MARIA EUGENIA DIAZ PEÑA puesto que no cumple con los requisitos de una factura para efectos tributarios. ya que según el articulo 617 de estatuto tributario literal b. Apellidos y nombre o razón social y NIT del vendedor o de quien presta el servicio. ( en la factura no adjuntan el NIT de la IPS ).."Es de notar que una vez subsanado este inconveniente la factura debe ser presentada en el tiempo de radicación que aplica del 01 al 10 de cada mes </t>
  </si>
  <si>
    <t>DF-6846836856</t>
  </si>
  <si>
    <t>19/03/2019 12:00:00 a. m.</t>
  </si>
  <si>
    <t>Se hace devolución de la factura No. 827143 por valor de $ 51.300 correspondiente a la atención del día 20/03/2018 de la paciente MARIA EUGENIA DIAZ PEÑA ya que el N.I.T de la entidad a cobrar esta errada ( 80808080 ). se informa que COOSALUD EPS-S con N.I.T 800.249.241-0 desde el 01/11/2017 según Resolución 862 del 28 de Marzo fue cedida a COOSALUD E.P.S SA  con N.I.T 900.226.715-3 por este motivo todo servicio prestado apartir del 01/11/2017 debe ser facturado con esta razón social y N.I.T. Cabe aclarar que esta es una devolución lo cual se entiende como una no conformidad que afecta en forma total la factura por prestación de servicios de salud. encontrada por la entidad responsable del pago durante la revisión preliminar y que impide dar por presentada la factura según Resolución 3047 de 2008 Anexo técnico 6.</t>
  </si>
  <si>
    <t>DF-9493077310426</t>
  </si>
  <si>
    <t>14/11/2019 12:00:00 a. m.</t>
  </si>
  <si>
    <t>SE HACE DEVOLUCIÓN DE LA FACTURA CON SUS RESPECTIVOS SOPORTES. DE ACUERDO A LA DIRECTRIZ DE COOSALUD EPSS : A PARTIR DEL 1 DE ENERO DE 2019 LOS RIPS DEBEN SER PRE-VALIDADOS EN LA MALLA SAMI SIN EXCEPCIÓN Y SE DEBERÁ PRESENTAR EL PRE-RADICADO DEL CARGUE EXITOSO PARA LA RADICACIÓN DE LA FACTURACIÓN. UNA VEZ SUBSANE ENVIAR PARA CONTINUAR CON EL PROCESO DE RADICIÓN.</t>
  </si>
  <si>
    <t>DF-9493077310427</t>
  </si>
  <si>
    <t>DF-9493077310428</t>
  </si>
  <si>
    <t>DF-9493077310429</t>
  </si>
  <si>
    <t>DF-9493077310430</t>
  </si>
  <si>
    <t>DF-9493077310431</t>
  </si>
  <si>
    <t>DF-9493077310432</t>
  </si>
  <si>
    <t>SE HACE DEVOLUCIÓN DE LA CUENTA YA QUE DE  ACUERDO A LA INFORMACIÓN SUMINISTRADA POR PARTE DE COOSALUD EPS  DONDE  SE INFORMABA EL CAMBIO DE RAZÓN SOCIAL A PARTIR DEL 1 DE NOVIEMBRE DEL 2017 Y DONDE  SE INFORMABA QUE LOS SERVICIOS  PRESTADOS  A PARTIR DE DICHA FECHA TIENEN QUE VENIR  BAJO LA  NUEVA RAZÓN SOCIAL .POR TAL MOTIVO . LE SOLICITAMOS QUE LA PRESTACIÓN DE  SERVICIOS DE SALUD CAUSADA HASTA 24 HORAS DEL DÍA 31  DE 2017 SEA FACTURADO A LA COOPERATIVA DE DESARROLLO INTEGRAL COOSALUD EPS. IDENTIFICADA CON EL  NIT 800.429.241-0 Y LOS  SERVICIOS  GENERADOS  A PARTIR DE LAS 00:01 DEL DÍA  1 DE NOVIEMBRE  DE 2017 SE DEBE  FACTURAR A  NOMBRE DE  COOSALUD ENTIDAD PROMOTORA DE SALUD S.A IDENTIFICADA  CON EL NIT 900.226.715-3.</t>
  </si>
  <si>
    <t>DF-9493077310433</t>
  </si>
  <si>
    <t>DF-9493077310434</t>
  </si>
  <si>
    <t>DF-9493077310435</t>
  </si>
  <si>
    <t>DF-9493077310436</t>
  </si>
  <si>
    <t>Devoluciones</t>
  </si>
  <si>
    <t>Diferencia</t>
  </si>
  <si>
    <t>Observaciones</t>
  </si>
  <si>
    <t>NIT 800</t>
  </si>
  <si>
    <t>NIT 900</t>
  </si>
  <si>
    <t>Referencia</t>
  </si>
  <si>
    <t>Importe en moneda local</t>
  </si>
  <si>
    <t>Cuenta de mayor</t>
  </si>
  <si>
    <t>Nº documento</t>
  </si>
  <si>
    <t>Fecha de documento</t>
  </si>
  <si>
    <t>Clase de documento</t>
  </si>
  <si>
    <t>Doc.compensación</t>
  </si>
  <si>
    <t>Texto</t>
  </si>
  <si>
    <t>Centro de beneficio</t>
  </si>
  <si>
    <t>Asignación</t>
  </si>
  <si>
    <t>2205200101</t>
  </si>
  <si>
    <t>1905790375</t>
  </si>
  <si>
    <t>KR</t>
  </si>
  <si>
    <t>GLOSA INICIAL GL-259261133510</t>
  </si>
  <si>
    <t>2575420011</t>
  </si>
  <si>
    <t>11031219046</t>
  </si>
  <si>
    <t>HSFV888118</t>
  </si>
  <si>
    <t>2905100202</t>
  </si>
  <si>
    <t>1907742795</t>
  </si>
  <si>
    <t>13433454858 SAMUEL VILLEGAS</t>
  </si>
  <si>
    <t>1343317011</t>
  </si>
  <si>
    <t>5100939787</t>
  </si>
  <si>
    <t>HSFV889592</t>
  </si>
  <si>
    <t>2905100203</t>
  </si>
  <si>
    <t>1907954216</t>
  </si>
  <si>
    <t>25754136891 VALENTINA CALDERON</t>
  </si>
  <si>
    <t>7010824701</t>
  </si>
  <si>
    <t>HSFV890245</t>
  </si>
  <si>
    <t>1908402386</t>
  </si>
  <si>
    <t>9030928268</t>
  </si>
  <si>
    <t>HSFV890832</t>
  </si>
  <si>
    <t>2000847361</t>
  </si>
  <si>
    <t>ZV</t>
  </si>
  <si>
    <t>SALDO 2575420680 LUIS RODRIGUEZ</t>
  </si>
  <si>
    <t>1300000000</t>
  </si>
  <si>
    <t>HSFV891801</t>
  </si>
  <si>
    <t>1908567537</t>
  </si>
  <si>
    <t>76001703373 KEANU PRADA</t>
  </si>
  <si>
    <t>7600117011</t>
  </si>
  <si>
    <t>9030937228</t>
  </si>
  <si>
    <t>HSFV893480</t>
  </si>
  <si>
    <t>1908344565</t>
  </si>
  <si>
    <t>1100117726 ISRAEL VERA</t>
  </si>
  <si>
    <t>1100120011</t>
  </si>
  <si>
    <t>9101315243</t>
  </si>
  <si>
    <t>GLOSA INICIAL GL-25765434373153</t>
  </si>
  <si>
    <t>HSFV893275</t>
  </si>
  <si>
    <t>2000847363</t>
  </si>
  <si>
    <t>SALDO 1100117726 ISRAEL VERA</t>
  </si>
  <si>
    <t>HSFV893271</t>
  </si>
  <si>
    <t>1908533387</t>
  </si>
  <si>
    <t>9101315650</t>
  </si>
  <si>
    <t>18003549 CUN-9</t>
  </si>
  <si>
    <t>2000817891</t>
  </si>
  <si>
    <t>ZP</t>
  </si>
  <si>
    <t>ACUERDO DE PAGO NIT 900 Secretaria de Salud de Cun</t>
  </si>
  <si>
    <t>2500000000</t>
  </si>
  <si>
    <t>CUNDINAMARCA</t>
  </si>
  <si>
    <t>Fecha</t>
  </si>
  <si>
    <t>COOSALUD EPS SA</t>
  </si>
  <si>
    <t>Estado de cartera HOSPITAL SAN FRANCISCO DE VIOTA NIT : 890.680.032</t>
  </si>
  <si>
    <t>DETALLE DE CARTERA IPS</t>
  </si>
  <si>
    <t>Cartera presentada  IPS</t>
  </si>
  <si>
    <t>Facturas sin evidencia de radicación</t>
  </si>
  <si>
    <t>Facturas Pagadas y No descargadas por la IPS</t>
  </si>
  <si>
    <t>Glosas Aceptadas por la IPS</t>
  </si>
  <si>
    <t>Glosas por  Conciliar</t>
  </si>
  <si>
    <t>Diferencias a revisar por el Proveedor</t>
  </si>
  <si>
    <t>Facturas en proceso de auditoria Aplistaff</t>
  </si>
  <si>
    <t>Saldo Final</t>
  </si>
  <si>
    <t>COOSALUD  NIT 900.226.715</t>
  </si>
  <si>
    <t>Giros de la EPS por legalizar ACUERDO DE PAGO NIT 900</t>
  </si>
  <si>
    <t>Saldo Disponible a Favor de Hospital San Francisco de Viota Corte 31/12/2021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</si>
</sst>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10C0A]d/mm/yyyy"/>
    <numFmt numFmtId="165" formatCode="[$-10C0A]#,##0;\-#,##0"/>
    <numFmt numFmtId="166" formatCode="_-* #,##0_-;\-* #,##0_-;_-* &quot;-&quot;??_-;_-@_-"/>
  </numFmts>
  <fonts count="13" x14ac:knownFonts="1">
    <font>
      <sz val="11"/>
      <color theme="1"/>
      <name val="Calibri"/>
      <family val="2"/>
      <scheme val="minor"/>
    </font>
    <font>
      <b/>
      <sz val="11"/>
      <color indexed="8"/>
      <name val="Arial"/>
      <family val="2"/>
    </font>
    <font>
      <b/>
      <sz val="10"/>
      <color indexed="8"/>
      <name val="Arial"/>
      <family val="2"/>
    </font>
    <font>
      <sz val="10"/>
      <color indexed="8"/>
      <name val="Arial"/>
      <family val="2"/>
    </font>
    <font>
      <sz val="11"/>
      <color theme="1"/>
      <name val="Calibri"/>
      <family val="2"/>
      <scheme val="minor"/>
    </font>
    <font>
      <b/>
      <sz val="11"/>
      <color theme="1"/>
      <name val="Calibri"/>
      <family val="2"/>
      <scheme val="minor"/>
    </font>
    <font>
      <sz val="10"/>
      <name val="Arial"/>
      <family val="2"/>
    </font>
    <font>
      <sz val="11"/>
      <color rgb="FF000000"/>
      <name val="Calibri"/>
      <family val="2"/>
      <scheme val="minor"/>
    </font>
    <font>
      <b/>
      <sz val="12"/>
      <color rgb="FF000000"/>
      <name val="Calibri"/>
      <family val="2"/>
      <scheme val="minor"/>
    </font>
    <font>
      <b/>
      <sz val="10"/>
      <color rgb="FF000000"/>
      <name val="Calibri"/>
      <family val="2"/>
      <scheme val="minor"/>
    </font>
    <font>
      <b/>
      <sz val="11"/>
      <color rgb="FF000000"/>
      <name val="Calibri"/>
      <family val="2"/>
      <scheme val="minor"/>
    </font>
    <font>
      <b/>
      <sz val="14"/>
      <color rgb="FF000000"/>
      <name val="Calibri"/>
      <family val="2"/>
      <scheme val="minor"/>
    </font>
    <font>
      <sz val="11"/>
      <name val="Calibri"/>
      <family val="2"/>
      <scheme val="minor"/>
    </font>
  </fonts>
  <fills count="8">
    <fill>
      <patternFill patternType="none"/>
    </fill>
    <fill>
      <patternFill patternType="gray125"/>
    </fill>
    <fill>
      <patternFill patternType="solid">
        <fgColor indexed="11"/>
        <bgColor indexed="0"/>
      </patternFill>
    </fill>
    <fill>
      <patternFill patternType="solid">
        <fgColor theme="9" tint="0.79998168889431442"/>
        <bgColor indexed="64"/>
      </patternFill>
    </fill>
    <fill>
      <patternFill patternType="solid">
        <fgColor rgb="FFDDDDDD"/>
        <bgColor indexed="64"/>
      </patternFill>
    </fill>
    <fill>
      <patternFill patternType="solid">
        <fgColor rgb="FFDDEBF7"/>
        <bgColor rgb="FF000000"/>
      </patternFill>
    </fill>
    <fill>
      <patternFill patternType="solid">
        <fgColor rgb="FFFFFF00"/>
        <bgColor rgb="FF000000"/>
      </patternFill>
    </fill>
    <fill>
      <patternFill patternType="solid">
        <fgColor rgb="FFE2EFDA"/>
        <bgColor rgb="FF000000"/>
      </patternFill>
    </fill>
  </fills>
  <borders count="4">
    <border>
      <left/>
      <right/>
      <top/>
      <bottom/>
      <diagonal/>
    </border>
    <border>
      <left style="thin">
        <color indexed="9"/>
      </left>
      <right style="thin">
        <color indexed="9"/>
      </right>
      <top style="thin">
        <color indexed="9"/>
      </top>
      <bottom style="thin">
        <color indexed="9"/>
      </bottom>
      <diagonal/>
    </border>
    <border>
      <left/>
      <right/>
      <top style="thin">
        <color indexed="9"/>
      </top>
      <bottom style="thin">
        <color indexed="9"/>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4" fillId="0" borderId="0" applyFont="0" applyFill="0" applyBorder="0" applyAlignment="0" applyProtection="0"/>
  </cellStyleXfs>
  <cellXfs count="40">
    <xf numFmtId="0" fontId="0" fillId="0" borderId="0" xfId="0"/>
    <xf numFmtId="0" fontId="0" fillId="0" borderId="0" xfId="0" applyAlignment="1">
      <alignment readingOrder="1"/>
    </xf>
    <xf numFmtId="0" fontId="1" fillId="0" borderId="0" xfId="0" applyFont="1" applyAlignment="1" applyProtection="1">
      <alignment vertical="center" wrapText="1" readingOrder="1"/>
      <protection locked="0"/>
    </xf>
    <xf numFmtId="0" fontId="2" fillId="0" borderId="1" xfId="0" applyFont="1" applyBorder="1" applyAlignment="1" applyProtection="1">
      <alignment horizontal="center" vertical="top" wrapText="1" readingOrder="1"/>
      <protection locked="0"/>
    </xf>
    <xf numFmtId="0" fontId="3" fillId="0" borderId="1" xfId="0" applyFont="1" applyBorder="1" applyAlignment="1" applyProtection="1">
      <alignment horizontal="center" vertical="top" wrapText="1" readingOrder="1"/>
      <protection locked="0"/>
    </xf>
    <xf numFmtId="164" fontId="3" fillId="0" borderId="1" xfId="0" applyNumberFormat="1" applyFont="1" applyBorder="1" applyAlignment="1" applyProtection="1">
      <alignment horizontal="center" vertical="top" wrapText="1" readingOrder="1"/>
      <protection locked="0"/>
    </xf>
    <xf numFmtId="165" fontId="3" fillId="0" borderId="1" xfId="0" applyNumberFormat="1" applyFont="1" applyBorder="1" applyAlignment="1" applyProtection="1">
      <alignment horizontal="right" vertical="top" wrapText="1" readingOrder="1"/>
      <protection locked="0"/>
    </xf>
    <xf numFmtId="165" fontId="2" fillId="2" borderId="1" xfId="0" applyNumberFormat="1" applyFont="1" applyFill="1" applyBorder="1" applyAlignment="1" applyProtection="1">
      <alignment horizontal="right" vertical="top" wrapText="1" readingOrder="1"/>
      <protection locked="0"/>
    </xf>
    <xf numFmtId="166" fontId="0" fillId="0" borderId="0" xfId="1" applyNumberFormat="1" applyFont="1"/>
    <xf numFmtId="0" fontId="0" fillId="0" borderId="3" xfId="0" applyBorder="1"/>
    <xf numFmtId="166" fontId="0" fillId="0" borderId="3" xfId="1" applyNumberFormat="1" applyFont="1" applyBorder="1"/>
    <xf numFmtId="166" fontId="0" fillId="0" borderId="3" xfId="0" applyNumberFormat="1" applyBorder="1"/>
    <xf numFmtId="0" fontId="5" fillId="3" borderId="3" xfId="0" applyFont="1" applyFill="1" applyBorder="1" applyAlignment="1">
      <alignment horizontal="center" vertical="center"/>
    </xf>
    <xf numFmtId="166" fontId="5" fillId="3" borderId="3" xfId="1" applyNumberFormat="1" applyFont="1" applyFill="1" applyBorder="1" applyAlignment="1">
      <alignment horizontal="center" vertical="center"/>
    </xf>
    <xf numFmtId="166" fontId="5" fillId="3" borderId="3" xfId="1" applyNumberFormat="1" applyFont="1" applyFill="1" applyBorder="1" applyAlignment="1">
      <alignment horizontal="center" vertical="center" wrapText="1"/>
    </xf>
    <xf numFmtId="0" fontId="5" fillId="3" borderId="3" xfId="0" applyFont="1" applyFill="1" applyBorder="1"/>
    <xf numFmtId="166" fontId="5" fillId="3" borderId="3" xfId="1" applyNumberFormat="1" applyFont="1" applyFill="1" applyBorder="1"/>
    <xf numFmtId="0" fontId="1" fillId="0" borderId="0" xfId="0" applyFont="1" applyAlignment="1" applyProtection="1">
      <alignment horizontal="center" vertical="center" wrapText="1" readingOrder="1"/>
      <protection locked="0"/>
    </xf>
    <xf numFmtId="0" fontId="0" fillId="0" borderId="0" xfId="0" applyAlignment="1">
      <alignment horizontal="center"/>
    </xf>
    <xf numFmtId="0" fontId="2" fillId="2" borderId="1" xfId="0" applyFont="1" applyFill="1" applyBorder="1" applyAlignment="1" applyProtection="1">
      <alignment vertical="top" wrapText="1" readingOrder="1"/>
      <protection locked="0"/>
    </xf>
    <xf numFmtId="0" fontId="0" fillId="0" borderId="2" xfId="0" applyBorder="1" applyAlignment="1" applyProtection="1">
      <alignment vertical="top" wrapText="1"/>
      <protection locked="0"/>
    </xf>
    <xf numFmtId="0" fontId="6" fillId="4" borderId="3" xfId="0" applyFont="1" applyFill="1" applyBorder="1"/>
    <xf numFmtId="0" fontId="6" fillId="0" borderId="0" xfId="0" applyFont="1"/>
    <xf numFmtId="3" fontId="6" fillId="0" borderId="0" xfId="0" applyNumberFormat="1" applyFont="1" applyAlignment="1">
      <alignment horizontal="right"/>
    </xf>
    <xf numFmtId="14" fontId="6" fillId="0" borderId="0" xfId="0" applyNumberFormat="1" applyFont="1" applyAlignment="1">
      <alignment horizontal="right"/>
    </xf>
    <xf numFmtId="1" fontId="5" fillId="3" borderId="3" xfId="0" applyNumberFormat="1" applyFont="1" applyFill="1" applyBorder="1" applyAlignment="1">
      <alignment horizontal="center" vertical="center"/>
    </xf>
    <xf numFmtId="1" fontId="0" fillId="0" borderId="3" xfId="0" applyNumberFormat="1" applyBorder="1" applyAlignment="1">
      <alignment horizontal="center" vertical="center"/>
    </xf>
    <xf numFmtId="1" fontId="0" fillId="0" borderId="0" xfId="0" applyNumberFormat="1" applyAlignment="1">
      <alignment horizontal="center" vertical="center"/>
    </xf>
    <xf numFmtId="0" fontId="7" fillId="0" borderId="0" xfId="0" applyFont="1"/>
    <xf numFmtId="0" fontId="8" fillId="0" borderId="0" xfId="0" applyFont="1"/>
    <xf numFmtId="0" fontId="9" fillId="0" borderId="0" xfId="0" applyFont="1"/>
    <xf numFmtId="0" fontId="10" fillId="5" borderId="0" xfId="0" applyFont="1" applyFill="1" applyAlignment="1">
      <alignment vertical="center"/>
    </xf>
    <xf numFmtId="0" fontId="10" fillId="6" borderId="0" xfId="0" applyFont="1" applyFill="1" applyAlignment="1">
      <alignment vertical="center"/>
    </xf>
    <xf numFmtId="0" fontId="11" fillId="5" borderId="0" xfId="0" applyFont="1" applyFill="1"/>
    <xf numFmtId="3" fontId="11" fillId="5" borderId="0" xfId="0" applyNumberFormat="1" applyFont="1" applyFill="1"/>
    <xf numFmtId="166" fontId="6" fillId="0" borderId="0" xfId="1" applyNumberFormat="1" applyFont="1" applyAlignment="1">
      <alignment horizontal="right"/>
    </xf>
    <xf numFmtId="0" fontId="12" fillId="0" borderId="0" xfId="0" applyFont="1"/>
    <xf numFmtId="3" fontId="12" fillId="0" borderId="0" xfId="0" applyNumberFormat="1" applyFont="1"/>
    <xf numFmtId="0" fontId="10" fillId="5" borderId="0" xfId="0" applyFont="1" applyFill="1"/>
    <xf numFmtId="3" fontId="11" fillId="7" borderId="0" xfId="0" applyNumberFormat="1" applyFont="1" applyFill="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2943225</xdr:colOff>
      <xdr:row>3</xdr:row>
      <xdr:rowOff>123825</xdr:rowOff>
    </xdr:to>
    <xdr:pic>
      <xdr:nvPicPr>
        <xdr:cNvPr id="2" name="Imagen 1">
          <a:extLst>
            <a:ext uri="{FF2B5EF4-FFF2-40B4-BE49-F238E27FC236}">
              <a16:creationId xmlns:a16="http://schemas.microsoft.com/office/drawing/2014/main" id="{1568896E-DBA7-4DB0-838C-17D9D8A8D0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9432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0</xdr:colOff>
      <xdr:row>0</xdr:row>
      <xdr:rowOff>19050</xdr:rowOff>
    </xdr:from>
    <xdr:ext cx="2943225" cy="590550"/>
    <xdr:pic>
      <xdr:nvPicPr>
        <xdr:cNvPr id="3" name="Imagen 2">
          <a:extLst>
            <a:ext uri="{FF2B5EF4-FFF2-40B4-BE49-F238E27FC236}">
              <a16:creationId xmlns:a16="http://schemas.microsoft.com/office/drawing/2014/main" id="{8B197781-FBA4-4B23-990E-27D70E6C36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94322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DAB553-F8B1-4338-AB3A-1CF81A0CE2CF}">
  <dimension ref="B1:H83"/>
  <sheetViews>
    <sheetView topLeftCell="A52" workbookViewId="0">
      <selection activeCell="F62" sqref="F62:F82"/>
    </sheetView>
  </sheetViews>
  <sheetFormatPr baseColWidth="10" defaultColWidth="9.140625" defaultRowHeight="15" x14ac:dyDescent="0.25"/>
  <cols>
    <col min="1" max="1" width="1" customWidth="1"/>
    <col min="2" max="2" width="0.140625" customWidth="1"/>
    <col min="3" max="3" width="9.85546875" customWidth="1"/>
    <col min="4" max="4" width="17.42578125" customWidth="1"/>
    <col min="5" max="5" width="15.28515625" customWidth="1"/>
    <col min="6" max="7" width="13.42578125" customWidth="1"/>
    <col min="257" max="257" width="1" customWidth="1"/>
    <col min="258" max="258" width="0.140625" customWidth="1"/>
    <col min="259" max="259" width="9.85546875" customWidth="1"/>
    <col min="260" max="260" width="17.42578125" customWidth="1"/>
    <col min="261" max="261" width="15.28515625" customWidth="1"/>
    <col min="262" max="263" width="13.42578125" customWidth="1"/>
    <col min="513" max="513" width="1" customWidth="1"/>
    <col min="514" max="514" width="0.140625" customWidth="1"/>
    <col min="515" max="515" width="9.85546875" customWidth="1"/>
    <col min="516" max="516" width="17.42578125" customWidth="1"/>
    <col min="517" max="517" width="15.28515625" customWidth="1"/>
    <col min="518" max="519" width="13.42578125" customWidth="1"/>
    <col min="769" max="769" width="1" customWidth="1"/>
    <col min="770" max="770" width="0.140625" customWidth="1"/>
    <col min="771" max="771" width="9.85546875" customWidth="1"/>
    <col min="772" max="772" width="17.42578125" customWidth="1"/>
    <col min="773" max="773" width="15.28515625" customWidth="1"/>
    <col min="774" max="775" width="13.42578125" customWidth="1"/>
    <col min="1025" max="1025" width="1" customWidth="1"/>
    <col min="1026" max="1026" width="0.140625" customWidth="1"/>
    <col min="1027" max="1027" width="9.85546875" customWidth="1"/>
    <col min="1028" max="1028" width="17.42578125" customWidth="1"/>
    <col min="1029" max="1029" width="15.28515625" customWidth="1"/>
    <col min="1030" max="1031" width="13.42578125" customWidth="1"/>
    <col min="1281" max="1281" width="1" customWidth="1"/>
    <col min="1282" max="1282" width="0.140625" customWidth="1"/>
    <col min="1283" max="1283" width="9.85546875" customWidth="1"/>
    <col min="1284" max="1284" width="17.42578125" customWidth="1"/>
    <col min="1285" max="1285" width="15.28515625" customWidth="1"/>
    <col min="1286" max="1287" width="13.42578125" customWidth="1"/>
    <col min="1537" max="1537" width="1" customWidth="1"/>
    <col min="1538" max="1538" width="0.140625" customWidth="1"/>
    <col min="1539" max="1539" width="9.85546875" customWidth="1"/>
    <col min="1540" max="1540" width="17.42578125" customWidth="1"/>
    <col min="1541" max="1541" width="15.28515625" customWidth="1"/>
    <col min="1542" max="1543" width="13.42578125" customWidth="1"/>
    <col min="1793" max="1793" width="1" customWidth="1"/>
    <col min="1794" max="1794" width="0.140625" customWidth="1"/>
    <col min="1795" max="1795" width="9.85546875" customWidth="1"/>
    <col min="1796" max="1796" width="17.42578125" customWidth="1"/>
    <col min="1797" max="1797" width="15.28515625" customWidth="1"/>
    <col min="1798" max="1799" width="13.42578125" customWidth="1"/>
    <col min="2049" max="2049" width="1" customWidth="1"/>
    <col min="2050" max="2050" width="0.140625" customWidth="1"/>
    <col min="2051" max="2051" width="9.85546875" customWidth="1"/>
    <col min="2052" max="2052" width="17.42578125" customWidth="1"/>
    <col min="2053" max="2053" width="15.28515625" customWidth="1"/>
    <col min="2054" max="2055" width="13.42578125" customWidth="1"/>
    <col min="2305" max="2305" width="1" customWidth="1"/>
    <col min="2306" max="2306" width="0.140625" customWidth="1"/>
    <col min="2307" max="2307" width="9.85546875" customWidth="1"/>
    <col min="2308" max="2308" width="17.42578125" customWidth="1"/>
    <col min="2309" max="2309" width="15.28515625" customWidth="1"/>
    <col min="2310" max="2311" width="13.42578125" customWidth="1"/>
    <col min="2561" max="2561" width="1" customWidth="1"/>
    <col min="2562" max="2562" width="0.140625" customWidth="1"/>
    <col min="2563" max="2563" width="9.85546875" customWidth="1"/>
    <col min="2564" max="2564" width="17.42578125" customWidth="1"/>
    <col min="2565" max="2565" width="15.28515625" customWidth="1"/>
    <col min="2566" max="2567" width="13.42578125" customWidth="1"/>
    <col min="2817" max="2817" width="1" customWidth="1"/>
    <col min="2818" max="2818" width="0.140625" customWidth="1"/>
    <col min="2819" max="2819" width="9.85546875" customWidth="1"/>
    <col min="2820" max="2820" width="17.42578125" customWidth="1"/>
    <col min="2821" max="2821" width="15.28515625" customWidth="1"/>
    <col min="2822" max="2823" width="13.42578125" customWidth="1"/>
    <col min="3073" max="3073" width="1" customWidth="1"/>
    <col min="3074" max="3074" width="0.140625" customWidth="1"/>
    <col min="3075" max="3075" width="9.85546875" customWidth="1"/>
    <col min="3076" max="3076" width="17.42578125" customWidth="1"/>
    <col min="3077" max="3077" width="15.28515625" customWidth="1"/>
    <col min="3078" max="3079" width="13.42578125" customWidth="1"/>
    <col min="3329" max="3329" width="1" customWidth="1"/>
    <col min="3330" max="3330" width="0.140625" customWidth="1"/>
    <col min="3331" max="3331" width="9.85546875" customWidth="1"/>
    <col min="3332" max="3332" width="17.42578125" customWidth="1"/>
    <col min="3333" max="3333" width="15.28515625" customWidth="1"/>
    <col min="3334" max="3335" width="13.42578125" customWidth="1"/>
    <col min="3585" max="3585" width="1" customWidth="1"/>
    <col min="3586" max="3586" width="0.140625" customWidth="1"/>
    <col min="3587" max="3587" width="9.85546875" customWidth="1"/>
    <col min="3588" max="3588" width="17.42578125" customWidth="1"/>
    <col min="3589" max="3589" width="15.28515625" customWidth="1"/>
    <col min="3590" max="3591" width="13.42578125" customWidth="1"/>
    <col min="3841" max="3841" width="1" customWidth="1"/>
    <col min="3842" max="3842" width="0.140625" customWidth="1"/>
    <col min="3843" max="3843" width="9.85546875" customWidth="1"/>
    <col min="3844" max="3844" width="17.42578125" customWidth="1"/>
    <col min="3845" max="3845" width="15.28515625" customWidth="1"/>
    <col min="3846" max="3847" width="13.42578125" customWidth="1"/>
    <col min="4097" max="4097" width="1" customWidth="1"/>
    <col min="4098" max="4098" width="0.140625" customWidth="1"/>
    <col min="4099" max="4099" width="9.85546875" customWidth="1"/>
    <col min="4100" max="4100" width="17.42578125" customWidth="1"/>
    <col min="4101" max="4101" width="15.28515625" customWidth="1"/>
    <col min="4102" max="4103" width="13.42578125" customWidth="1"/>
    <col min="4353" max="4353" width="1" customWidth="1"/>
    <col min="4354" max="4354" width="0.140625" customWidth="1"/>
    <col min="4355" max="4355" width="9.85546875" customWidth="1"/>
    <col min="4356" max="4356" width="17.42578125" customWidth="1"/>
    <col min="4357" max="4357" width="15.28515625" customWidth="1"/>
    <col min="4358" max="4359" width="13.42578125" customWidth="1"/>
    <col min="4609" max="4609" width="1" customWidth="1"/>
    <col min="4610" max="4610" width="0.140625" customWidth="1"/>
    <col min="4611" max="4611" width="9.85546875" customWidth="1"/>
    <col min="4612" max="4612" width="17.42578125" customWidth="1"/>
    <col min="4613" max="4613" width="15.28515625" customWidth="1"/>
    <col min="4614" max="4615" width="13.42578125" customWidth="1"/>
    <col min="4865" max="4865" width="1" customWidth="1"/>
    <col min="4866" max="4866" width="0.140625" customWidth="1"/>
    <col min="4867" max="4867" width="9.85546875" customWidth="1"/>
    <col min="4868" max="4868" width="17.42578125" customWidth="1"/>
    <col min="4869" max="4869" width="15.28515625" customWidth="1"/>
    <col min="4870" max="4871" width="13.42578125" customWidth="1"/>
    <col min="5121" max="5121" width="1" customWidth="1"/>
    <col min="5122" max="5122" width="0.140625" customWidth="1"/>
    <col min="5123" max="5123" width="9.85546875" customWidth="1"/>
    <col min="5124" max="5124" width="17.42578125" customWidth="1"/>
    <col min="5125" max="5125" width="15.28515625" customWidth="1"/>
    <col min="5126" max="5127" width="13.42578125" customWidth="1"/>
    <col min="5377" max="5377" width="1" customWidth="1"/>
    <col min="5378" max="5378" width="0.140625" customWidth="1"/>
    <col min="5379" max="5379" width="9.85546875" customWidth="1"/>
    <col min="5380" max="5380" width="17.42578125" customWidth="1"/>
    <col min="5381" max="5381" width="15.28515625" customWidth="1"/>
    <col min="5382" max="5383" width="13.42578125" customWidth="1"/>
    <col min="5633" max="5633" width="1" customWidth="1"/>
    <col min="5634" max="5634" width="0.140625" customWidth="1"/>
    <col min="5635" max="5635" width="9.85546875" customWidth="1"/>
    <col min="5636" max="5636" width="17.42578125" customWidth="1"/>
    <col min="5637" max="5637" width="15.28515625" customWidth="1"/>
    <col min="5638" max="5639" width="13.42578125" customWidth="1"/>
    <col min="5889" max="5889" width="1" customWidth="1"/>
    <col min="5890" max="5890" width="0.140625" customWidth="1"/>
    <col min="5891" max="5891" width="9.85546875" customWidth="1"/>
    <col min="5892" max="5892" width="17.42578125" customWidth="1"/>
    <col min="5893" max="5893" width="15.28515625" customWidth="1"/>
    <col min="5894" max="5895" width="13.42578125" customWidth="1"/>
    <col min="6145" max="6145" width="1" customWidth="1"/>
    <col min="6146" max="6146" width="0.140625" customWidth="1"/>
    <col min="6147" max="6147" width="9.85546875" customWidth="1"/>
    <col min="6148" max="6148" width="17.42578125" customWidth="1"/>
    <col min="6149" max="6149" width="15.28515625" customWidth="1"/>
    <col min="6150" max="6151" width="13.42578125" customWidth="1"/>
    <col min="6401" max="6401" width="1" customWidth="1"/>
    <col min="6402" max="6402" width="0.140625" customWidth="1"/>
    <col min="6403" max="6403" width="9.85546875" customWidth="1"/>
    <col min="6404" max="6404" width="17.42578125" customWidth="1"/>
    <col min="6405" max="6405" width="15.28515625" customWidth="1"/>
    <col min="6406" max="6407" width="13.42578125" customWidth="1"/>
    <col min="6657" max="6657" width="1" customWidth="1"/>
    <col min="6658" max="6658" width="0.140625" customWidth="1"/>
    <col min="6659" max="6659" width="9.85546875" customWidth="1"/>
    <col min="6660" max="6660" width="17.42578125" customWidth="1"/>
    <col min="6661" max="6661" width="15.28515625" customWidth="1"/>
    <col min="6662" max="6663" width="13.42578125" customWidth="1"/>
    <col min="6913" max="6913" width="1" customWidth="1"/>
    <col min="6914" max="6914" width="0.140625" customWidth="1"/>
    <col min="6915" max="6915" width="9.85546875" customWidth="1"/>
    <col min="6916" max="6916" width="17.42578125" customWidth="1"/>
    <col min="6917" max="6917" width="15.28515625" customWidth="1"/>
    <col min="6918" max="6919" width="13.42578125" customWidth="1"/>
    <col min="7169" max="7169" width="1" customWidth="1"/>
    <col min="7170" max="7170" width="0.140625" customWidth="1"/>
    <col min="7171" max="7171" width="9.85546875" customWidth="1"/>
    <col min="7172" max="7172" width="17.42578125" customWidth="1"/>
    <col min="7173" max="7173" width="15.28515625" customWidth="1"/>
    <col min="7174" max="7175" width="13.42578125" customWidth="1"/>
    <col min="7425" max="7425" width="1" customWidth="1"/>
    <col min="7426" max="7426" width="0.140625" customWidth="1"/>
    <col min="7427" max="7427" width="9.85546875" customWidth="1"/>
    <col min="7428" max="7428" width="17.42578125" customWidth="1"/>
    <col min="7429" max="7429" width="15.28515625" customWidth="1"/>
    <col min="7430" max="7431" width="13.42578125" customWidth="1"/>
    <col min="7681" max="7681" width="1" customWidth="1"/>
    <col min="7682" max="7682" width="0.140625" customWidth="1"/>
    <col min="7683" max="7683" width="9.85546875" customWidth="1"/>
    <col min="7684" max="7684" width="17.42578125" customWidth="1"/>
    <col min="7685" max="7685" width="15.28515625" customWidth="1"/>
    <col min="7686" max="7687" width="13.42578125" customWidth="1"/>
    <col min="7937" max="7937" width="1" customWidth="1"/>
    <col min="7938" max="7938" width="0.140625" customWidth="1"/>
    <col min="7939" max="7939" width="9.85546875" customWidth="1"/>
    <col min="7940" max="7940" width="17.42578125" customWidth="1"/>
    <col min="7941" max="7941" width="15.28515625" customWidth="1"/>
    <col min="7942" max="7943" width="13.42578125" customWidth="1"/>
    <col min="8193" max="8193" width="1" customWidth="1"/>
    <col min="8194" max="8194" width="0.140625" customWidth="1"/>
    <col min="8195" max="8195" width="9.85546875" customWidth="1"/>
    <col min="8196" max="8196" width="17.42578125" customWidth="1"/>
    <col min="8197" max="8197" width="15.28515625" customWidth="1"/>
    <col min="8198" max="8199" width="13.42578125" customWidth="1"/>
    <col min="8449" max="8449" width="1" customWidth="1"/>
    <col min="8450" max="8450" width="0.140625" customWidth="1"/>
    <col min="8451" max="8451" width="9.85546875" customWidth="1"/>
    <col min="8452" max="8452" width="17.42578125" customWidth="1"/>
    <col min="8453" max="8453" width="15.28515625" customWidth="1"/>
    <col min="8454" max="8455" width="13.42578125" customWidth="1"/>
    <col min="8705" max="8705" width="1" customWidth="1"/>
    <col min="8706" max="8706" width="0.140625" customWidth="1"/>
    <col min="8707" max="8707" width="9.85546875" customWidth="1"/>
    <col min="8708" max="8708" width="17.42578125" customWidth="1"/>
    <col min="8709" max="8709" width="15.28515625" customWidth="1"/>
    <col min="8710" max="8711" width="13.42578125" customWidth="1"/>
    <col min="8961" max="8961" width="1" customWidth="1"/>
    <col min="8962" max="8962" width="0.140625" customWidth="1"/>
    <col min="8963" max="8963" width="9.85546875" customWidth="1"/>
    <col min="8964" max="8964" width="17.42578125" customWidth="1"/>
    <col min="8965" max="8965" width="15.28515625" customWidth="1"/>
    <col min="8966" max="8967" width="13.42578125" customWidth="1"/>
    <col min="9217" max="9217" width="1" customWidth="1"/>
    <col min="9218" max="9218" width="0.140625" customWidth="1"/>
    <col min="9219" max="9219" width="9.85546875" customWidth="1"/>
    <col min="9220" max="9220" width="17.42578125" customWidth="1"/>
    <col min="9221" max="9221" width="15.28515625" customWidth="1"/>
    <col min="9222" max="9223" width="13.42578125" customWidth="1"/>
    <col min="9473" max="9473" width="1" customWidth="1"/>
    <col min="9474" max="9474" width="0.140625" customWidth="1"/>
    <col min="9475" max="9475" width="9.85546875" customWidth="1"/>
    <col min="9476" max="9476" width="17.42578125" customWidth="1"/>
    <col min="9477" max="9477" width="15.28515625" customWidth="1"/>
    <col min="9478" max="9479" width="13.42578125" customWidth="1"/>
    <col min="9729" max="9729" width="1" customWidth="1"/>
    <col min="9730" max="9730" width="0.140625" customWidth="1"/>
    <col min="9731" max="9731" width="9.85546875" customWidth="1"/>
    <col min="9732" max="9732" width="17.42578125" customWidth="1"/>
    <col min="9733" max="9733" width="15.28515625" customWidth="1"/>
    <col min="9734" max="9735" width="13.42578125" customWidth="1"/>
    <col min="9985" max="9985" width="1" customWidth="1"/>
    <col min="9986" max="9986" width="0.140625" customWidth="1"/>
    <col min="9987" max="9987" width="9.85546875" customWidth="1"/>
    <col min="9988" max="9988" width="17.42578125" customWidth="1"/>
    <col min="9989" max="9989" width="15.28515625" customWidth="1"/>
    <col min="9990" max="9991" width="13.42578125" customWidth="1"/>
    <col min="10241" max="10241" width="1" customWidth="1"/>
    <col min="10242" max="10242" width="0.140625" customWidth="1"/>
    <col min="10243" max="10243" width="9.85546875" customWidth="1"/>
    <col min="10244" max="10244" width="17.42578125" customWidth="1"/>
    <col min="10245" max="10245" width="15.28515625" customWidth="1"/>
    <col min="10246" max="10247" width="13.42578125" customWidth="1"/>
    <col min="10497" max="10497" width="1" customWidth="1"/>
    <col min="10498" max="10498" width="0.140625" customWidth="1"/>
    <col min="10499" max="10499" width="9.85546875" customWidth="1"/>
    <col min="10500" max="10500" width="17.42578125" customWidth="1"/>
    <col min="10501" max="10501" width="15.28515625" customWidth="1"/>
    <col min="10502" max="10503" width="13.42578125" customWidth="1"/>
    <col min="10753" max="10753" width="1" customWidth="1"/>
    <col min="10754" max="10754" width="0.140625" customWidth="1"/>
    <col min="10755" max="10755" width="9.85546875" customWidth="1"/>
    <col min="10756" max="10756" width="17.42578125" customWidth="1"/>
    <col min="10757" max="10757" width="15.28515625" customWidth="1"/>
    <col min="10758" max="10759" width="13.42578125" customWidth="1"/>
    <col min="11009" max="11009" width="1" customWidth="1"/>
    <col min="11010" max="11010" width="0.140625" customWidth="1"/>
    <col min="11011" max="11011" width="9.85546875" customWidth="1"/>
    <col min="11012" max="11012" width="17.42578125" customWidth="1"/>
    <col min="11013" max="11013" width="15.28515625" customWidth="1"/>
    <col min="11014" max="11015" width="13.42578125" customWidth="1"/>
    <col min="11265" max="11265" width="1" customWidth="1"/>
    <col min="11266" max="11266" width="0.140625" customWidth="1"/>
    <col min="11267" max="11267" width="9.85546875" customWidth="1"/>
    <col min="11268" max="11268" width="17.42578125" customWidth="1"/>
    <col min="11269" max="11269" width="15.28515625" customWidth="1"/>
    <col min="11270" max="11271" width="13.42578125" customWidth="1"/>
    <col min="11521" max="11521" width="1" customWidth="1"/>
    <col min="11522" max="11522" width="0.140625" customWidth="1"/>
    <col min="11523" max="11523" width="9.85546875" customWidth="1"/>
    <col min="11524" max="11524" width="17.42578125" customWidth="1"/>
    <col min="11525" max="11525" width="15.28515625" customWidth="1"/>
    <col min="11526" max="11527" width="13.42578125" customWidth="1"/>
    <col min="11777" max="11777" width="1" customWidth="1"/>
    <col min="11778" max="11778" width="0.140625" customWidth="1"/>
    <col min="11779" max="11779" width="9.85546875" customWidth="1"/>
    <col min="11780" max="11780" width="17.42578125" customWidth="1"/>
    <col min="11781" max="11781" width="15.28515625" customWidth="1"/>
    <col min="11782" max="11783" width="13.42578125" customWidth="1"/>
    <col min="12033" max="12033" width="1" customWidth="1"/>
    <col min="12034" max="12034" width="0.140625" customWidth="1"/>
    <col min="12035" max="12035" width="9.85546875" customWidth="1"/>
    <col min="12036" max="12036" width="17.42578125" customWidth="1"/>
    <col min="12037" max="12037" width="15.28515625" customWidth="1"/>
    <col min="12038" max="12039" width="13.42578125" customWidth="1"/>
    <col min="12289" max="12289" width="1" customWidth="1"/>
    <col min="12290" max="12290" width="0.140625" customWidth="1"/>
    <col min="12291" max="12291" width="9.85546875" customWidth="1"/>
    <col min="12292" max="12292" width="17.42578125" customWidth="1"/>
    <col min="12293" max="12293" width="15.28515625" customWidth="1"/>
    <col min="12294" max="12295" width="13.42578125" customWidth="1"/>
    <col min="12545" max="12545" width="1" customWidth="1"/>
    <col min="12546" max="12546" width="0.140625" customWidth="1"/>
    <col min="12547" max="12547" width="9.85546875" customWidth="1"/>
    <col min="12548" max="12548" width="17.42578125" customWidth="1"/>
    <col min="12549" max="12549" width="15.28515625" customWidth="1"/>
    <col min="12550" max="12551" width="13.42578125" customWidth="1"/>
    <col min="12801" max="12801" width="1" customWidth="1"/>
    <col min="12802" max="12802" width="0.140625" customWidth="1"/>
    <col min="12803" max="12803" width="9.85546875" customWidth="1"/>
    <col min="12804" max="12804" width="17.42578125" customWidth="1"/>
    <col min="12805" max="12805" width="15.28515625" customWidth="1"/>
    <col min="12806" max="12807" width="13.42578125" customWidth="1"/>
    <col min="13057" max="13057" width="1" customWidth="1"/>
    <col min="13058" max="13058" width="0.140625" customWidth="1"/>
    <col min="13059" max="13059" width="9.85546875" customWidth="1"/>
    <col min="13060" max="13060" width="17.42578125" customWidth="1"/>
    <col min="13061" max="13061" width="15.28515625" customWidth="1"/>
    <col min="13062" max="13063" width="13.42578125" customWidth="1"/>
    <col min="13313" max="13313" width="1" customWidth="1"/>
    <col min="13314" max="13314" width="0.140625" customWidth="1"/>
    <col min="13315" max="13315" width="9.85546875" customWidth="1"/>
    <col min="13316" max="13316" width="17.42578125" customWidth="1"/>
    <col min="13317" max="13317" width="15.28515625" customWidth="1"/>
    <col min="13318" max="13319" width="13.42578125" customWidth="1"/>
    <col min="13569" max="13569" width="1" customWidth="1"/>
    <col min="13570" max="13570" width="0.140625" customWidth="1"/>
    <col min="13571" max="13571" width="9.85546875" customWidth="1"/>
    <col min="13572" max="13572" width="17.42578125" customWidth="1"/>
    <col min="13573" max="13573" width="15.28515625" customWidth="1"/>
    <col min="13574" max="13575" width="13.42578125" customWidth="1"/>
    <col min="13825" max="13825" width="1" customWidth="1"/>
    <col min="13826" max="13826" width="0.140625" customWidth="1"/>
    <col min="13827" max="13827" width="9.85546875" customWidth="1"/>
    <col min="13828" max="13828" width="17.42578125" customWidth="1"/>
    <col min="13829" max="13829" width="15.28515625" customWidth="1"/>
    <col min="13830" max="13831" width="13.42578125" customWidth="1"/>
    <col min="14081" max="14081" width="1" customWidth="1"/>
    <col min="14082" max="14082" width="0.140625" customWidth="1"/>
    <col min="14083" max="14083" width="9.85546875" customWidth="1"/>
    <col min="14084" max="14084" width="17.42578125" customWidth="1"/>
    <col min="14085" max="14085" width="15.28515625" customWidth="1"/>
    <col min="14086" max="14087" width="13.42578125" customWidth="1"/>
    <col min="14337" max="14337" width="1" customWidth="1"/>
    <col min="14338" max="14338" width="0.140625" customWidth="1"/>
    <col min="14339" max="14339" width="9.85546875" customWidth="1"/>
    <col min="14340" max="14340" width="17.42578125" customWidth="1"/>
    <col min="14341" max="14341" width="15.28515625" customWidth="1"/>
    <col min="14342" max="14343" width="13.42578125" customWidth="1"/>
    <col min="14593" max="14593" width="1" customWidth="1"/>
    <col min="14594" max="14594" width="0.140625" customWidth="1"/>
    <col min="14595" max="14595" width="9.85546875" customWidth="1"/>
    <col min="14596" max="14596" width="17.42578125" customWidth="1"/>
    <col min="14597" max="14597" width="15.28515625" customWidth="1"/>
    <col min="14598" max="14599" width="13.42578125" customWidth="1"/>
    <col min="14849" max="14849" width="1" customWidth="1"/>
    <col min="14850" max="14850" width="0.140625" customWidth="1"/>
    <col min="14851" max="14851" width="9.85546875" customWidth="1"/>
    <col min="14852" max="14852" width="17.42578125" customWidth="1"/>
    <col min="14853" max="14853" width="15.28515625" customWidth="1"/>
    <col min="14854" max="14855" width="13.42578125" customWidth="1"/>
    <col min="15105" max="15105" width="1" customWidth="1"/>
    <col min="15106" max="15106" width="0.140625" customWidth="1"/>
    <col min="15107" max="15107" width="9.85546875" customWidth="1"/>
    <col min="15108" max="15108" width="17.42578125" customWidth="1"/>
    <col min="15109" max="15109" width="15.28515625" customWidth="1"/>
    <col min="15110" max="15111" width="13.42578125" customWidth="1"/>
    <col min="15361" max="15361" width="1" customWidth="1"/>
    <col min="15362" max="15362" width="0.140625" customWidth="1"/>
    <col min="15363" max="15363" width="9.85546875" customWidth="1"/>
    <col min="15364" max="15364" width="17.42578125" customWidth="1"/>
    <col min="15365" max="15365" width="15.28515625" customWidth="1"/>
    <col min="15366" max="15367" width="13.42578125" customWidth="1"/>
    <col min="15617" max="15617" width="1" customWidth="1"/>
    <col min="15618" max="15618" width="0.140625" customWidth="1"/>
    <col min="15619" max="15619" width="9.85546875" customWidth="1"/>
    <col min="15620" max="15620" width="17.42578125" customWidth="1"/>
    <col min="15621" max="15621" width="15.28515625" customWidth="1"/>
    <col min="15622" max="15623" width="13.42578125" customWidth="1"/>
    <col min="15873" max="15873" width="1" customWidth="1"/>
    <col min="15874" max="15874" width="0.140625" customWidth="1"/>
    <col min="15875" max="15875" width="9.85546875" customWidth="1"/>
    <col min="15876" max="15876" width="17.42578125" customWidth="1"/>
    <col min="15877" max="15877" width="15.28515625" customWidth="1"/>
    <col min="15878" max="15879" width="13.42578125" customWidth="1"/>
    <col min="16129" max="16129" width="1" customWidth="1"/>
    <col min="16130" max="16130" width="0.140625" customWidth="1"/>
    <col min="16131" max="16131" width="9.85546875" customWidth="1"/>
    <col min="16132" max="16132" width="17.42578125" customWidth="1"/>
    <col min="16133" max="16133" width="15.28515625" customWidth="1"/>
    <col min="16134" max="16135" width="13.42578125" customWidth="1"/>
  </cols>
  <sheetData>
    <row r="1" spans="2:8" ht="40.35" customHeight="1" x14ac:dyDescent="0.25">
      <c r="C1" s="1"/>
      <c r="D1" s="17" t="s">
        <v>0</v>
      </c>
      <c r="E1" s="17"/>
      <c r="F1" s="17"/>
      <c r="G1" s="17"/>
    </row>
    <row r="2" spans="2:8" ht="17.100000000000001" customHeight="1" x14ac:dyDescent="0.25">
      <c r="B2" s="2" t="s">
        <v>1</v>
      </c>
      <c r="D2" s="18" t="s">
        <v>1</v>
      </c>
      <c r="E2" s="18"/>
      <c r="F2" s="18"/>
      <c r="G2" s="18"/>
    </row>
    <row r="3" spans="2:8" ht="17.100000000000001" customHeight="1" x14ac:dyDescent="0.25">
      <c r="D3" s="17"/>
      <c r="E3" s="17"/>
      <c r="F3" s="17"/>
      <c r="G3" s="17"/>
    </row>
    <row r="4" spans="2:8" ht="17.100000000000001" customHeight="1" x14ac:dyDescent="0.25">
      <c r="B4" s="2" t="s">
        <v>2</v>
      </c>
      <c r="D4" s="18" t="s">
        <v>2</v>
      </c>
      <c r="E4" s="18"/>
      <c r="F4" s="18"/>
      <c r="G4" s="18"/>
    </row>
    <row r="5" spans="2:8" ht="15.4" customHeight="1" x14ac:dyDescent="0.25"/>
    <row r="6" spans="2:8" ht="12.75" customHeight="1" x14ac:dyDescent="0.25">
      <c r="B6" s="3" t="s">
        <v>3</v>
      </c>
      <c r="C6" s="3" t="s">
        <v>4</v>
      </c>
      <c r="D6" s="3" t="s">
        <v>5</v>
      </c>
      <c r="E6" s="3" t="s">
        <v>6</v>
      </c>
      <c r="F6" s="3" t="s">
        <v>7</v>
      </c>
      <c r="G6" s="3" t="s">
        <v>8</v>
      </c>
    </row>
    <row r="7" spans="2:8" ht="12.75" customHeight="1" x14ac:dyDescent="0.25">
      <c r="B7" s="4" t="s">
        <v>9</v>
      </c>
      <c r="C7" s="4"/>
      <c r="D7" s="4">
        <v>670408</v>
      </c>
      <c r="E7" s="5">
        <v>41490</v>
      </c>
      <c r="F7" s="5">
        <v>41592</v>
      </c>
      <c r="G7" s="6">
        <v>168026</v>
      </c>
      <c r="H7" t="s">
        <v>123</v>
      </c>
    </row>
    <row r="8" spans="2:8" ht="12.75" customHeight="1" x14ac:dyDescent="0.25">
      <c r="B8" s="4" t="s">
        <v>9</v>
      </c>
      <c r="C8" s="4"/>
      <c r="D8" s="4">
        <v>681332</v>
      </c>
      <c r="E8" s="5">
        <v>41542</v>
      </c>
      <c r="F8" s="5">
        <v>41592</v>
      </c>
      <c r="G8" s="6">
        <v>67500</v>
      </c>
      <c r="H8" t="s">
        <v>123</v>
      </c>
    </row>
    <row r="9" spans="2:8" ht="12.75" customHeight="1" x14ac:dyDescent="0.25">
      <c r="B9" s="4" t="s">
        <v>9</v>
      </c>
      <c r="C9" s="4"/>
      <c r="D9" s="4">
        <v>683142</v>
      </c>
      <c r="E9" s="5">
        <v>41551</v>
      </c>
      <c r="F9" s="5">
        <v>41619</v>
      </c>
      <c r="G9" s="6">
        <v>174400</v>
      </c>
      <c r="H9" t="s">
        <v>123</v>
      </c>
    </row>
    <row r="10" spans="2:8" ht="12.75" customHeight="1" x14ac:dyDescent="0.25">
      <c r="B10" s="4" t="s">
        <v>9</v>
      </c>
      <c r="C10" s="4"/>
      <c r="D10" s="4">
        <v>683866</v>
      </c>
      <c r="E10" s="5">
        <v>41557</v>
      </c>
      <c r="F10" s="5">
        <v>41619</v>
      </c>
      <c r="G10" s="6">
        <v>38700</v>
      </c>
      <c r="H10" t="s">
        <v>123</v>
      </c>
    </row>
    <row r="11" spans="2:8" ht="12.75" customHeight="1" x14ac:dyDescent="0.25">
      <c r="B11" s="4" t="s">
        <v>9</v>
      </c>
      <c r="C11" s="4"/>
      <c r="D11" s="4">
        <v>685698</v>
      </c>
      <c r="E11" s="5">
        <v>41573</v>
      </c>
      <c r="F11" s="5">
        <v>41619</v>
      </c>
      <c r="G11" s="6">
        <v>57300</v>
      </c>
      <c r="H11" t="s">
        <v>123</v>
      </c>
    </row>
    <row r="12" spans="2:8" ht="12.75" customHeight="1" x14ac:dyDescent="0.25">
      <c r="B12" s="4" t="s">
        <v>9</v>
      </c>
      <c r="C12" s="4"/>
      <c r="D12" s="4">
        <v>689445</v>
      </c>
      <c r="E12" s="5">
        <v>41606</v>
      </c>
      <c r="F12" s="5">
        <v>41619</v>
      </c>
      <c r="G12" s="6">
        <v>52100</v>
      </c>
      <c r="H12" t="s">
        <v>123</v>
      </c>
    </row>
    <row r="13" spans="2:8" ht="12.75" customHeight="1" x14ac:dyDescent="0.25">
      <c r="B13" s="4" t="s">
        <v>9</v>
      </c>
      <c r="C13" s="4"/>
      <c r="D13" s="4">
        <v>693784</v>
      </c>
      <c r="E13" s="5">
        <v>41658</v>
      </c>
      <c r="F13" s="5">
        <v>41687</v>
      </c>
      <c r="G13" s="6">
        <v>56300</v>
      </c>
      <c r="H13" t="s">
        <v>123</v>
      </c>
    </row>
    <row r="14" spans="2:8" ht="12.75" customHeight="1" x14ac:dyDescent="0.25">
      <c r="B14" s="4" t="s">
        <v>9</v>
      </c>
      <c r="C14" s="4"/>
      <c r="D14" s="4">
        <v>694538</v>
      </c>
      <c r="E14" s="5">
        <v>41665</v>
      </c>
      <c r="F14" s="5">
        <v>41687</v>
      </c>
      <c r="G14" s="6">
        <v>55500</v>
      </c>
      <c r="H14" t="s">
        <v>123</v>
      </c>
    </row>
    <row r="15" spans="2:8" ht="12.75" customHeight="1" x14ac:dyDescent="0.25">
      <c r="B15" s="4" t="s">
        <v>9</v>
      </c>
      <c r="C15" s="4"/>
      <c r="D15" s="4">
        <v>697307</v>
      </c>
      <c r="E15" s="5">
        <v>41689</v>
      </c>
      <c r="F15" s="5">
        <v>41710</v>
      </c>
      <c r="G15" s="6">
        <v>75300</v>
      </c>
      <c r="H15" t="s">
        <v>123</v>
      </c>
    </row>
    <row r="16" spans="2:8" ht="12.75" customHeight="1" x14ac:dyDescent="0.25">
      <c r="B16" s="4" t="s">
        <v>9</v>
      </c>
      <c r="C16" s="4"/>
      <c r="D16" s="4">
        <v>699433</v>
      </c>
      <c r="E16" s="5">
        <v>41706</v>
      </c>
      <c r="F16" s="5">
        <v>41806</v>
      </c>
      <c r="G16" s="6">
        <v>40500</v>
      </c>
      <c r="H16" t="s">
        <v>123</v>
      </c>
    </row>
    <row r="17" spans="2:8" ht="12.75" customHeight="1" x14ac:dyDescent="0.25">
      <c r="B17" s="4" t="s">
        <v>9</v>
      </c>
      <c r="C17" s="4"/>
      <c r="D17" s="4">
        <v>700568</v>
      </c>
      <c r="E17" s="5">
        <v>41716</v>
      </c>
      <c r="F17" s="5">
        <v>41802</v>
      </c>
      <c r="G17" s="6">
        <v>41700</v>
      </c>
      <c r="H17" t="s">
        <v>123</v>
      </c>
    </row>
    <row r="18" spans="2:8" ht="12.75" customHeight="1" x14ac:dyDescent="0.25">
      <c r="B18" s="4" t="s">
        <v>9</v>
      </c>
      <c r="C18" s="4"/>
      <c r="D18" s="4">
        <v>700734</v>
      </c>
      <c r="E18" s="5">
        <v>41717</v>
      </c>
      <c r="F18" s="5">
        <v>41802</v>
      </c>
      <c r="G18" s="6">
        <v>40500</v>
      </c>
      <c r="H18" t="s">
        <v>123</v>
      </c>
    </row>
    <row r="19" spans="2:8" ht="12.75" customHeight="1" x14ac:dyDescent="0.25">
      <c r="B19" s="4" t="s">
        <v>9</v>
      </c>
      <c r="C19" s="4"/>
      <c r="D19" s="4">
        <v>701823</v>
      </c>
      <c r="E19" s="5">
        <v>41726</v>
      </c>
      <c r="F19" s="5">
        <v>41802</v>
      </c>
      <c r="G19" s="6">
        <v>95076</v>
      </c>
      <c r="H19" t="s">
        <v>123</v>
      </c>
    </row>
    <row r="20" spans="2:8" ht="12.75" customHeight="1" x14ac:dyDescent="0.25">
      <c r="B20" s="4" t="s">
        <v>9</v>
      </c>
      <c r="C20" s="4"/>
      <c r="D20" s="4">
        <v>701920</v>
      </c>
      <c r="E20" s="5">
        <v>41728</v>
      </c>
      <c r="F20" s="5">
        <v>41802</v>
      </c>
      <c r="G20" s="6">
        <v>40600</v>
      </c>
      <c r="H20" t="s">
        <v>123</v>
      </c>
    </row>
    <row r="21" spans="2:8" ht="12.75" customHeight="1" x14ac:dyDescent="0.25">
      <c r="B21" s="4" t="s">
        <v>9</v>
      </c>
      <c r="C21" s="4"/>
      <c r="D21" s="4">
        <v>702081</v>
      </c>
      <c r="E21" s="5">
        <v>41729</v>
      </c>
      <c r="F21" s="5">
        <v>41780</v>
      </c>
      <c r="G21" s="6">
        <v>141945</v>
      </c>
      <c r="H21" t="s">
        <v>123</v>
      </c>
    </row>
    <row r="22" spans="2:8" ht="12.75" customHeight="1" x14ac:dyDescent="0.25">
      <c r="B22" s="4" t="s">
        <v>9</v>
      </c>
      <c r="C22" s="4"/>
      <c r="D22" s="4">
        <v>704265</v>
      </c>
      <c r="E22" s="5">
        <v>41750</v>
      </c>
      <c r="F22" s="5">
        <v>41780</v>
      </c>
      <c r="G22" s="6">
        <v>41750</v>
      </c>
      <c r="H22" t="s">
        <v>123</v>
      </c>
    </row>
    <row r="23" spans="2:8" ht="12.75" customHeight="1" x14ac:dyDescent="0.25">
      <c r="B23" s="4" t="s">
        <v>9</v>
      </c>
      <c r="C23" s="4"/>
      <c r="D23" s="4">
        <v>704993</v>
      </c>
      <c r="E23" s="5">
        <v>41757</v>
      </c>
      <c r="F23" s="5">
        <v>41802</v>
      </c>
      <c r="G23" s="6">
        <v>65850</v>
      </c>
      <c r="H23" t="s">
        <v>123</v>
      </c>
    </row>
    <row r="24" spans="2:8" ht="12.75" customHeight="1" x14ac:dyDescent="0.25">
      <c r="B24" s="4" t="s">
        <v>9</v>
      </c>
      <c r="C24" s="4"/>
      <c r="D24" s="4">
        <v>705781</v>
      </c>
      <c r="E24" s="5">
        <v>41764</v>
      </c>
      <c r="F24" s="5">
        <v>41802</v>
      </c>
      <c r="G24" s="6">
        <v>243300</v>
      </c>
      <c r="H24" t="s">
        <v>123</v>
      </c>
    </row>
    <row r="25" spans="2:8" ht="12.75" customHeight="1" x14ac:dyDescent="0.25">
      <c r="B25" s="4" t="s">
        <v>9</v>
      </c>
      <c r="C25" s="4"/>
      <c r="D25" s="4">
        <v>705894</v>
      </c>
      <c r="E25" s="5">
        <v>41764</v>
      </c>
      <c r="F25" s="5">
        <v>41802</v>
      </c>
      <c r="G25" s="6">
        <v>41850</v>
      </c>
      <c r="H25" t="s">
        <v>123</v>
      </c>
    </row>
    <row r="26" spans="2:8" ht="12.75" customHeight="1" x14ac:dyDescent="0.25">
      <c r="B26" s="4" t="s">
        <v>9</v>
      </c>
      <c r="C26" s="4"/>
      <c r="D26" s="4">
        <v>707587</v>
      </c>
      <c r="E26" s="5">
        <v>41779</v>
      </c>
      <c r="F26" s="5">
        <v>41802</v>
      </c>
      <c r="G26" s="6">
        <v>40500</v>
      </c>
      <c r="H26" t="s">
        <v>123</v>
      </c>
    </row>
    <row r="27" spans="2:8" ht="12.75" customHeight="1" x14ac:dyDescent="0.25">
      <c r="B27" s="4" t="s">
        <v>9</v>
      </c>
      <c r="C27" s="4"/>
      <c r="D27" s="4">
        <v>709471</v>
      </c>
      <c r="E27" s="5">
        <v>41794</v>
      </c>
      <c r="F27" s="5">
        <v>41922</v>
      </c>
      <c r="G27" s="6">
        <v>40500</v>
      </c>
      <c r="H27" t="s">
        <v>123</v>
      </c>
    </row>
    <row r="28" spans="2:8" ht="12.75" customHeight="1" x14ac:dyDescent="0.25">
      <c r="B28" s="4" t="s">
        <v>9</v>
      </c>
      <c r="C28" s="4"/>
      <c r="D28" s="4">
        <v>710338</v>
      </c>
      <c r="E28" s="5">
        <v>41801</v>
      </c>
      <c r="F28" s="5">
        <v>41922</v>
      </c>
      <c r="G28" s="6">
        <v>104078</v>
      </c>
      <c r="H28" t="s">
        <v>123</v>
      </c>
    </row>
    <row r="29" spans="2:8" ht="12.75" customHeight="1" x14ac:dyDescent="0.25">
      <c r="B29" s="4" t="s">
        <v>9</v>
      </c>
      <c r="C29" s="4"/>
      <c r="D29" s="4">
        <v>710746</v>
      </c>
      <c r="E29" s="5">
        <v>41803</v>
      </c>
      <c r="F29" s="5">
        <v>41922</v>
      </c>
      <c r="G29" s="6">
        <v>94300</v>
      </c>
      <c r="H29" t="s">
        <v>123</v>
      </c>
    </row>
    <row r="30" spans="2:8" ht="12.75" customHeight="1" x14ac:dyDescent="0.25">
      <c r="B30" s="4" t="s">
        <v>9</v>
      </c>
      <c r="C30" s="4"/>
      <c r="D30" s="4">
        <v>711720</v>
      </c>
      <c r="E30" s="5">
        <v>41809</v>
      </c>
      <c r="F30" s="5">
        <v>41922</v>
      </c>
      <c r="G30" s="6">
        <v>1913280</v>
      </c>
      <c r="H30" t="s">
        <v>123</v>
      </c>
    </row>
    <row r="31" spans="2:8" ht="12.75" customHeight="1" x14ac:dyDescent="0.25">
      <c r="B31" s="4" t="s">
        <v>9</v>
      </c>
      <c r="C31" s="4"/>
      <c r="D31" s="4">
        <v>718983</v>
      </c>
      <c r="E31" s="5">
        <v>41872</v>
      </c>
      <c r="F31" s="5">
        <v>41955</v>
      </c>
      <c r="G31" s="6">
        <v>40500</v>
      </c>
      <c r="H31" t="s">
        <v>123</v>
      </c>
    </row>
    <row r="32" spans="2:8" ht="12.75" customHeight="1" x14ac:dyDescent="0.25">
      <c r="B32" s="4" t="s">
        <v>9</v>
      </c>
      <c r="C32" s="4"/>
      <c r="D32" s="4">
        <v>720105</v>
      </c>
      <c r="E32" s="5">
        <v>41884</v>
      </c>
      <c r="F32" s="5">
        <v>41964</v>
      </c>
      <c r="G32" s="6">
        <v>391056</v>
      </c>
      <c r="H32" t="s">
        <v>123</v>
      </c>
    </row>
    <row r="33" spans="2:8" ht="12.75" customHeight="1" x14ac:dyDescent="0.25">
      <c r="B33" s="4" t="s">
        <v>9</v>
      </c>
      <c r="C33" s="4"/>
      <c r="D33" s="4">
        <v>734777</v>
      </c>
      <c r="E33" s="5">
        <v>42047</v>
      </c>
      <c r="F33" s="5">
        <v>42079</v>
      </c>
      <c r="G33" s="6">
        <v>124800</v>
      </c>
      <c r="H33" t="s">
        <v>123</v>
      </c>
    </row>
    <row r="34" spans="2:8" ht="12.75" customHeight="1" x14ac:dyDescent="0.25">
      <c r="B34" s="4" t="s">
        <v>9</v>
      </c>
      <c r="C34" s="4"/>
      <c r="D34" s="4">
        <v>739543</v>
      </c>
      <c r="E34" s="5">
        <v>42095</v>
      </c>
      <c r="F34" s="5">
        <v>42166</v>
      </c>
      <c r="G34" s="6">
        <v>71000</v>
      </c>
      <c r="H34" t="s">
        <v>123</v>
      </c>
    </row>
    <row r="35" spans="2:8" ht="12.75" customHeight="1" x14ac:dyDescent="0.25">
      <c r="B35" s="4" t="s">
        <v>9</v>
      </c>
      <c r="C35" s="4"/>
      <c r="D35" s="4">
        <v>739656</v>
      </c>
      <c r="E35" s="5">
        <v>42099</v>
      </c>
      <c r="F35" s="5">
        <v>42166</v>
      </c>
      <c r="G35" s="6">
        <v>42300</v>
      </c>
      <c r="H35" t="s">
        <v>123</v>
      </c>
    </row>
    <row r="36" spans="2:8" ht="12.75" customHeight="1" x14ac:dyDescent="0.25">
      <c r="B36" s="4" t="s">
        <v>9</v>
      </c>
      <c r="C36" s="4"/>
      <c r="D36" s="4">
        <v>748250</v>
      </c>
      <c r="E36" s="5">
        <v>42191</v>
      </c>
      <c r="F36" s="5">
        <v>42231</v>
      </c>
      <c r="G36" s="6">
        <v>25800</v>
      </c>
      <c r="H36" t="s">
        <v>123</v>
      </c>
    </row>
    <row r="37" spans="2:8" ht="12.75" customHeight="1" x14ac:dyDescent="0.25">
      <c r="B37" s="4" t="s">
        <v>9</v>
      </c>
      <c r="C37" s="4"/>
      <c r="D37" s="4">
        <v>748377</v>
      </c>
      <c r="E37" s="5">
        <v>42192</v>
      </c>
      <c r="F37" s="5">
        <v>42231</v>
      </c>
      <c r="G37" s="6">
        <v>14900</v>
      </c>
      <c r="H37" t="s">
        <v>123</v>
      </c>
    </row>
    <row r="38" spans="2:8" ht="12.75" customHeight="1" x14ac:dyDescent="0.25">
      <c r="B38" s="4" t="s">
        <v>9</v>
      </c>
      <c r="C38" s="4"/>
      <c r="D38" s="4">
        <v>748393</v>
      </c>
      <c r="E38" s="5">
        <v>42192</v>
      </c>
      <c r="F38" s="5">
        <v>42231</v>
      </c>
      <c r="G38" s="6">
        <v>307000</v>
      </c>
      <c r="H38" t="s">
        <v>123</v>
      </c>
    </row>
    <row r="39" spans="2:8" ht="12.75" customHeight="1" x14ac:dyDescent="0.25">
      <c r="B39" s="4" t="s">
        <v>9</v>
      </c>
      <c r="C39" s="4"/>
      <c r="D39" s="4">
        <v>748605</v>
      </c>
      <c r="E39" s="5">
        <v>42193</v>
      </c>
      <c r="F39" s="5">
        <v>42231</v>
      </c>
      <c r="G39" s="6">
        <v>14800</v>
      </c>
      <c r="H39" t="s">
        <v>123</v>
      </c>
    </row>
    <row r="40" spans="2:8" ht="12.75" customHeight="1" x14ac:dyDescent="0.25">
      <c r="B40" s="4" t="s">
        <v>9</v>
      </c>
      <c r="C40" s="4"/>
      <c r="D40" s="4">
        <v>749111</v>
      </c>
      <c r="E40" s="5">
        <v>42199</v>
      </c>
      <c r="F40" s="5">
        <v>42231</v>
      </c>
      <c r="G40" s="6">
        <v>79200</v>
      </c>
      <c r="H40" t="s">
        <v>123</v>
      </c>
    </row>
    <row r="41" spans="2:8" ht="12.75" customHeight="1" x14ac:dyDescent="0.25">
      <c r="B41" s="4" t="s">
        <v>9</v>
      </c>
      <c r="C41" s="4"/>
      <c r="D41" s="4">
        <v>750253</v>
      </c>
      <c r="E41" s="5">
        <v>42209</v>
      </c>
      <c r="F41" s="5">
        <v>42231</v>
      </c>
      <c r="G41" s="6">
        <v>78600</v>
      </c>
      <c r="H41" t="s">
        <v>123</v>
      </c>
    </row>
    <row r="42" spans="2:8" ht="12.75" customHeight="1" x14ac:dyDescent="0.25">
      <c r="B42" s="4" t="s">
        <v>9</v>
      </c>
      <c r="C42" s="4"/>
      <c r="D42" s="4">
        <v>750991</v>
      </c>
      <c r="E42" s="5">
        <v>42216</v>
      </c>
      <c r="F42" s="5">
        <v>42231</v>
      </c>
      <c r="G42" s="6">
        <v>42300</v>
      </c>
      <c r="H42" t="s">
        <v>123</v>
      </c>
    </row>
    <row r="43" spans="2:8" ht="12.75" customHeight="1" x14ac:dyDescent="0.25">
      <c r="B43" s="4" t="s">
        <v>9</v>
      </c>
      <c r="C43" s="4"/>
      <c r="D43" s="4">
        <v>752190</v>
      </c>
      <c r="E43" s="5">
        <v>42228</v>
      </c>
      <c r="F43" s="5">
        <v>42418</v>
      </c>
      <c r="G43" s="6">
        <v>75600</v>
      </c>
      <c r="H43" t="s">
        <v>123</v>
      </c>
    </row>
    <row r="44" spans="2:8" ht="12.75" customHeight="1" x14ac:dyDescent="0.25">
      <c r="B44" s="4" t="s">
        <v>9</v>
      </c>
      <c r="C44" s="4"/>
      <c r="D44" s="4">
        <v>753946</v>
      </c>
      <c r="E44" s="5">
        <v>42243</v>
      </c>
      <c r="F44" s="5">
        <v>42418</v>
      </c>
      <c r="G44" s="6">
        <v>83100</v>
      </c>
      <c r="H44" t="s">
        <v>123</v>
      </c>
    </row>
    <row r="45" spans="2:8" ht="12.75" customHeight="1" x14ac:dyDescent="0.25">
      <c r="B45" s="4" t="s">
        <v>9</v>
      </c>
      <c r="C45" s="4"/>
      <c r="D45" s="4">
        <v>756514</v>
      </c>
      <c r="E45" s="5">
        <v>42267</v>
      </c>
      <c r="F45" s="5">
        <v>42291</v>
      </c>
      <c r="G45" s="6">
        <v>153350</v>
      </c>
      <c r="H45" t="s">
        <v>123</v>
      </c>
    </row>
    <row r="46" spans="2:8" ht="12.75" customHeight="1" x14ac:dyDescent="0.25">
      <c r="B46" s="4" t="s">
        <v>9</v>
      </c>
      <c r="C46" s="4"/>
      <c r="D46" s="4">
        <v>759214</v>
      </c>
      <c r="E46" s="5">
        <v>42294</v>
      </c>
      <c r="F46" s="5">
        <v>42353</v>
      </c>
      <c r="G46" s="6">
        <v>42400</v>
      </c>
      <c r="H46" t="s">
        <v>123</v>
      </c>
    </row>
    <row r="47" spans="2:8" ht="12.75" customHeight="1" x14ac:dyDescent="0.25">
      <c r="B47" s="4" t="s">
        <v>9</v>
      </c>
      <c r="C47" s="4"/>
      <c r="D47" s="4">
        <v>764970</v>
      </c>
      <c r="E47" s="5">
        <v>42355</v>
      </c>
      <c r="F47" s="5">
        <v>42390</v>
      </c>
      <c r="G47" s="6">
        <v>58178</v>
      </c>
      <c r="H47" t="s">
        <v>123</v>
      </c>
    </row>
    <row r="48" spans="2:8" ht="12.75" customHeight="1" x14ac:dyDescent="0.25">
      <c r="B48" s="4" t="s">
        <v>9</v>
      </c>
      <c r="C48" s="4"/>
      <c r="D48" s="4">
        <v>765141</v>
      </c>
      <c r="E48" s="5">
        <v>42359</v>
      </c>
      <c r="F48" s="5">
        <v>42390</v>
      </c>
      <c r="G48" s="6">
        <v>72617</v>
      </c>
      <c r="H48" t="s">
        <v>123</v>
      </c>
    </row>
    <row r="49" spans="2:8" ht="12.75" customHeight="1" x14ac:dyDescent="0.25">
      <c r="B49" s="4" t="s">
        <v>9</v>
      </c>
      <c r="C49" s="4"/>
      <c r="D49" s="4">
        <v>771359</v>
      </c>
      <c r="E49" s="5">
        <v>42421</v>
      </c>
      <c r="F49" s="5">
        <v>42441</v>
      </c>
      <c r="G49" s="6">
        <v>65617</v>
      </c>
      <c r="H49" t="s">
        <v>123</v>
      </c>
    </row>
    <row r="50" spans="2:8" ht="12.75" customHeight="1" x14ac:dyDescent="0.25">
      <c r="B50" s="4" t="s">
        <v>9</v>
      </c>
      <c r="C50" s="4"/>
      <c r="D50" s="4">
        <v>771516</v>
      </c>
      <c r="E50" s="5">
        <v>42423</v>
      </c>
      <c r="F50" s="5">
        <v>42441</v>
      </c>
      <c r="G50" s="6">
        <v>90600</v>
      </c>
      <c r="H50" t="s">
        <v>123</v>
      </c>
    </row>
    <row r="51" spans="2:8" ht="12.75" customHeight="1" x14ac:dyDescent="0.25">
      <c r="B51" s="4" t="s">
        <v>9</v>
      </c>
      <c r="C51" s="4"/>
      <c r="D51" s="4">
        <v>772641</v>
      </c>
      <c r="E51" s="5">
        <v>42431</v>
      </c>
      <c r="F51" s="5">
        <v>42474</v>
      </c>
      <c r="G51" s="6">
        <v>46650</v>
      </c>
      <c r="H51" t="s">
        <v>123</v>
      </c>
    </row>
    <row r="52" spans="2:8" ht="12.75" customHeight="1" x14ac:dyDescent="0.25">
      <c r="B52" s="4" t="s">
        <v>9</v>
      </c>
      <c r="C52" s="4"/>
      <c r="D52" s="4">
        <v>773999</v>
      </c>
      <c r="E52" s="5">
        <v>42442</v>
      </c>
      <c r="F52" s="5">
        <v>42474</v>
      </c>
      <c r="G52" s="6">
        <v>84400</v>
      </c>
      <c r="H52" t="s">
        <v>123</v>
      </c>
    </row>
    <row r="53" spans="2:8" ht="12.75" customHeight="1" x14ac:dyDescent="0.25">
      <c r="B53" s="4" t="s">
        <v>9</v>
      </c>
      <c r="C53" s="4"/>
      <c r="D53" s="4">
        <v>779169</v>
      </c>
      <c r="E53" s="5">
        <v>42488</v>
      </c>
      <c r="F53" s="5">
        <v>42501</v>
      </c>
      <c r="G53" s="6">
        <v>48000</v>
      </c>
      <c r="H53" t="s">
        <v>123</v>
      </c>
    </row>
    <row r="54" spans="2:8" ht="12.75" customHeight="1" x14ac:dyDescent="0.25">
      <c r="B54" s="4" t="s">
        <v>9</v>
      </c>
      <c r="C54" s="4"/>
      <c r="D54" s="4">
        <v>779947</v>
      </c>
      <c r="E54" s="5">
        <v>42497</v>
      </c>
      <c r="F54" s="5">
        <v>42534</v>
      </c>
      <c r="G54" s="6">
        <v>184900</v>
      </c>
      <c r="H54" t="s">
        <v>123</v>
      </c>
    </row>
    <row r="55" spans="2:8" ht="12.75" customHeight="1" x14ac:dyDescent="0.25">
      <c r="B55" s="4" t="s">
        <v>9</v>
      </c>
      <c r="C55" s="4"/>
      <c r="D55" s="4">
        <v>782906</v>
      </c>
      <c r="E55" s="5">
        <v>42532</v>
      </c>
      <c r="F55" s="5">
        <v>42560</v>
      </c>
      <c r="G55" s="6">
        <v>45300</v>
      </c>
      <c r="H55" t="s">
        <v>123</v>
      </c>
    </row>
    <row r="56" spans="2:8" ht="12.75" customHeight="1" x14ac:dyDescent="0.25">
      <c r="B56" s="4" t="s">
        <v>9</v>
      </c>
      <c r="C56" s="4"/>
      <c r="D56" s="4">
        <v>788690</v>
      </c>
      <c r="E56" s="5">
        <v>42600</v>
      </c>
      <c r="F56" s="5">
        <v>42627</v>
      </c>
      <c r="G56" s="6">
        <v>86700</v>
      </c>
      <c r="H56" t="s">
        <v>123</v>
      </c>
    </row>
    <row r="57" spans="2:8" ht="12.75" customHeight="1" x14ac:dyDescent="0.25">
      <c r="B57" s="4" t="s">
        <v>9</v>
      </c>
      <c r="C57" s="4"/>
      <c r="D57" s="4">
        <v>801072</v>
      </c>
      <c r="E57" s="5">
        <v>42790</v>
      </c>
      <c r="F57" s="5">
        <v>42913</v>
      </c>
      <c r="G57" s="6">
        <v>48400</v>
      </c>
      <c r="H57" t="s">
        <v>123</v>
      </c>
    </row>
    <row r="58" spans="2:8" ht="12.75" customHeight="1" x14ac:dyDescent="0.25">
      <c r="B58" s="4" t="s">
        <v>9</v>
      </c>
      <c r="C58" s="4"/>
      <c r="D58" s="4">
        <v>801839</v>
      </c>
      <c r="E58" s="5">
        <v>42805</v>
      </c>
      <c r="F58" s="5">
        <v>42913</v>
      </c>
      <c r="G58" s="6">
        <v>142400</v>
      </c>
      <c r="H58" t="s">
        <v>123</v>
      </c>
    </row>
    <row r="59" spans="2:8" ht="12.75" customHeight="1" x14ac:dyDescent="0.25">
      <c r="B59" s="4" t="s">
        <v>9</v>
      </c>
      <c r="C59" s="4"/>
      <c r="D59" s="4">
        <v>815613</v>
      </c>
      <c r="E59" s="5">
        <v>43011</v>
      </c>
      <c r="F59" s="5">
        <v>43060</v>
      </c>
      <c r="G59" s="6">
        <v>48400</v>
      </c>
      <c r="H59" t="s">
        <v>123</v>
      </c>
    </row>
    <row r="60" spans="2:8" ht="12.75" customHeight="1" x14ac:dyDescent="0.25">
      <c r="B60" s="4" t="s">
        <v>9</v>
      </c>
      <c r="C60" s="4"/>
      <c r="D60" s="4">
        <v>821920</v>
      </c>
      <c r="E60" s="5">
        <v>43111</v>
      </c>
      <c r="F60" s="5">
        <v>43160</v>
      </c>
      <c r="G60" s="6">
        <v>51300</v>
      </c>
      <c r="H60" t="s">
        <v>123</v>
      </c>
    </row>
    <row r="61" spans="2:8" ht="12.75" customHeight="1" x14ac:dyDescent="0.25">
      <c r="B61" s="4" t="s">
        <v>9</v>
      </c>
      <c r="C61" s="4"/>
      <c r="D61" s="4">
        <v>822514</v>
      </c>
      <c r="E61" s="5">
        <v>43111</v>
      </c>
      <c r="F61" s="5">
        <v>43160</v>
      </c>
      <c r="G61" s="6">
        <v>86700</v>
      </c>
      <c r="H61" t="s">
        <v>123</v>
      </c>
    </row>
    <row r="62" spans="2:8" ht="12.75" customHeight="1" x14ac:dyDescent="0.25">
      <c r="B62" s="4" t="s">
        <v>9</v>
      </c>
      <c r="C62" s="4"/>
      <c r="D62" s="4">
        <v>827143</v>
      </c>
      <c r="E62" s="5">
        <v>43196</v>
      </c>
      <c r="F62" s="5">
        <v>43299</v>
      </c>
      <c r="G62" s="6">
        <v>51300</v>
      </c>
      <c r="H62" t="s">
        <v>124</v>
      </c>
    </row>
    <row r="63" spans="2:8" ht="12.75" customHeight="1" x14ac:dyDescent="0.25">
      <c r="B63" s="4" t="s">
        <v>9</v>
      </c>
      <c r="C63" s="4"/>
      <c r="D63" s="4">
        <v>844626</v>
      </c>
      <c r="E63" s="5">
        <v>43508</v>
      </c>
      <c r="F63" s="5">
        <v>43543</v>
      </c>
      <c r="G63" s="6">
        <v>23600</v>
      </c>
      <c r="H63" t="s">
        <v>124</v>
      </c>
    </row>
    <row r="64" spans="2:8" ht="12.75" customHeight="1" x14ac:dyDescent="0.25">
      <c r="B64" s="4" t="s">
        <v>9</v>
      </c>
      <c r="C64" s="4"/>
      <c r="D64" s="4">
        <v>844725</v>
      </c>
      <c r="E64" s="5">
        <v>43509</v>
      </c>
      <c r="F64" s="5">
        <v>43543</v>
      </c>
      <c r="G64" s="6">
        <v>583700</v>
      </c>
      <c r="H64" t="s">
        <v>124</v>
      </c>
    </row>
    <row r="65" spans="2:8" ht="12.75" customHeight="1" x14ac:dyDescent="0.25">
      <c r="B65" s="4" t="s">
        <v>9</v>
      </c>
      <c r="C65" s="4"/>
      <c r="D65" s="4">
        <v>845766</v>
      </c>
      <c r="E65" s="5">
        <v>43526</v>
      </c>
      <c r="F65" s="5">
        <v>43581</v>
      </c>
      <c r="G65" s="6">
        <v>178000</v>
      </c>
      <c r="H65" t="s">
        <v>124</v>
      </c>
    </row>
    <row r="66" spans="2:8" ht="12.75" customHeight="1" x14ac:dyDescent="0.25">
      <c r="B66" s="4" t="s">
        <v>9</v>
      </c>
      <c r="C66" s="4"/>
      <c r="D66" s="4">
        <v>845856</v>
      </c>
      <c r="E66" s="5">
        <v>43528</v>
      </c>
      <c r="F66" s="5">
        <v>43581</v>
      </c>
      <c r="G66" s="6">
        <v>22600</v>
      </c>
      <c r="H66" t="s">
        <v>124</v>
      </c>
    </row>
    <row r="67" spans="2:8" ht="12.75" customHeight="1" x14ac:dyDescent="0.25">
      <c r="B67" s="4" t="s">
        <v>9</v>
      </c>
      <c r="C67" s="4"/>
      <c r="D67" s="4">
        <v>845914</v>
      </c>
      <c r="E67" s="5">
        <v>43529</v>
      </c>
      <c r="F67" s="5">
        <v>43581</v>
      </c>
      <c r="G67" s="6">
        <v>14600</v>
      </c>
      <c r="H67" t="s">
        <v>124</v>
      </c>
    </row>
    <row r="68" spans="2:8" ht="12.75" customHeight="1" x14ac:dyDescent="0.25">
      <c r="B68" s="4" t="s">
        <v>9</v>
      </c>
      <c r="C68" s="4"/>
      <c r="D68" s="4">
        <v>845944</v>
      </c>
      <c r="E68" s="5">
        <v>43529</v>
      </c>
      <c r="F68" s="5">
        <v>43581</v>
      </c>
      <c r="G68" s="6">
        <v>45100</v>
      </c>
      <c r="H68" t="s">
        <v>124</v>
      </c>
    </row>
    <row r="69" spans="2:8" ht="12.75" customHeight="1" x14ac:dyDescent="0.25">
      <c r="B69" s="4" t="s">
        <v>9</v>
      </c>
      <c r="C69" s="4"/>
      <c r="D69" s="4">
        <v>845998</v>
      </c>
      <c r="E69" s="5">
        <v>43530</v>
      </c>
      <c r="F69" s="5">
        <v>43581</v>
      </c>
      <c r="G69" s="6">
        <v>218000</v>
      </c>
      <c r="H69" t="s">
        <v>124</v>
      </c>
    </row>
    <row r="70" spans="2:8" ht="12.75" customHeight="1" x14ac:dyDescent="0.25">
      <c r="B70" s="4" t="s">
        <v>9</v>
      </c>
      <c r="C70" s="4"/>
      <c r="D70" s="4">
        <v>846042</v>
      </c>
      <c r="E70" s="5">
        <v>43530</v>
      </c>
      <c r="F70" s="5">
        <v>43581</v>
      </c>
      <c r="G70" s="6">
        <v>183000</v>
      </c>
      <c r="H70" t="s">
        <v>124</v>
      </c>
    </row>
    <row r="71" spans="2:8" ht="12.75" customHeight="1" x14ac:dyDescent="0.25">
      <c r="B71" s="4" t="s">
        <v>9</v>
      </c>
      <c r="C71" s="4"/>
      <c r="D71" s="4">
        <v>846270</v>
      </c>
      <c r="E71" s="5">
        <v>43534</v>
      </c>
      <c r="F71" s="5">
        <v>43581</v>
      </c>
      <c r="G71" s="6">
        <v>222100</v>
      </c>
      <c r="H71" t="s">
        <v>124</v>
      </c>
    </row>
    <row r="72" spans="2:8" ht="12.75" customHeight="1" x14ac:dyDescent="0.25">
      <c r="B72" s="4" t="s">
        <v>9</v>
      </c>
      <c r="C72" s="4"/>
      <c r="D72" s="4">
        <v>846784</v>
      </c>
      <c r="E72" s="5">
        <v>43540</v>
      </c>
      <c r="F72" s="5">
        <v>43581</v>
      </c>
      <c r="G72" s="6">
        <v>101300</v>
      </c>
      <c r="H72" t="s">
        <v>124</v>
      </c>
    </row>
    <row r="73" spans="2:8" ht="12.75" customHeight="1" x14ac:dyDescent="0.25">
      <c r="B73" s="4" t="s">
        <v>9</v>
      </c>
      <c r="C73" s="4"/>
      <c r="D73" s="4">
        <v>846785</v>
      </c>
      <c r="E73" s="5">
        <v>43540</v>
      </c>
      <c r="F73" s="5">
        <v>43581</v>
      </c>
      <c r="G73" s="6">
        <v>72100</v>
      </c>
      <c r="H73" t="s">
        <v>124</v>
      </c>
    </row>
    <row r="74" spans="2:8" ht="12.75" customHeight="1" x14ac:dyDescent="0.25">
      <c r="B74" s="4" t="s">
        <v>9</v>
      </c>
      <c r="C74" s="4"/>
      <c r="D74" s="4">
        <v>846895</v>
      </c>
      <c r="E74" s="5">
        <v>43543</v>
      </c>
      <c r="F74" s="5">
        <v>43581</v>
      </c>
      <c r="G74" s="6">
        <v>289450</v>
      </c>
      <c r="H74" t="s">
        <v>124</v>
      </c>
    </row>
    <row r="75" spans="2:8" ht="12.75" customHeight="1" x14ac:dyDescent="0.25">
      <c r="B75" s="4" t="s">
        <v>9</v>
      </c>
      <c r="C75" s="4" t="s">
        <v>10</v>
      </c>
      <c r="D75" s="4">
        <v>889671</v>
      </c>
      <c r="E75" s="5">
        <v>44345</v>
      </c>
      <c r="F75" s="5">
        <v>44358</v>
      </c>
      <c r="G75" s="6">
        <v>617350</v>
      </c>
      <c r="H75" t="s">
        <v>124</v>
      </c>
    </row>
    <row r="76" spans="2:8" ht="12.75" customHeight="1" x14ac:dyDescent="0.25">
      <c r="B76" s="4" t="s">
        <v>9</v>
      </c>
      <c r="C76" s="4" t="s">
        <v>10</v>
      </c>
      <c r="D76" s="4">
        <v>890832</v>
      </c>
      <c r="E76" s="5">
        <v>44371</v>
      </c>
      <c r="F76" s="5">
        <v>44431</v>
      </c>
      <c r="G76" s="6">
        <v>46943</v>
      </c>
      <c r="H76" t="s">
        <v>124</v>
      </c>
    </row>
    <row r="77" spans="2:8" ht="12.75" customHeight="1" x14ac:dyDescent="0.25">
      <c r="B77" s="4" t="s">
        <v>9</v>
      </c>
      <c r="C77" s="4" t="s">
        <v>10</v>
      </c>
      <c r="D77" s="4">
        <v>891217</v>
      </c>
      <c r="E77" s="5">
        <v>44382</v>
      </c>
      <c r="F77" s="5">
        <v>44449</v>
      </c>
      <c r="G77" s="6">
        <v>736450</v>
      </c>
      <c r="H77" t="s">
        <v>124</v>
      </c>
    </row>
    <row r="78" spans="2:8" ht="12.75" customHeight="1" x14ac:dyDescent="0.25">
      <c r="B78" s="4" t="s">
        <v>9</v>
      </c>
      <c r="C78" s="4" t="s">
        <v>10</v>
      </c>
      <c r="D78" s="4">
        <v>891724</v>
      </c>
      <c r="E78" s="5">
        <v>44393</v>
      </c>
      <c r="F78" s="5">
        <v>44449</v>
      </c>
      <c r="G78" s="6">
        <v>56033</v>
      </c>
      <c r="H78" t="s">
        <v>124</v>
      </c>
    </row>
    <row r="79" spans="2:8" ht="12.75" customHeight="1" x14ac:dyDescent="0.25">
      <c r="B79" s="4" t="s">
        <v>9</v>
      </c>
      <c r="C79" s="4" t="s">
        <v>10</v>
      </c>
      <c r="D79" s="4">
        <v>893271</v>
      </c>
      <c r="E79" s="5">
        <v>44433</v>
      </c>
      <c r="F79" s="5">
        <v>44449</v>
      </c>
      <c r="G79" s="6">
        <v>121179</v>
      </c>
      <c r="H79" t="s">
        <v>124</v>
      </c>
    </row>
    <row r="80" spans="2:8" ht="12.75" customHeight="1" x14ac:dyDescent="0.25">
      <c r="B80" s="4" t="s">
        <v>9</v>
      </c>
      <c r="C80" s="4" t="s">
        <v>10</v>
      </c>
      <c r="D80" s="4">
        <v>893275</v>
      </c>
      <c r="E80" s="5">
        <v>44433</v>
      </c>
      <c r="F80" s="5">
        <v>44449</v>
      </c>
      <c r="G80" s="6">
        <v>439100</v>
      </c>
      <c r="H80" t="s">
        <v>124</v>
      </c>
    </row>
    <row r="81" spans="2:8" ht="12.75" customHeight="1" x14ac:dyDescent="0.25">
      <c r="B81" s="4" t="s">
        <v>9</v>
      </c>
      <c r="C81" s="4" t="s">
        <v>10</v>
      </c>
      <c r="D81" s="4">
        <v>893480</v>
      </c>
      <c r="E81" s="5">
        <v>44434</v>
      </c>
      <c r="F81" s="5">
        <v>44449</v>
      </c>
      <c r="G81" s="6">
        <v>311000</v>
      </c>
      <c r="H81" t="s">
        <v>124</v>
      </c>
    </row>
    <row r="82" spans="2:8" ht="12.75" customHeight="1" x14ac:dyDescent="0.25">
      <c r="B82" s="4" t="s">
        <v>9</v>
      </c>
      <c r="C82" s="4" t="s">
        <v>10</v>
      </c>
      <c r="D82" s="4">
        <v>893446</v>
      </c>
      <c r="E82" s="5">
        <v>44435</v>
      </c>
      <c r="F82" s="5">
        <v>44449</v>
      </c>
      <c r="G82" s="6">
        <v>59700</v>
      </c>
      <c r="H82" t="s">
        <v>124</v>
      </c>
    </row>
    <row r="83" spans="2:8" x14ac:dyDescent="0.25">
      <c r="B83" s="19" t="s">
        <v>11</v>
      </c>
      <c r="C83" s="20"/>
      <c r="D83" s="20"/>
      <c r="E83" s="20"/>
      <c r="F83" s="20"/>
      <c r="G83" s="7">
        <f>SUM(G7:G82)</f>
        <v>10870328</v>
      </c>
    </row>
  </sheetData>
  <mergeCells count="5">
    <mergeCell ref="D1:G1"/>
    <mergeCell ref="D2:G2"/>
    <mergeCell ref="D3:G3"/>
    <mergeCell ref="D4:G4"/>
    <mergeCell ref="B83:F8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C4521-F00E-455B-AD1F-650697839A89}">
  <sheetPr>
    <tabColor theme="9" tint="0.39997558519241921"/>
  </sheetPr>
  <dimension ref="A1:I23"/>
  <sheetViews>
    <sheetView workbookViewId="0">
      <selection activeCell="B1" sqref="B1:H22"/>
    </sheetView>
  </sheetViews>
  <sheetFormatPr baseColWidth="10" defaultRowHeight="15" x14ac:dyDescent="0.25"/>
  <cols>
    <col min="2" max="2" width="11.42578125" style="27"/>
    <col min="3" max="6" width="11.42578125" style="8"/>
    <col min="7" max="7" width="14.42578125" bestFit="1" customWidth="1"/>
    <col min="9" max="9" width="31.140625" bestFit="1" customWidth="1"/>
  </cols>
  <sheetData>
    <row r="1" spans="1:9" ht="30" x14ac:dyDescent="0.25">
      <c r="A1" s="12" t="s">
        <v>12</v>
      </c>
      <c r="B1" s="25" t="s">
        <v>183</v>
      </c>
      <c r="C1" s="13" t="s">
        <v>8</v>
      </c>
      <c r="D1" s="13" t="s">
        <v>15</v>
      </c>
      <c r="E1" s="14" t="s">
        <v>13</v>
      </c>
      <c r="F1" s="13" t="s">
        <v>14</v>
      </c>
      <c r="G1" s="13" t="s">
        <v>120</v>
      </c>
      <c r="H1" s="13" t="s">
        <v>121</v>
      </c>
      <c r="I1" s="13" t="s">
        <v>122</v>
      </c>
    </row>
    <row r="2" spans="1:9" x14ac:dyDescent="0.25">
      <c r="A2" s="9">
        <v>827143</v>
      </c>
      <c r="B2" s="26">
        <v>2018</v>
      </c>
      <c r="C2" s="10">
        <v>51300</v>
      </c>
      <c r="D2" s="10"/>
      <c r="E2" s="10"/>
      <c r="F2" s="10"/>
      <c r="G2" s="11">
        <f>+C2</f>
        <v>51300</v>
      </c>
      <c r="H2" s="11">
        <f t="shared" ref="H2:H22" si="0">+C2-SUM(D2:G2)</f>
        <v>0</v>
      </c>
      <c r="I2" s="9"/>
    </row>
    <row r="3" spans="1:9" x14ac:dyDescent="0.25">
      <c r="A3" s="9">
        <v>844626</v>
      </c>
      <c r="B3" s="26">
        <v>2019</v>
      </c>
      <c r="C3" s="10">
        <v>23600</v>
      </c>
      <c r="D3" s="10"/>
      <c r="E3" s="10"/>
      <c r="F3" s="10"/>
      <c r="G3" s="11">
        <f t="shared" ref="G3:G5" si="1">+C3</f>
        <v>23600</v>
      </c>
      <c r="H3" s="11">
        <f t="shared" si="0"/>
        <v>0</v>
      </c>
      <c r="I3" s="9"/>
    </row>
    <row r="4" spans="1:9" x14ac:dyDescent="0.25">
      <c r="A4" s="9">
        <v>844725</v>
      </c>
      <c r="B4" s="26">
        <v>2019</v>
      </c>
      <c r="C4" s="10">
        <v>583700</v>
      </c>
      <c r="D4" s="10"/>
      <c r="E4" s="10"/>
      <c r="F4" s="10"/>
      <c r="G4" s="11">
        <f t="shared" si="1"/>
        <v>583700</v>
      </c>
      <c r="H4" s="11">
        <f t="shared" si="0"/>
        <v>0</v>
      </c>
      <c r="I4" s="9"/>
    </row>
    <row r="5" spans="1:9" x14ac:dyDescent="0.25">
      <c r="A5" s="9">
        <v>845766</v>
      </c>
      <c r="B5" s="26">
        <v>2019</v>
      </c>
      <c r="C5" s="10">
        <v>178000</v>
      </c>
      <c r="D5" s="10"/>
      <c r="E5" s="10"/>
      <c r="F5" s="10"/>
      <c r="G5" s="11">
        <f t="shared" si="1"/>
        <v>178000</v>
      </c>
      <c r="H5" s="11">
        <f t="shared" si="0"/>
        <v>0</v>
      </c>
      <c r="I5" s="9"/>
    </row>
    <row r="6" spans="1:9" x14ac:dyDescent="0.25">
      <c r="A6" s="9">
        <v>845856</v>
      </c>
      <c r="B6" s="26">
        <v>2019</v>
      </c>
      <c r="C6" s="10">
        <v>22600</v>
      </c>
      <c r="D6" s="10"/>
      <c r="E6" s="10"/>
      <c r="F6" s="10">
        <v>22600</v>
      </c>
      <c r="G6" s="9"/>
      <c r="H6" s="11">
        <f t="shared" si="0"/>
        <v>0</v>
      </c>
      <c r="I6" s="9"/>
    </row>
    <row r="7" spans="1:9" x14ac:dyDescent="0.25">
      <c r="A7" s="9">
        <v>845914</v>
      </c>
      <c r="B7" s="26">
        <v>2019</v>
      </c>
      <c r="C7" s="10">
        <v>14600</v>
      </c>
      <c r="D7" s="10"/>
      <c r="E7" s="10"/>
      <c r="F7" s="10">
        <v>14600</v>
      </c>
      <c r="G7" s="9"/>
      <c r="H7" s="11">
        <f t="shared" si="0"/>
        <v>0</v>
      </c>
      <c r="I7" s="9"/>
    </row>
    <row r="8" spans="1:9" x14ac:dyDescent="0.25">
      <c r="A8" s="9">
        <v>845944</v>
      </c>
      <c r="B8" s="26">
        <v>2019</v>
      </c>
      <c r="C8" s="10">
        <v>45100</v>
      </c>
      <c r="D8" s="10"/>
      <c r="E8" s="10"/>
      <c r="F8" s="10">
        <v>45100</v>
      </c>
      <c r="G8" s="9"/>
      <c r="H8" s="11">
        <f t="shared" si="0"/>
        <v>0</v>
      </c>
      <c r="I8" s="9"/>
    </row>
    <row r="9" spans="1:9" x14ac:dyDescent="0.25">
      <c r="A9" s="9">
        <v>845998</v>
      </c>
      <c r="B9" s="26">
        <v>2019</v>
      </c>
      <c r="C9" s="10">
        <v>218000</v>
      </c>
      <c r="D9" s="10"/>
      <c r="E9" s="10"/>
      <c r="F9" s="10">
        <v>218000</v>
      </c>
      <c r="G9" s="9"/>
      <c r="H9" s="11">
        <f t="shared" si="0"/>
        <v>0</v>
      </c>
      <c r="I9" s="9"/>
    </row>
    <row r="10" spans="1:9" x14ac:dyDescent="0.25">
      <c r="A10" s="9">
        <v>846042</v>
      </c>
      <c r="B10" s="26">
        <v>2019</v>
      </c>
      <c r="C10" s="10">
        <v>183000</v>
      </c>
      <c r="D10" s="10"/>
      <c r="E10" s="10"/>
      <c r="F10" s="10">
        <v>183000</v>
      </c>
      <c r="G10" s="9"/>
      <c r="H10" s="11">
        <f t="shared" si="0"/>
        <v>0</v>
      </c>
      <c r="I10" s="9"/>
    </row>
    <row r="11" spans="1:9" x14ac:dyDescent="0.25">
      <c r="A11" s="9">
        <v>846270</v>
      </c>
      <c r="B11" s="26">
        <v>2019</v>
      </c>
      <c r="C11" s="10">
        <v>222100</v>
      </c>
      <c r="D11" s="10"/>
      <c r="E11" s="10"/>
      <c r="F11" s="10">
        <v>222100</v>
      </c>
      <c r="G11" s="9"/>
      <c r="H11" s="11">
        <f t="shared" si="0"/>
        <v>0</v>
      </c>
      <c r="I11" s="9"/>
    </row>
    <row r="12" spans="1:9" x14ac:dyDescent="0.25">
      <c r="A12" s="9">
        <v>846784</v>
      </c>
      <c r="B12" s="26">
        <v>2019</v>
      </c>
      <c r="C12" s="10">
        <v>101300</v>
      </c>
      <c r="D12" s="10"/>
      <c r="E12" s="10"/>
      <c r="F12" s="10">
        <v>101300</v>
      </c>
      <c r="G12" s="9"/>
      <c r="H12" s="11">
        <f t="shared" si="0"/>
        <v>0</v>
      </c>
      <c r="I12" s="9"/>
    </row>
    <row r="13" spans="1:9" x14ac:dyDescent="0.25">
      <c r="A13" s="9">
        <v>846785</v>
      </c>
      <c r="B13" s="26">
        <v>2019</v>
      </c>
      <c r="C13" s="10">
        <v>72100</v>
      </c>
      <c r="D13" s="10"/>
      <c r="E13" s="10"/>
      <c r="F13" s="10">
        <v>72100</v>
      </c>
      <c r="G13" s="9"/>
      <c r="H13" s="11">
        <f t="shared" si="0"/>
        <v>0</v>
      </c>
      <c r="I13" s="9"/>
    </row>
    <row r="14" spans="1:9" x14ac:dyDescent="0.25">
      <c r="A14" s="9">
        <v>846895</v>
      </c>
      <c r="B14" s="26">
        <v>2019</v>
      </c>
      <c r="C14" s="10">
        <v>289450</v>
      </c>
      <c r="D14" s="10"/>
      <c r="E14" s="10"/>
      <c r="F14" s="10"/>
      <c r="G14" s="11">
        <f t="shared" ref="G14:G15" si="2">+C14</f>
        <v>289450</v>
      </c>
      <c r="H14" s="11">
        <f t="shared" si="0"/>
        <v>0</v>
      </c>
      <c r="I14" s="9"/>
    </row>
    <row r="15" spans="1:9" x14ac:dyDescent="0.25">
      <c r="A15" s="9">
        <v>889671</v>
      </c>
      <c r="B15" s="26">
        <v>2021</v>
      </c>
      <c r="C15" s="10">
        <v>617350</v>
      </c>
      <c r="D15" s="10"/>
      <c r="E15" s="10"/>
      <c r="F15" s="10"/>
      <c r="G15" s="11">
        <f t="shared" si="2"/>
        <v>617350</v>
      </c>
      <c r="H15" s="11">
        <f t="shared" si="0"/>
        <v>0</v>
      </c>
      <c r="I15" s="9"/>
    </row>
    <row r="16" spans="1:9" x14ac:dyDescent="0.25">
      <c r="A16" s="9">
        <v>890832</v>
      </c>
      <c r="B16" s="26">
        <v>2021</v>
      </c>
      <c r="C16" s="10">
        <v>46943</v>
      </c>
      <c r="D16" s="10">
        <f>VLOOKUP(A16,'CARTERA COOSALUD'!$A$2:$C$9,3,0)</f>
        <v>1126</v>
      </c>
      <c r="E16" s="10"/>
      <c r="F16" s="10">
        <v>246374</v>
      </c>
      <c r="G16" s="9"/>
      <c r="H16" s="11">
        <f t="shared" si="0"/>
        <v>-200557</v>
      </c>
      <c r="I16" s="9" t="s">
        <v>16</v>
      </c>
    </row>
    <row r="17" spans="1:9" x14ac:dyDescent="0.25">
      <c r="A17" s="9">
        <v>891217</v>
      </c>
      <c r="B17" s="26">
        <v>2021</v>
      </c>
      <c r="C17" s="10">
        <v>736450</v>
      </c>
      <c r="D17" s="10"/>
      <c r="E17" s="10"/>
      <c r="F17" s="10">
        <v>736450</v>
      </c>
      <c r="G17" s="9"/>
      <c r="H17" s="11">
        <f t="shared" si="0"/>
        <v>0</v>
      </c>
      <c r="I17" s="9"/>
    </row>
    <row r="18" spans="1:9" x14ac:dyDescent="0.25">
      <c r="A18" s="9">
        <v>891724</v>
      </c>
      <c r="B18" s="26">
        <v>2021</v>
      </c>
      <c r="C18" s="10">
        <v>56033</v>
      </c>
      <c r="D18" s="10"/>
      <c r="E18" s="10"/>
      <c r="F18" s="10">
        <v>131500</v>
      </c>
      <c r="G18" s="9"/>
      <c r="H18" s="11">
        <f t="shared" si="0"/>
        <v>-75467</v>
      </c>
      <c r="I18" s="9" t="s">
        <v>16</v>
      </c>
    </row>
    <row r="19" spans="1:9" x14ac:dyDescent="0.25">
      <c r="A19" s="9">
        <v>893271</v>
      </c>
      <c r="B19" s="26">
        <v>2021</v>
      </c>
      <c r="C19" s="10">
        <v>121179</v>
      </c>
      <c r="D19" s="10">
        <f>VLOOKUP(A19,'CARTERA COOSALUD'!$A$2:$C$9,3,0)</f>
        <v>121179</v>
      </c>
      <c r="E19" s="10"/>
      <c r="F19" s="10"/>
      <c r="G19" s="9"/>
      <c r="H19" s="11">
        <f t="shared" si="0"/>
        <v>0</v>
      </c>
      <c r="I19" s="9"/>
    </row>
    <row r="20" spans="1:9" x14ac:dyDescent="0.25">
      <c r="A20" s="9">
        <v>893275</v>
      </c>
      <c r="B20" s="26">
        <v>2021</v>
      </c>
      <c r="C20" s="10">
        <v>439100</v>
      </c>
      <c r="D20" s="10">
        <f>VLOOKUP(A20,'CARTERA COOSALUD'!$A$2:$C$9,3,0)</f>
        <v>8717</v>
      </c>
      <c r="E20" s="10"/>
      <c r="F20" s="10">
        <v>430383</v>
      </c>
      <c r="G20" s="9"/>
      <c r="H20" s="11">
        <f t="shared" si="0"/>
        <v>0</v>
      </c>
      <c r="I20" s="9"/>
    </row>
    <row r="21" spans="1:9" x14ac:dyDescent="0.25">
      <c r="A21" s="9">
        <v>893480</v>
      </c>
      <c r="B21" s="26">
        <v>2021</v>
      </c>
      <c r="C21" s="10">
        <v>311000</v>
      </c>
      <c r="D21" s="10">
        <f>VLOOKUP(A21,'CARTERA COOSALUD'!$A$2:$C$9,3,0)</f>
        <v>254400</v>
      </c>
      <c r="E21" s="10">
        <f>VLOOKUP(A21,'GLOSAS POR CONCILIAR'!$A$2:$C$3,3,0)</f>
        <v>56600</v>
      </c>
      <c r="F21" s="10"/>
      <c r="G21" s="9"/>
      <c r="H21" s="11">
        <f t="shared" si="0"/>
        <v>0</v>
      </c>
      <c r="I21" s="9"/>
    </row>
    <row r="22" spans="1:9" x14ac:dyDescent="0.25">
      <c r="A22" s="9">
        <v>893446</v>
      </c>
      <c r="B22" s="26">
        <v>2021</v>
      </c>
      <c r="C22" s="10">
        <v>59700</v>
      </c>
      <c r="D22" s="10"/>
      <c r="E22" s="10"/>
      <c r="F22" s="10">
        <v>59700</v>
      </c>
      <c r="G22" s="9"/>
      <c r="H22" s="11">
        <f t="shared" si="0"/>
        <v>0</v>
      </c>
      <c r="I22" s="9"/>
    </row>
    <row r="23" spans="1:9" x14ac:dyDescent="0.25">
      <c r="A23" s="15" t="s">
        <v>17</v>
      </c>
      <c r="B23" s="25"/>
      <c r="C23" s="16">
        <f t="shared" ref="C23:H23" si="3">SUM(C2:C22)</f>
        <v>4392605</v>
      </c>
      <c r="D23" s="16">
        <f t="shared" si="3"/>
        <v>385422</v>
      </c>
      <c r="E23" s="16">
        <f t="shared" si="3"/>
        <v>56600</v>
      </c>
      <c r="F23" s="16">
        <f t="shared" si="3"/>
        <v>2483207</v>
      </c>
      <c r="G23" s="16">
        <f t="shared" si="3"/>
        <v>1743400</v>
      </c>
      <c r="H23" s="16">
        <f t="shared" si="3"/>
        <v>-276024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F7D460-D633-4C9D-B653-C521C33F9C1B}">
  <dimension ref="A5:E26"/>
  <sheetViews>
    <sheetView showGridLines="0" tabSelected="1" workbookViewId="0">
      <selection activeCell="E26" sqref="A1:E26"/>
    </sheetView>
  </sheetViews>
  <sheetFormatPr baseColWidth="10" defaultRowHeight="15" x14ac:dyDescent="0.25"/>
  <cols>
    <col min="1" max="1" width="70" bestFit="1" customWidth="1"/>
    <col min="2" max="2" width="22.42578125" bestFit="1" customWidth="1"/>
    <col min="3" max="4" width="12.7109375" bestFit="1" customWidth="1"/>
    <col min="5" max="5" width="25.5703125" bestFit="1" customWidth="1"/>
    <col min="6" max="18" width="25.85546875" bestFit="1" customWidth="1"/>
    <col min="19" max="19" width="18.85546875" bestFit="1" customWidth="1"/>
    <col min="20" max="20" width="26.140625" bestFit="1" customWidth="1"/>
    <col min="21" max="21" width="23.140625" bestFit="1" customWidth="1"/>
    <col min="22" max="22" width="30.85546875" bestFit="1" customWidth="1"/>
    <col min="23" max="23" width="23.28515625" bestFit="1" customWidth="1"/>
    <col min="24" max="24" width="22.42578125" bestFit="1" customWidth="1"/>
  </cols>
  <sheetData>
    <row r="5" spans="1:5" ht="15.75" x14ac:dyDescent="0.25">
      <c r="A5" s="29" t="s">
        <v>184</v>
      </c>
      <c r="B5" s="29"/>
      <c r="C5" s="29"/>
      <c r="D5" s="29"/>
    </row>
    <row r="6" spans="1:5" ht="15.75" x14ac:dyDescent="0.25">
      <c r="A6" s="30" t="s">
        <v>185</v>
      </c>
      <c r="B6" s="29"/>
      <c r="C6" s="29"/>
      <c r="D6" s="29"/>
    </row>
    <row r="7" spans="1:5" x14ac:dyDescent="0.25">
      <c r="A7" s="28"/>
      <c r="B7" s="28"/>
      <c r="C7" s="28"/>
      <c r="D7" s="28"/>
    </row>
    <row r="8" spans="1:5" x14ac:dyDescent="0.25">
      <c r="A8" s="31" t="s">
        <v>186</v>
      </c>
      <c r="B8" s="31">
        <v>2018</v>
      </c>
      <c r="C8" s="31">
        <v>2019</v>
      </c>
      <c r="D8" s="31">
        <v>2021</v>
      </c>
      <c r="E8" s="32" t="s">
        <v>195</v>
      </c>
    </row>
    <row r="9" spans="1:5" x14ac:dyDescent="0.25">
      <c r="A9" s="28"/>
      <c r="B9" s="28"/>
      <c r="C9" s="28"/>
      <c r="D9" s="28"/>
      <c r="E9" s="28"/>
    </row>
    <row r="10" spans="1:5" ht="18.75" x14ac:dyDescent="0.3">
      <c r="A10" s="33" t="s">
        <v>187</v>
      </c>
      <c r="B10" s="34">
        <v>51300</v>
      </c>
      <c r="C10" s="34">
        <v>1953550</v>
      </c>
      <c r="D10" s="34">
        <v>2387755</v>
      </c>
      <c r="E10" s="34">
        <f>SUM(B10:D10)</f>
        <v>4392605</v>
      </c>
    </row>
    <row r="11" spans="1:5" x14ac:dyDescent="0.25">
      <c r="A11" s="28"/>
      <c r="B11" s="28"/>
      <c r="C11" s="28"/>
      <c r="D11" s="28"/>
      <c r="E11" s="28"/>
    </row>
    <row r="12" spans="1:5" x14ac:dyDescent="0.25">
      <c r="A12" s="28" t="s">
        <v>188</v>
      </c>
      <c r="B12" s="35">
        <v>0</v>
      </c>
      <c r="C12" s="35">
        <v>0</v>
      </c>
      <c r="D12" s="35">
        <v>0</v>
      </c>
      <c r="E12" s="35">
        <f>SUM(B12:D12)</f>
        <v>0</v>
      </c>
    </row>
    <row r="13" spans="1:5" x14ac:dyDescent="0.25">
      <c r="A13" s="28" t="s">
        <v>120</v>
      </c>
      <c r="B13" s="35">
        <v>51300</v>
      </c>
      <c r="C13" s="35">
        <v>1074750</v>
      </c>
      <c r="D13" s="35">
        <v>617350</v>
      </c>
      <c r="E13" s="35">
        <f>SUM(B13:D13)</f>
        <v>1743400</v>
      </c>
    </row>
    <row r="14" spans="1:5" x14ac:dyDescent="0.25">
      <c r="A14" s="28" t="s">
        <v>189</v>
      </c>
      <c r="B14" s="35">
        <v>0</v>
      </c>
      <c r="C14" s="35">
        <v>878800</v>
      </c>
      <c r="D14" s="35">
        <v>1604407</v>
      </c>
      <c r="E14" s="35">
        <f>SUM(B14:D14)</f>
        <v>2483207</v>
      </c>
    </row>
    <row r="15" spans="1:5" x14ac:dyDescent="0.25">
      <c r="A15" s="28" t="s">
        <v>190</v>
      </c>
      <c r="B15" s="35">
        <v>0</v>
      </c>
      <c r="C15" s="35">
        <v>0</v>
      </c>
      <c r="D15" s="35">
        <v>0</v>
      </c>
      <c r="E15" s="35">
        <f>SUM(B15:D15)</f>
        <v>0</v>
      </c>
    </row>
    <row r="16" spans="1:5" x14ac:dyDescent="0.25">
      <c r="A16" s="28" t="s">
        <v>191</v>
      </c>
      <c r="B16" s="35">
        <v>0</v>
      </c>
      <c r="C16" s="35">
        <v>0</v>
      </c>
      <c r="D16" s="35">
        <v>56600</v>
      </c>
      <c r="E16" s="35">
        <f>SUM(B16:D16)</f>
        <v>56600</v>
      </c>
    </row>
    <row r="17" spans="1:5" x14ac:dyDescent="0.25">
      <c r="A17" s="28" t="s">
        <v>192</v>
      </c>
      <c r="B17" s="35">
        <v>0</v>
      </c>
      <c r="C17" s="35">
        <v>0</v>
      </c>
      <c r="D17" s="35">
        <v>-276024</v>
      </c>
      <c r="E17" s="35">
        <f>SUM(B17:D17)</f>
        <v>-276024</v>
      </c>
    </row>
    <row r="18" spans="1:5" x14ac:dyDescent="0.25">
      <c r="A18" s="28"/>
      <c r="B18" s="28"/>
      <c r="C18" s="28"/>
      <c r="D18" s="28"/>
      <c r="E18" s="28"/>
    </row>
    <row r="19" spans="1:5" ht="18.75" x14ac:dyDescent="0.3">
      <c r="A19" s="33" t="s">
        <v>8</v>
      </c>
      <c r="B19" s="34">
        <f t="shared" ref="B19:E19" si="0">+B10-B12-B13-B14-B15-B16-B17</f>
        <v>0</v>
      </c>
      <c r="C19" s="34">
        <f t="shared" si="0"/>
        <v>0</v>
      </c>
      <c r="D19" s="34">
        <f t="shared" si="0"/>
        <v>385422</v>
      </c>
      <c r="E19" s="34">
        <f t="shared" si="0"/>
        <v>385422</v>
      </c>
    </row>
    <row r="20" spans="1:5" x14ac:dyDescent="0.25">
      <c r="A20" s="28"/>
      <c r="B20" s="36"/>
      <c r="C20" s="36"/>
      <c r="D20" s="36"/>
      <c r="E20" s="36"/>
    </row>
    <row r="21" spans="1:5" x14ac:dyDescent="0.25">
      <c r="A21" s="28" t="s">
        <v>193</v>
      </c>
      <c r="B21" s="37">
        <v>0</v>
      </c>
      <c r="C21" s="37">
        <v>0</v>
      </c>
      <c r="D21" s="37">
        <v>0</v>
      </c>
      <c r="E21" s="37">
        <v>0</v>
      </c>
    </row>
    <row r="22" spans="1:5" ht="18.75" x14ac:dyDescent="0.3">
      <c r="A22" s="33" t="s">
        <v>194</v>
      </c>
      <c r="B22" s="34">
        <f t="shared" ref="B22:E22" si="1">+B19-B21</f>
        <v>0</v>
      </c>
      <c r="C22" s="34">
        <f t="shared" si="1"/>
        <v>0</v>
      </c>
      <c r="D22" s="34">
        <f t="shared" si="1"/>
        <v>385422</v>
      </c>
      <c r="E22" s="34">
        <f t="shared" si="1"/>
        <v>385422</v>
      </c>
    </row>
    <row r="23" spans="1:5" x14ac:dyDescent="0.25">
      <c r="A23" s="28"/>
      <c r="B23" s="28"/>
      <c r="C23" s="28"/>
      <c r="D23" s="28"/>
      <c r="E23" s="28"/>
    </row>
    <row r="24" spans="1:5" x14ac:dyDescent="0.25">
      <c r="A24" s="28" t="s">
        <v>196</v>
      </c>
      <c r="B24" s="23">
        <v>0</v>
      </c>
      <c r="C24" s="23">
        <v>0</v>
      </c>
      <c r="D24" s="23">
        <v>0</v>
      </c>
      <c r="E24" s="23">
        <f>+'PAGO POR LEGALIZAR'!B2</f>
        <v>5692649</v>
      </c>
    </row>
    <row r="25" spans="1:5" x14ac:dyDescent="0.25">
      <c r="A25" s="28"/>
      <c r="B25" s="28"/>
      <c r="C25" s="28"/>
      <c r="D25" s="28"/>
      <c r="E25" s="28"/>
    </row>
    <row r="26" spans="1:5" ht="18.75" x14ac:dyDescent="0.3">
      <c r="A26" s="38" t="s">
        <v>197</v>
      </c>
      <c r="B26" s="39">
        <f t="shared" ref="B26:E26" si="2">+B22-B24</f>
        <v>0</v>
      </c>
      <c r="C26" s="39">
        <f t="shared" si="2"/>
        <v>0</v>
      </c>
      <c r="D26" s="39">
        <f t="shared" si="2"/>
        <v>385422</v>
      </c>
      <c r="E26" s="39">
        <f t="shared" si="2"/>
        <v>-5307227</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A9DF88-C765-4B1E-8C1C-C90A8909B45D}">
  <dimension ref="A1:K9"/>
  <sheetViews>
    <sheetView workbookViewId="0">
      <selection activeCell="H29" sqref="H29"/>
    </sheetView>
  </sheetViews>
  <sheetFormatPr baseColWidth="10" defaultRowHeight="15" x14ac:dyDescent="0.25"/>
  <cols>
    <col min="1" max="2" width="12" bestFit="1" customWidth="1"/>
  </cols>
  <sheetData>
    <row r="1" spans="1:11" x14ac:dyDescent="0.25">
      <c r="A1" s="21" t="s">
        <v>125</v>
      </c>
      <c r="B1" s="21" t="s">
        <v>125</v>
      </c>
      <c r="C1" s="21" t="s">
        <v>126</v>
      </c>
      <c r="D1" s="21" t="s">
        <v>127</v>
      </c>
      <c r="E1" s="21" t="s">
        <v>128</v>
      </c>
      <c r="F1" s="21" t="s">
        <v>129</v>
      </c>
      <c r="G1" s="21" t="s">
        <v>130</v>
      </c>
      <c r="H1" s="21" t="s">
        <v>131</v>
      </c>
      <c r="I1" s="21" t="s">
        <v>132</v>
      </c>
      <c r="J1" s="21" t="s">
        <v>133</v>
      </c>
      <c r="K1" s="21" t="s">
        <v>134</v>
      </c>
    </row>
    <row r="2" spans="1:11" x14ac:dyDescent="0.25">
      <c r="A2" s="22">
        <v>888118</v>
      </c>
      <c r="B2" s="22" t="s">
        <v>141</v>
      </c>
      <c r="C2" s="23">
        <v>129800</v>
      </c>
      <c r="D2" s="22" t="s">
        <v>142</v>
      </c>
      <c r="E2" s="22" t="s">
        <v>143</v>
      </c>
      <c r="F2" s="24">
        <v>44311</v>
      </c>
      <c r="G2" s="22" t="s">
        <v>137</v>
      </c>
      <c r="H2" s="22"/>
      <c r="I2" s="22" t="s">
        <v>144</v>
      </c>
      <c r="J2" s="22" t="s">
        <v>145</v>
      </c>
      <c r="K2" s="22" t="s">
        <v>146</v>
      </c>
    </row>
    <row r="3" spans="1:11" x14ac:dyDescent="0.25">
      <c r="A3" s="22">
        <v>889592</v>
      </c>
      <c r="B3" s="22" t="s">
        <v>147</v>
      </c>
      <c r="C3" s="23">
        <v>421550</v>
      </c>
      <c r="D3" s="22" t="s">
        <v>148</v>
      </c>
      <c r="E3" s="22" t="s">
        <v>149</v>
      </c>
      <c r="F3" s="24">
        <v>44342</v>
      </c>
      <c r="G3" s="22" t="s">
        <v>137</v>
      </c>
      <c r="H3" s="22"/>
      <c r="I3" s="22" t="s">
        <v>150</v>
      </c>
      <c r="J3" s="22" t="s">
        <v>139</v>
      </c>
      <c r="K3" s="22" t="s">
        <v>151</v>
      </c>
    </row>
    <row r="4" spans="1:11" x14ac:dyDescent="0.25">
      <c r="A4" s="22">
        <v>890245</v>
      </c>
      <c r="B4" s="22" t="s">
        <v>152</v>
      </c>
      <c r="C4" s="23">
        <v>59700</v>
      </c>
      <c r="D4" s="22" t="s">
        <v>148</v>
      </c>
      <c r="E4" s="22" t="s">
        <v>153</v>
      </c>
      <c r="F4" s="24">
        <v>44357</v>
      </c>
      <c r="G4" s="22" t="s">
        <v>137</v>
      </c>
      <c r="H4" s="22"/>
      <c r="I4" s="22" t="s">
        <v>150</v>
      </c>
      <c r="J4" s="22" t="s">
        <v>139</v>
      </c>
      <c r="K4" s="22" t="s">
        <v>154</v>
      </c>
    </row>
    <row r="5" spans="1:11" x14ac:dyDescent="0.25">
      <c r="A5" s="22">
        <v>890832</v>
      </c>
      <c r="B5" s="22" t="s">
        <v>155</v>
      </c>
      <c r="C5" s="23">
        <v>1126</v>
      </c>
      <c r="D5" s="22" t="s">
        <v>148</v>
      </c>
      <c r="E5" s="22" t="s">
        <v>156</v>
      </c>
      <c r="F5" s="24">
        <v>44371</v>
      </c>
      <c r="G5" s="22" t="s">
        <v>157</v>
      </c>
      <c r="H5" s="22"/>
      <c r="I5" s="22" t="s">
        <v>158</v>
      </c>
      <c r="J5" s="22" t="s">
        <v>159</v>
      </c>
      <c r="K5" s="22" t="s">
        <v>154</v>
      </c>
    </row>
    <row r="6" spans="1:11" x14ac:dyDescent="0.25">
      <c r="A6" s="22">
        <v>891801</v>
      </c>
      <c r="B6" s="22" t="s">
        <v>160</v>
      </c>
      <c r="C6" s="23">
        <v>78300</v>
      </c>
      <c r="D6" s="22" t="s">
        <v>142</v>
      </c>
      <c r="E6" s="22" t="s">
        <v>161</v>
      </c>
      <c r="F6" s="24">
        <v>44389</v>
      </c>
      <c r="G6" s="22" t="s">
        <v>137</v>
      </c>
      <c r="H6" s="22"/>
      <c r="I6" s="22" t="s">
        <v>162</v>
      </c>
      <c r="J6" s="22" t="s">
        <v>163</v>
      </c>
      <c r="K6" s="22" t="s">
        <v>164</v>
      </c>
    </row>
    <row r="7" spans="1:11" x14ac:dyDescent="0.25">
      <c r="A7" s="22">
        <v>893480</v>
      </c>
      <c r="B7" s="22" t="s">
        <v>165</v>
      </c>
      <c r="C7" s="23">
        <v>254400</v>
      </c>
      <c r="D7" s="22" t="s">
        <v>148</v>
      </c>
      <c r="E7" s="22" t="s">
        <v>166</v>
      </c>
      <c r="F7" s="24">
        <v>44434</v>
      </c>
      <c r="G7" s="22" t="s">
        <v>137</v>
      </c>
      <c r="H7" s="22"/>
      <c r="I7" s="22" t="s">
        <v>167</v>
      </c>
      <c r="J7" s="22" t="s">
        <v>168</v>
      </c>
      <c r="K7" s="22" t="s">
        <v>169</v>
      </c>
    </row>
    <row r="8" spans="1:11" x14ac:dyDescent="0.25">
      <c r="A8" s="22">
        <v>893275</v>
      </c>
      <c r="B8" s="22" t="s">
        <v>171</v>
      </c>
      <c r="C8" s="23">
        <v>8717</v>
      </c>
      <c r="D8" s="22" t="s">
        <v>148</v>
      </c>
      <c r="E8" s="22" t="s">
        <v>172</v>
      </c>
      <c r="F8" s="24">
        <v>44433</v>
      </c>
      <c r="G8" s="22" t="s">
        <v>157</v>
      </c>
      <c r="H8" s="22"/>
      <c r="I8" s="22" t="s">
        <v>173</v>
      </c>
      <c r="J8" s="22" t="s">
        <v>168</v>
      </c>
      <c r="K8" s="22" t="s">
        <v>169</v>
      </c>
    </row>
    <row r="9" spans="1:11" x14ac:dyDescent="0.25">
      <c r="A9" s="22">
        <v>893271</v>
      </c>
      <c r="B9" s="22" t="s">
        <v>174</v>
      </c>
      <c r="C9" s="23">
        <v>121179</v>
      </c>
      <c r="D9" s="22" t="s">
        <v>142</v>
      </c>
      <c r="E9" s="22" t="s">
        <v>175</v>
      </c>
      <c r="F9" s="24">
        <v>44433</v>
      </c>
      <c r="G9" s="22" t="s">
        <v>137</v>
      </c>
      <c r="H9" s="22"/>
      <c r="I9" s="22" t="s">
        <v>162</v>
      </c>
      <c r="J9" s="22" t="s">
        <v>163</v>
      </c>
      <c r="K9" s="22" t="s">
        <v>176</v>
      </c>
    </row>
  </sheetData>
  <autoFilter ref="B1:K9" xr:uid="{9CA9DF88-C765-4B1E-8C1C-C90A8909B45D}"/>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6CC458-9968-4487-9696-0B334C208D01}">
  <dimension ref="A1:I2"/>
  <sheetViews>
    <sheetView workbookViewId="0">
      <selection activeCell="G1" sqref="G1:G1048576"/>
    </sheetView>
  </sheetViews>
  <sheetFormatPr baseColWidth="10" defaultRowHeight="15" x14ac:dyDescent="0.25"/>
  <sheetData>
    <row r="1" spans="1:9" x14ac:dyDescent="0.25">
      <c r="A1" s="21" t="s">
        <v>125</v>
      </c>
      <c r="B1" s="21" t="s">
        <v>126</v>
      </c>
      <c r="C1" s="21" t="s">
        <v>127</v>
      </c>
      <c r="D1" s="21" t="s">
        <v>128</v>
      </c>
      <c r="E1" s="21" t="s">
        <v>129</v>
      </c>
      <c r="F1" s="21" t="s">
        <v>130</v>
      </c>
      <c r="G1" s="21" t="s">
        <v>132</v>
      </c>
      <c r="H1" s="21" t="s">
        <v>133</v>
      </c>
      <c r="I1" s="21" t="s">
        <v>134</v>
      </c>
    </row>
    <row r="2" spans="1:9" x14ac:dyDescent="0.25">
      <c r="A2" s="22" t="s">
        <v>177</v>
      </c>
      <c r="B2" s="23">
        <v>5692649</v>
      </c>
      <c r="C2" s="22" t="s">
        <v>142</v>
      </c>
      <c r="D2" s="22" t="s">
        <v>178</v>
      </c>
      <c r="E2" s="24">
        <v>44679</v>
      </c>
      <c r="F2" s="22" t="s">
        <v>179</v>
      </c>
      <c r="G2" s="22" t="s">
        <v>180</v>
      </c>
      <c r="H2" s="22" t="s">
        <v>181</v>
      </c>
      <c r="I2" s="22" t="s">
        <v>182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E949C-A1C1-42C6-B730-8EA42AB9D461}">
  <dimension ref="A1:K3"/>
  <sheetViews>
    <sheetView workbookViewId="0">
      <selection activeCell="H23" sqref="H23"/>
    </sheetView>
  </sheetViews>
  <sheetFormatPr baseColWidth="10" defaultRowHeight="15" x14ac:dyDescent="0.25"/>
  <sheetData>
    <row r="1" spans="1:11" x14ac:dyDescent="0.25">
      <c r="A1" s="21" t="s">
        <v>125</v>
      </c>
      <c r="B1" s="21" t="s">
        <v>125</v>
      </c>
      <c r="C1" s="21" t="s">
        <v>126</v>
      </c>
      <c r="D1" s="21" t="s">
        <v>127</v>
      </c>
      <c r="E1" s="21" t="s">
        <v>128</v>
      </c>
      <c r="F1" s="21" t="s">
        <v>129</v>
      </c>
      <c r="G1" s="21" t="s">
        <v>130</v>
      </c>
      <c r="H1" s="21" t="s">
        <v>131</v>
      </c>
      <c r="I1" s="21" t="s">
        <v>132</v>
      </c>
      <c r="J1" s="21" t="s">
        <v>133</v>
      </c>
      <c r="K1" s="21" t="s">
        <v>134</v>
      </c>
    </row>
    <row r="2" spans="1:11" x14ac:dyDescent="0.25">
      <c r="A2" s="22">
        <v>878809</v>
      </c>
      <c r="B2" s="22">
        <v>878809</v>
      </c>
      <c r="C2" s="23">
        <v>2000</v>
      </c>
      <c r="D2" s="22" t="s">
        <v>135</v>
      </c>
      <c r="E2" s="22" t="s">
        <v>136</v>
      </c>
      <c r="F2" s="24">
        <v>44092</v>
      </c>
      <c r="G2" s="22" t="s">
        <v>137</v>
      </c>
      <c r="H2" s="22"/>
      <c r="I2" s="22" t="s">
        <v>138</v>
      </c>
      <c r="J2" s="22" t="s">
        <v>139</v>
      </c>
      <c r="K2" s="22" t="s">
        <v>140</v>
      </c>
    </row>
    <row r="3" spans="1:11" x14ac:dyDescent="0.25">
      <c r="A3" s="22">
        <v>893480</v>
      </c>
      <c r="B3" s="22" t="s">
        <v>165</v>
      </c>
      <c r="C3" s="23">
        <v>56600</v>
      </c>
      <c r="D3" s="22" t="s">
        <v>135</v>
      </c>
      <c r="E3" s="22" t="s">
        <v>166</v>
      </c>
      <c r="F3" s="24">
        <v>44434</v>
      </c>
      <c r="G3" s="22" t="s">
        <v>137</v>
      </c>
      <c r="H3" s="22"/>
      <c r="I3" s="22" t="s">
        <v>170</v>
      </c>
      <c r="J3" s="22" t="s">
        <v>168</v>
      </c>
      <c r="K3" s="22" t="s">
        <v>169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082559-3873-4123-A3A1-38C1A8DCC0E5}">
  <dimension ref="A1:I41"/>
  <sheetViews>
    <sheetView workbookViewId="0">
      <selection activeCell="D38" sqref="D38"/>
    </sheetView>
  </sheetViews>
  <sheetFormatPr baseColWidth="10" defaultRowHeight="15" x14ac:dyDescent="0.25"/>
  <sheetData>
    <row r="1" spans="1:9" x14ac:dyDescent="0.25">
      <c r="A1" t="s">
        <v>19</v>
      </c>
      <c r="B1" t="s">
        <v>18</v>
      </c>
      <c r="C1" t="s">
        <v>20</v>
      </c>
      <c r="D1" t="s">
        <v>21</v>
      </c>
      <c r="E1" t="s">
        <v>22</v>
      </c>
      <c r="F1" t="s">
        <v>23</v>
      </c>
      <c r="G1" t="s">
        <v>24</v>
      </c>
      <c r="H1" t="s">
        <v>25</v>
      </c>
      <c r="I1" t="s">
        <v>26</v>
      </c>
    </row>
    <row r="2" spans="1:9" x14ac:dyDescent="0.25">
      <c r="A2">
        <v>888561</v>
      </c>
      <c r="B2" t="s">
        <v>27</v>
      </c>
      <c r="C2" t="s">
        <v>28</v>
      </c>
      <c r="D2" t="s">
        <v>29</v>
      </c>
      <c r="E2" t="s">
        <v>30</v>
      </c>
      <c r="F2" t="s">
        <v>31</v>
      </c>
      <c r="G2">
        <v>16</v>
      </c>
      <c r="H2" t="s">
        <v>32</v>
      </c>
      <c r="I2" t="s">
        <v>33</v>
      </c>
    </row>
    <row r="3" spans="1:9" x14ac:dyDescent="0.25">
      <c r="A3">
        <v>845914</v>
      </c>
      <c r="B3" t="s">
        <v>34</v>
      </c>
      <c r="C3" t="s">
        <v>35</v>
      </c>
      <c r="D3" t="s">
        <v>35</v>
      </c>
      <c r="E3" t="s">
        <v>30</v>
      </c>
      <c r="F3" t="s">
        <v>36</v>
      </c>
      <c r="G3">
        <v>16</v>
      </c>
      <c r="H3" t="s">
        <v>32</v>
      </c>
      <c r="I3" t="s">
        <v>37</v>
      </c>
    </row>
    <row r="4" spans="1:9" x14ac:dyDescent="0.25">
      <c r="A4">
        <v>845856</v>
      </c>
      <c r="B4" t="s">
        <v>38</v>
      </c>
      <c r="C4" t="s">
        <v>35</v>
      </c>
      <c r="D4" t="s">
        <v>35</v>
      </c>
      <c r="E4" t="s">
        <v>30</v>
      </c>
      <c r="F4" t="s">
        <v>36</v>
      </c>
      <c r="G4">
        <v>16</v>
      </c>
      <c r="H4" t="s">
        <v>32</v>
      </c>
      <c r="I4" t="s">
        <v>37</v>
      </c>
    </row>
    <row r="5" spans="1:9" x14ac:dyDescent="0.25">
      <c r="A5">
        <v>845944</v>
      </c>
      <c r="B5" t="s">
        <v>39</v>
      </c>
      <c r="C5" t="s">
        <v>35</v>
      </c>
      <c r="D5" t="s">
        <v>35</v>
      </c>
      <c r="E5" t="s">
        <v>30</v>
      </c>
      <c r="F5" t="s">
        <v>36</v>
      </c>
      <c r="G5">
        <v>16</v>
      </c>
      <c r="H5" t="s">
        <v>32</v>
      </c>
      <c r="I5" t="s">
        <v>37</v>
      </c>
    </row>
    <row r="6" spans="1:9" x14ac:dyDescent="0.25">
      <c r="A6">
        <v>846785</v>
      </c>
      <c r="B6" t="s">
        <v>40</v>
      </c>
      <c r="C6" t="s">
        <v>35</v>
      </c>
      <c r="D6" t="s">
        <v>35</v>
      </c>
      <c r="E6" t="s">
        <v>30</v>
      </c>
      <c r="F6" t="s">
        <v>36</v>
      </c>
      <c r="G6">
        <v>16</v>
      </c>
      <c r="H6" t="s">
        <v>32</v>
      </c>
      <c r="I6" t="s">
        <v>37</v>
      </c>
    </row>
    <row r="7" spans="1:9" x14ac:dyDescent="0.25">
      <c r="A7">
        <v>846784</v>
      </c>
      <c r="B7" t="s">
        <v>41</v>
      </c>
      <c r="C7" t="s">
        <v>35</v>
      </c>
      <c r="D7" t="s">
        <v>35</v>
      </c>
      <c r="E7" t="s">
        <v>30</v>
      </c>
      <c r="F7" t="s">
        <v>36</v>
      </c>
      <c r="G7">
        <v>16</v>
      </c>
      <c r="H7" t="s">
        <v>32</v>
      </c>
      <c r="I7" t="s">
        <v>37</v>
      </c>
    </row>
    <row r="8" spans="1:9" x14ac:dyDescent="0.25">
      <c r="A8">
        <v>845998</v>
      </c>
      <c r="B8" t="s">
        <v>42</v>
      </c>
      <c r="C8" t="s">
        <v>35</v>
      </c>
      <c r="D8" t="s">
        <v>35</v>
      </c>
      <c r="E8" t="s">
        <v>30</v>
      </c>
      <c r="F8" t="s">
        <v>36</v>
      </c>
      <c r="G8">
        <v>16</v>
      </c>
      <c r="H8" t="s">
        <v>32</v>
      </c>
      <c r="I8" t="s">
        <v>37</v>
      </c>
    </row>
    <row r="9" spans="1:9" x14ac:dyDescent="0.25">
      <c r="A9">
        <v>845766</v>
      </c>
      <c r="B9" t="s">
        <v>43</v>
      </c>
      <c r="C9" t="s">
        <v>35</v>
      </c>
      <c r="D9" t="s">
        <v>35</v>
      </c>
      <c r="E9" t="s">
        <v>30</v>
      </c>
      <c r="F9" t="s">
        <v>36</v>
      </c>
      <c r="G9">
        <v>16</v>
      </c>
      <c r="H9" t="s">
        <v>32</v>
      </c>
      <c r="I9" t="s">
        <v>37</v>
      </c>
    </row>
    <row r="10" spans="1:9" x14ac:dyDescent="0.25">
      <c r="A10">
        <v>846042</v>
      </c>
      <c r="B10" t="s">
        <v>44</v>
      </c>
      <c r="C10" t="s">
        <v>35</v>
      </c>
      <c r="D10" t="s">
        <v>35</v>
      </c>
      <c r="E10" t="s">
        <v>30</v>
      </c>
      <c r="F10" t="s">
        <v>36</v>
      </c>
      <c r="G10">
        <v>16</v>
      </c>
      <c r="H10" t="s">
        <v>32</v>
      </c>
      <c r="I10" t="s">
        <v>37</v>
      </c>
    </row>
    <row r="11" spans="1:9" x14ac:dyDescent="0.25">
      <c r="A11">
        <v>846270</v>
      </c>
      <c r="B11" t="s">
        <v>45</v>
      </c>
      <c r="C11" t="s">
        <v>35</v>
      </c>
      <c r="D11" t="s">
        <v>35</v>
      </c>
      <c r="E11" t="s">
        <v>30</v>
      </c>
      <c r="F11" t="s">
        <v>36</v>
      </c>
      <c r="G11">
        <v>16</v>
      </c>
      <c r="H11" t="s">
        <v>32</v>
      </c>
      <c r="I11" t="s">
        <v>37</v>
      </c>
    </row>
    <row r="12" spans="1:9" x14ac:dyDescent="0.25">
      <c r="A12">
        <v>846895</v>
      </c>
      <c r="B12" t="s">
        <v>46</v>
      </c>
      <c r="C12" t="s">
        <v>35</v>
      </c>
      <c r="D12" t="s">
        <v>35</v>
      </c>
      <c r="E12" t="s">
        <v>30</v>
      </c>
      <c r="F12" t="s">
        <v>36</v>
      </c>
      <c r="G12">
        <v>16</v>
      </c>
      <c r="H12" t="s">
        <v>32</v>
      </c>
      <c r="I12" t="s">
        <v>37</v>
      </c>
    </row>
    <row r="13" spans="1:9" x14ac:dyDescent="0.25">
      <c r="A13">
        <v>888115</v>
      </c>
      <c r="B13" t="s">
        <v>47</v>
      </c>
      <c r="C13" t="s">
        <v>48</v>
      </c>
      <c r="D13" t="s">
        <v>49</v>
      </c>
      <c r="E13" t="s">
        <v>30</v>
      </c>
      <c r="F13" t="s">
        <v>31</v>
      </c>
      <c r="G13">
        <v>21</v>
      </c>
      <c r="H13" t="s">
        <v>50</v>
      </c>
      <c r="I13" t="s">
        <v>51</v>
      </c>
    </row>
    <row r="14" spans="1:9" x14ac:dyDescent="0.25">
      <c r="A14">
        <v>888114</v>
      </c>
      <c r="B14" t="s">
        <v>52</v>
      </c>
      <c r="C14" t="s">
        <v>48</v>
      </c>
      <c r="D14" t="s">
        <v>49</v>
      </c>
      <c r="E14" t="s">
        <v>30</v>
      </c>
      <c r="F14" t="s">
        <v>31</v>
      </c>
      <c r="G14">
        <v>21</v>
      </c>
      <c r="H14" t="s">
        <v>50</v>
      </c>
      <c r="I14" t="s">
        <v>53</v>
      </c>
    </row>
    <row r="15" spans="1:9" x14ac:dyDescent="0.25">
      <c r="A15">
        <v>890815</v>
      </c>
      <c r="B15" t="s">
        <v>54</v>
      </c>
      <c r="C15" t="s">
        <v>55</v>
      </c>
      <c r="D15" t="s">
        <v>55</v>
      </c>
      <c r="E15" t="s">
        <v>30</v>
      </c>
      <c r="F15" t="s">
        <v>56</v>
      </c>
      <c r="G15">
        <v>47</v>
      </c>
      <c r="H15" t="s">
        <v>57</v>
      </c>
      <c r="I15" t="s">
        <v>58</v>
      </c>
    </row>
    <row r="16" spans="1:9" x14ac:dyDescent="0.25">
      <c r="A16">
        <v>12744</v>
      </c>
      <c r="B16" t="s">
        <v>59</v>
      </c>
      <c r="C16" t="s">
        <v>60</v>
      </c>
      <c r="D16" t="s">
        <v>60</v>
      </c>
      <c r="E16" t="s">
        <v>30</v>
      </c>
      <c r="F16" t="s">
        <v>61</v>
      </c>
      <c r="G16">
        <v>49</v>
      </c>
      <c r="H16" t="s">
        <v>62</v>
      </c>
      <c r="I16" t="s">
        <v>63</v>
      </c>
    </row>
    <row r="17" spans="1:9" x14ac:dyDescent="0.25">
      <c r="A17">
        <v>888119</v>
      </c>
      <c r="B17" t="s">
        <v>64</v>
      </c>
      <c r="C17" t="s">
        <v>65</v>
      </c>
      <c r="D17" t="s">
        <v>55</v>
      </c>
      <c r="E17" t="s">
        <v>30</v>
      </c>
      <c r="F17" t="s">
        <v>31</v>
      </c>
      <c r="G17">
        <v>49</v>
      </c>
      <c r="H17" t="s">
        <v>62</v>
      </c>
      <c r="I17" t="s">
        <v>66</v>
      </c>
    </row>
    <row r="18" spans="1:9" x14ac:dyDescent="0.25">
      <c r="A18">
        <v>888174</v>
      </c>
      <c r="B18" t="s">
        <v>67</v>
      </c>
      <c r="C18" t="s">
        <v>68</v>
      </c>
      <c r="D18" t="s">
        <v>49</v>
      </c>
      <c r="E18" t="s">
        <v>30</v>
      </c>
      <c r="F18" t="s">
        <v>69</v>
      </c>
      <c r="G18">
        <v>49</v>
      </c>
      <c r="H18" t="s">
        <v>62</v>
      </c>
      <c r="I18" t="s">
        <v>70</v>
      </c>
    </row>
    <row r="19" spans="1:9" x14ac:dyDescent="0.25">
      <c r="A19">
        <v>888119</v>
      </c>
      <c r="B19" t="s">
        <v>71</v>
      </c>
      <c r="C19" t="s">
        <v>68</v>
      </c>
      <c r="D19" t="s">
        <v>49</v>
      </c>
      <c r="E19" t="s">
        <v>30</v>
      </c>
      <c r="F19" t="s">
        <v>31</v>
      </c>
      <c r="G19">
        <v>49</v>
      </c>
      <c r="H19" t="s">
        <v>62</v>
      </c>
      <c r="I19" t="s">
        <v>72</v>
      </c>
    </row>
    <row r="20" spans="1:9" x14ac:dyDescent="0.25">
      <c r="A20">
        <v>888120</v>
      </c>
      <c r="B20" t="s">
        <v>73</v>
      </c>
      <c r="C20" t="s">
        <v>68</v>
      </c>
      <c r="D20" t="s">
        <v>49</v>
      </c>
      <c r="E20" t="s">
        <v>30</v>
      </c>
      <c r="F20" t="s">
        <v>31</v>
      </c>
      <c r="G20">
        <v>49</v>
      </c>
      <c r="H20" t="s">
        <v>62</v>
      </c>
      <c r="I20" t="s">
        <v>74</v>
      </c>
    </row>
    <row r="21" spans="1:9" x14ac:dyDescent="0.25">
      <c r="A21">
        <v>844626</v>
      </c>
      <c r="B21" t="s">
        <v>75</v>
      </c>
      <c r="C21" t="s">
        <v>76</v>
      </c>
      <c r="D21" t="s">
        <v>76</v>
      </c>
      <c r="E21" t="s">
        <v>30</v>
      </c>
      <c r="F21" t="s">
        <v>77</v>
      </c>
      <c r="G21">
        <v>49</v>
      </c>
      <c r="H21" t="s">
        <v>62</v>
      </c>
      <c r="I21" t="s">
        <v>78</v>
      </c>
    </row>
    <row r="22" spans="1:9" x14ac:dyDescent="0.25">
      <c r="A22">
        <v>844725</v>
      </c>
      <c r="B22" t="s">
        <v>79</v>
      </c>
      <c r="C22" t="s">
        <v>76</v>
      </c>
      <c r="D22" t="s">
        <v>76</v>
      </c>
      <c r="E22" t="s">
        <v>30</v>
      </c>
      <c r="F22" t="s">
        <v>77</v>
      </c>
      <c r="G22">
        <v>49</v>
      </c>
      <c r="H22" t="s">
        <v>62</v>
      </c>
      <c r="I22" t="s">
        <v>78</v>
      </c>
    </row>
    <row r="23" spans="1:9" x14ac:dyDescent="0.25">
      <c r="A23">
        <v>821153</v>
      </c>
      <c r="B23" t="s">
        <v>80</v>
      </c>
      <c r="C23" t="s">
        <v>81</v>
      </c>
      <c r="D23" t="s">
        <v>82</v>
      </c>
      <c r="E23" t="s">
        <v>30</v>
      </c>
      <c r="F23" t="s">
        <v>83</v>
      </c>
      <c r="G23">
        <v>49</v>
      </c>
      <c r="H23" t="s">
        <v>62</v>
      </c>
      <c r="I23" t="s">
        <v>84</v>
      </c>
    </row>
    <row r="24" spans="1:9" x14ac:dyDescent="0.25">
      <c r="A24">
        <v>889671</v>
      </c>
      <c r="B24" t="s">
        <v>85</v>
      </c>
      <c r="C24" t="s">
        <v>86</v>
      </c>
      <c r="D24" t="s">
        <v>29</v>
      </c>
      <c r="E24" t="s">
        <v>30</v>
      </c>
      <c r="F24" t="s">
        <v>87</v>
      </c>
      <c r="G24">
        <v>49</v>
      </c>
      <c r="H24" t="s">
        <v>62</v>
      </c>
      <c r="I24" t="s">
        <v>88</v>
      </c>
    </row>
    <row r="25" spans="1:9" x14ac:dyDescent="0.25">
      <c r="A25">
        <v>828004</v>
      </c>
      <c r="B25" t="s">
        <v>89</v>
      </c>
      <c r="C25" t="s">
        <v>90</v>
      </c>
      <c r="D25" t="s">
        <v>91</v>
      </c>
      <c r="E25" t="s">
        <v>30</v>
      </c>
      <c r="F25" t="s">
        <v>92</v>
      </c>
      <c r="G25">
        <v>49</v>
      </c>
      <c r="H25" t="s">
        <v>62</v>
      </c>
      <c r="I25" t="s">
        <v>93</v>
      </c>
    </row>
    <row r="26" spans="1:9" x14ac:dyDescent="0.25">
      <c r="A26">
        <v>832397</v>
      </c>
      <c r="B26" t="s">
        <v>94</v>
      </c>
      <c r="C26" t="s">
        <v>90</v>
      </c>
      <c r="D26" t="s">
        <v>91</v>
      </c>
      <c r="E26" t="s">
        <v>30</v>
      </c>
      <c r="F26" t="s">
        <v>92</v>
      </c>
      <c r="G26">
        <v>49</v>
      </c>
      <c r="H26" t="s">
        <v>62</v>
      </c>
      <c r="I26" t="s">
        <v>95</v>
      </c>
    </row>
    <row r="27" spans="1:9" x14ac:dyDescent="0.25">
      <c r="A27">
        <v>837689</v>
      </c>
      <c r="B27" t="s">
        <v>96</v>
      </c>
      <c r="C27" t="s">
        <v>90</v>
      </c>
      <c r="D27" t="s">
        <v>91</v>
      </c>
      <c r="E27" t="s">
        <v>30</v>
      </c>
      <c r="F27" t="s">
        <v>92</v>
      </c>
      <c r="G27">
        <v>49</v>
      </c>
      <c r="H27" t="s">
        <v>62</v>
      </c>
      <c r="I27" t="s">
        <v>97</v>
      </c>
    </row>
    <row r="28" spans="1:9" x14ac:dyDescent="0.25">
      <c r="A28">
        <v>837967</v>
      </c>
      <c r="B28" t="s">
        <v>98</v>
      </c>
      <c r="C28" t="s">
        <v>90</v>
      </c>
      <c r="D28" t="s">
        <v>91</v>
      </c>
      <c r="E28" t="s">
        <v>30</v>
      </c>
      <c r="F28" t="s">
        <v>92</v>
      </c>
      <c r="G28">
        <v>49</v>
      </c>
      <c r="H28" t="s">
        <v>62</v>
      </c>
      <c r="I28" t="s">
        <v>99</v>
      </c>
    </row>
    <row r="29" spans="1:9" x14ac:dyDescent="0.25">
      <c r="A29">
        <v>827143</v>
      </c>
      <c r="B29" t="s">
        <v>100</v>
      </c>
      <c r="C29" t="s">
        <v>101</v>
      </c>
      <c r="D29" t="s">
        <v>91</v>
      </c>
      <c r="E29" t="s">
        <v>30</v>
      </c>
      <c r="F29" t="s">
        <v>92</v>
      </c>
      <c r="G29">
        <v>49</v>
      </c>
      <c r="H29" t="s">
        <v>62</v>
      </c>
      <c r="I29" t="s">
        <v>102</v>
      </c>
    </row>
    <row r="30" spans="1:9" x14ac:dyDescent="0.25">
      <c r="A30">
        <v>827143</v>
      </c>
      <c r="B30" t="s">
        <v>103</v>
      </c>
      <c r="C30" t="s">
        <v>76</v>
      </c>
      <c r="D30" t="s">
        <v>104</v>
      </c>
      <c r="E30" t="s">
        <v>30</v>
      </c>
      <c r="F30" t="s">
        <v>92</v>
      </c>
      <c r="G30">
        <v>49</v>
      </c>
      <c r="H30" t="s">
        <v>62</v>
      </c>
      <c r="I30" t="s">
        <v>105</v>
      </c>
    </row>
    <row r="31" spans="1:9" x14ac:dyDescent="0.25">
      <c r="A31">
        <v>846895</v>
      </c>
      <c r="B31" t="s">
        <v>106</v>
      </c>
      <c r="C31" t="s">
        <v>107</v>
      </c>
      <c r="D31" t="s">
        <v>107</v>
      </c>
      <c r="E31" t="s">
        <v>30</v>
      </c>
      <c r="F31" t="s">
        <v>56</v>
      </c>
      <c r="G31">
        <v>49</v>
      </c>
      <c r="H31" t="s">
        <v>62</v>
      </c>
      <c r="I31" t="s">
        <v>108</v>
      </c>
    </row>
    <row r="32" spans="1:9" x14ac:dyDescent="0.25">
      <c r="A32">
        <v>845998</v>
      </c>
      <c r="B32" t="s">
        <v>109</v>
      </c>
      <c r="C32" t="s">
        <v>107</v>
      </c>
      <c r="D32" t="s">
        <v>107</v>
      </c>
      <c r="E32" t="s">
        <v>30</v>
      </c>
      <c r="F32" t="s">
        <v>56</v>
      </c>
      <c r="G32">
        <v>49</v>
      </c>
      <c r="H32" t="s">
        <v>62</v>
      </c>
      <c r="I32" t="s">
        <v>108</v>
      </c>
    </row>
    <row r="33" spans="1:9" x14ac:dyDescent="0.25">
      <c r="A33">
        <v>845914</v>
      </c>
      <c r="B33" t="s">
        <v>110</v>
      </c>
      <c r="C33" t="s">
        <v>107</v>
      </c>
      <c r="D33" t="s">
        <v>107</v>
      </c>
      <c r="E33" t="s">
        <v>30</v>
      </c>
      <c r="F33" t="s">
        <v>56</v>
      </c>
      <c r="G33">
        <v>49</v>
      </c>
      <c r="H33" t="s">
        <v>62</v>
      </c>
      <c r="I33" t="s">
        <v>108</v>
      </c>
    </row>
    <row r="34" spans="1:9" x14ac:dyDescent="0.25">
      <c r="A34">
        <v>845856</v>
      </c>
      <c r="B34" t="s">
        <v>111</v>
      </c>
      <c r="C34" t="s">
        <v>107</v>
      </c>
      <c r="D34" t="s">
        <v>107</v>
      </c>
      <c r="E34" t="s">
        <v>30</v>
      </c>
      <c r="F34" t="s">
        <v>56</v>
      </c>
      <c r="G34">
        <v>49</v>
      </c>
      <c r="H34" t="s">
        <v>62</v>
      </c>
      <c r="I34" t="s">
        <v>108</v>
      </c>
    </row>
    <row r="35" spans="1:9" x14ac:dyDescent="0.25">
      <c r="A35">
        <v>845944</v>
      </c>
      <c r="B35" t="s">
        <v>112</v>
      </c>
      <c r="C35" t="s">
        <v>107</v>
      </c>
      <c r="D35" t="s">
        <v>107</v>
      </c>
      <c r="E35" t="s">
        <v>30</v>
      </c>
      <c r="F35" t="s">
        <v>56</v>
      </c>
      <c r="G35">
        <v>49</v>
      </c>
      <c r="H35" t="s">
        <v>62</v>
      </c>
      <c r="I35" t="s">
        <v>108</v>
      </c>
    </row>
    <row r="36" spans="1:9" x14ac:dyDescent="0.25">
      <c r="A36">
        <v>846784</v>
      </c>
      <c r="B36" t="s">
        <v>113</v>
      </c>
      <c r="C36" t="s">
        <v>107</v>
      </c>
      <c r="D36" t="s">
        <v>107</v>
      </c>
      <c r="E36" t="s">
        <v>30</v>
      </c>
      <c r="F36" t="s">
        <v>56</v>
      </c>
      <c r="G36">
        <v>49</v>
      </c>
      <c r="H36" t="s">
        <v>62</v>
      </c>
      <c r="I36" t="s">
        <v>108</v>
      </c>
    </row>
    <row r="37" spans="1:9" x14ac:dyDescent="0.25">
      <c r="A37">
        <v>847750</v>
      </c>
      <c r="B37" t="s">
        <v>114</v>
      </c>
      <c r="C37" t="s">
        <v>107</v>
      </c>
      <c r="D37" t="s">
        <v>107</v>
      </c>
      <c r="E37" t="s">
        <v>30</v>
      </c>
      <c r="F37" t="s">
        <v>56</v>
      </c>
      <c r="G37">
        <v>49</v>
      </c>
      <c r="H37" t="s">
        <v>62</v>
      </c>
      <c r="I37" t="s">
        <v>115</v>
      </c>
    </row>
    <row r="38" spans="1:9" x14ac:dyDescent="0.25">
      <c r="A38">
        <v>847919</v>
      </c>
      <c r="B38" t="s">
        <v>116</v>
      </c>
      <c r="C38" t="s">
        <v>107</v>
      </c>
      <c r="D38" t="s">
        <v>107</v>
      </c>
      <c r="E38" t="s">
        <v>30</v>
      </c>
      <c r="F38" t="s">
        <v>56</v>
      </c>
      <c r="G38">
        <v>49</v>
      </c>
      <c r="H38" t="s">
        <v>62</v>
      </c>
      <c r="I38" t="s">
        <v>115</v>
      </c>
    </row>
    <row r="39" spans="1:9" x14ac:dyDescent="0.25">
      <c r="A39">
        <v>847957</v>
      </c>
      <c r="B39" t="s">
        <v>117</v>
      </c>
      <c r="C39" t="s">
        <v>107</v>
      </c>
      <c r="D39" t="s">
        <v>107</v>
      </c>
      <c r="E39" t="s">
        <v>30</v>
      </c>
      <c r="F39" t="s">
        <v>56</v>
      </c>
      <c r="G39">
        <v>49</v>
      </c>
      <c r="H39" t="s">
        <v>62</v>
      </c>
      <c r="I39" t="s">
        <v>115</v>
      </c>
    </row>
    <row r="40" spans="1:9" x14ac:dyDescent="0.25">
      <c r="A40">
        <v>847966</v>
      </c>
      <c r="B40" t="s">
        <v>118</v>
      </c>
      <c r="C40" t="s">
        <v>107</v>
      </c>
      <c r="D40" t="s">
        <v>107</v>
      </c>
      <c r="E40" t="s">
        <v>30</v>
      </c>
      <c r="F40" t="s">
        <v>56</v>
      </c>
      <c r="G40">
        <v>49</v>
      </c>
      <c r="H40" t="s">
        <v>62</v>
      </c>
      <c r="I40" t="s">
        <v>115</v>
      </c>
    </row>
    <row r="41" spans="1:9" x14ac:dyDescent="0.25">
      <c r="A41">
        <v>848150</v>
      </c>
      <c r="B41" t="s">
        <v>119</v>
      </c>
      <c r="C41" t="s">
        <v>107</v>
      </c>
      <c r="D41" t="s">
        <v>107</v>
      </c>
      <c r="E41" t="s">
        <v>30</v>
      </c>
      <c r="F41" t="s">
        <v>56</v>
      </c>
      <c r="G41">
        <v>49</v>
      </c>
      <c r="H41" t="s">
        <v>62</v>
      </c>
      <c r="I41" t="s">
        <v>115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CARTERA HOSPITAL</vt:lpstr>
      <vt:lpstr>VERIFICACION</vt:lpstr>
      <vt:lpstr>RESUMEN</vt:lpstr>
      <vt:lpstr>CARTERA COOSALUD</vt:lpstr>
      <vt:lpstr>PAGO POR LEGALIZAR</vt:lpstr>
      <vt:lpstr>GLOSAS POR CONCILIAR</vt:lpstr>
      <vt:lpstr>DEVOLUCIONES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Leidy Johana Ruiz Wilches</dc:creator>
  <cp:lastModifiedBy>Leidy Johana Ruiz Wilches</cp:lastModifiedBy>
  <dcterms:created xsi:type="dcterms:W3CDTF">2022-06-24T22:19:22Z</dcterms:created>
  <dcterms:modified xsi:type="dcterms:W3CDTF">2022-07-19T16:56:14Z</dcterms:modified>
</cp:coreProperties>
</file>