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xr:revisionPtr revIDLastSave="247" documentId="8_{C65481CB-5DBC-48D1-9D2D-FE7E22E8375E}" xr6:coauthVersionLast="47" xr6:coauthVersionMax="47" xr10:uidLastSave="{6EDBC060-8DC1-42A0-8E32-F22EA875689D}"/>
  <bookViews>
    <workbookView xWindow="-120" yWindow="-120" windowWidth="29040" windowHeight="15840" activeTab="2" xr2:uid="{00000000-000D-0000-FFFF-FFFF00000000}"/>
  </bookViews>
  <sheets>
    <sheet name="CARTERA HOSPITAL" sheetId="1" r:id="rId1"/>
    <sheet name="VERIFICACION" sheetId="2" r:id="rId2"/>
    <sheet name="RESUMEN" sheetId="5" r:id="rId3"/>
    <sheet name="DEVOLUCIONES" sheetId="4" r:id="rId4"/>
    <sheet name="CARTERA COOSALUD" sheetId="3" r:id="rId5"/>
  </sheets>
  <definedNames>
    <definedName name="_xlnm._FilterDatabase" localSheetId="1" hidden="1">VERIFICACION!$A$1:$J$57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2" l="1"/>
  <c r="H57" i="2"/>
  <c r="G57" i="2"/>
  <c r="F57" i="2"/>
  <c r="E57" i="2"/>
  <c r="D57" i="2"/>
  <c r="C57" i="2"/>
  <c r="G17" i="5"/>
  <c r="G16" i="5"/>
  <c r="G15" i="5"/>
  <c r="G14" i="5"/>
  <c r="G13" i="5"/>
  <c r="G12" i="5"/>
  <c r="G10" i="5"/>
  <c r="C19" i="5"/>
  <c r="C22" i="5" s="1"/>
  <c r="C26" i="5" s="1"/>
  <c r="B19" i="5"/>
  <c r="B22" i="5" s="1"/>
  <c r="B26" i="5" s="1"/>
  <c r="F19" i="5"/>
  <c r="F22" i="5" s="1"/>
  <c r="F26" i="5" s="1"/>
  <c r="E19" i="5"/>
  <c r="E22" i="5" s="1"/>
  <c r="E26" i="5" s="1"/>
  <c r="D19" i="5"/>
  <c r="D22" i="5" s="1"/>
  <c r="D26" i="5" s="1"/>
  <c r="I3" i="2"/>
  <c r="I49" i="2"/>
  <c r="I54" i="2"/>
  <c r="H52" i="2"/>
  <c r="I52" i="2" s="1"/>
  <c r="H18" i="2"/>
  <c r="I18" i="2" s="1"/>
  <c r="H14" i="2"/>
  <c r="I14" i="2" s="1"/>
  <c r="H12" i="2"/>
  <c r="I12" i="2" s="1"/>
  <c r="H10" i="2"/>
  <c r="I10" i="2" s="1"/>
  <c r="H9" i="2"/>
  <c r="I9" i="2" s="1"/>
  <c r="H8" i="2"/>
  <c r="I8" i="2" s="1"/>
  <c r="D4" i="2"/>
  <c r="I4" i="2" s="1"/>
  <c r="D5" i="2"/>
  <c r="I5" i="2" s="1"/>
  <c r="D6" i="2"/>
  <c r="I6" i="2" s="1"/>
  <c r="D7" i="2"/>
  <c r="I7" i="2" s="1"/>
  <c r="D11" i="2"/>
  <c r="I11" i="2" s="1"/>
  <c r="D13" i="2"/>
  <c r="I13" i="2" s="1"/>
  <c r="D15" i="2"/>
  <c r="I15" i="2" s="1"/>
  <c r="D16" i="2"/>
  <c r="I16" i="2" s="1"/>
  <c r="D17" i="2"/>
  <c r="I17" i="2" s="1"/>
  <c r="D19" i="2"/>
  <c r="I19" i="2" s="1"/>
  <c r="D20" i="2"/>
  <c r="I20" i="2" s="1"/>
  <c r="D21" i="2"/>
  <c r="I21" i="2" s="1"/>
  <c r="D22" i="2"/>
  <c r="I22" i="2" s="1"/>
  <c r="D23" i="2"/>
  <c r="I23" i="2" s="1"/>
  <c r="D24" i="2"/>
  <c r="I24" i="2" s="1"/>
  <c r="D25" i="2"/>
  <c r="I25" i="2" s="1"/>
  <c r="D26" i="2"/>
  <c r="I26" i="2" s="1"/>
  <c r="D27" i="2"/>
  <c r="I27" i="2" s="1"/>
  <c r="D28" i="2"/>
  <c r="I28" i="2" s="1"/>
  <c r="D29" i="2"/>
  <c r="I29" i="2" s="1"/>
  <c r="D30" i="2"/>
  <c r="I30" i="2" s="1"/>
  <c r="D31" i="2"/>
  <c r="I31" i="2" s="1"/>
  <c r="D32" i="2"/>
  <c r="I32" i="2" s="1"/>
  <c r="D33" i="2"/>
  <c r="I33" i="2" s="1"/>
  <c r="D34" i="2"/>
  <c r="I34" i="2" s="1"/>
  <c r="D35" i="2"/>
  <c r="I35" i="2" s="1"/>
  <c r="D36" i="2"/>
  <c r="I36" i="2" s="1"/>
  <c r="D37" i="2"/>
  <c r="I37" i="2" s="1"/>
  <c r="D38" i="2"/>
  <c r="I38" i="2" s="1"/>
  <c r="D39" i="2"/>
  <c r="I39" i="2" s="1"/>
  <c r="D40" i="2"/>
  <c r="I40" i="2" s="1"/>
  <c r="D41" i="2"/>
  <c r="I41" i="2" s="1"/>
  <c r="D42" i="2"/>
  <c r="I42" i="2" s="1"/>
  <c r="D43" i="2"/>
  <c r="I43" i="2" s="1"/>
  <c r="D44" i="2"/>
  <c r="I44" i="2" s="1"/>
  <c r="D45" i="2"/>
  <c r="I45" i="2" s="1"/>
  <c r="D46" i="2"/>
  <c r="I46" i="2" s="1"/>
  <c r="D47" i="2"/>
  <c r="I47" i="2" s="1"/>
  <c r="D48" i="2"/>
  <c r="I48" i="2" s="1"/>
  <c r="D50" i="2"/>
  <c r="I50" i="2" s="1"/>
  <c r="D51" i="2"/>
  <c r="I51" i="2" s="1"/>
  <c r="D53" i="2"/>
  <c r="I53" i="2" s="1"/>
  <c r="D2" i="2"/>
  <c r="G83" i="1"/>
  <c r="G19" i="5" l="1"/>
  <c r="G22" i="5" s="1"/>
  <c r="G26" i="5" s="1"/>
  <c r="I2" i="2"/>
</calcChain>
</file>

<file path=xl/sharedStrings.xml><?xml version="1.0" encoding="utf-8"?>
<sst xmlns="http://schemas.openxmlformats.org/spreadsheetml/2006/main" count="706" uniqueCount="277">
  <si>
    <t xml:space="preserve">E.S.E. HOSPITAL SAN FRANCISCO DE VIOTÁ
</t>
  </si>
  <si>
    <t>Nit: 890680032 - 1</t>
  </si>
  <si>
    <t>Edades Cartera - Por Empresa: COOSALUD</t>
  </si>
  <si>
    <t>Cod.Lugar</t>
  </si>
  <si>
    <t>Prefijo</t>
  </si>
  <si>
    <t>Nro Factura</t>
  </si>
  <si>
    <t>F. Factura</t>
  </si>
  <si>
    <t>F. Radicación</t>
  </si>
  <si>
    <t>01</t>
  </si>
  <si>
    <t>HSFV</t>
  </si>
  <si>
    <t>TOTAL COOSALUD</t>
  </si>
  <si>
    <t>Saldo</t>
  </si>
  <si>
    <t>Factura</t>
  </si>
  <si>
    <t>Referencia</t>
  </si>
  <si>
    <t>Importe en moneda local</t>
  </si>
  <si>
    <t>Cuenta de mayor</t>
  </si>
  <si>
    <t>Nº documento</t>
  </si>
  <si>
    <t>Fecha de documento</t>
  </si>
  <si>
    <t>Clase de documento</t>
  </si>
  <si>
    <t>Doc.compensación</t>
  </si>
  <si>
    <t>Texto</t>
  </si>
  <si>
    <t>Centro de beneficio</t>
  </si>
  <si>
    <t>Asignación</t>
  </si>
  <si>
    <t>2205100202</t>
  </si>
  <si>
    <t>1905457715</t>
  </si>
  <si>
    <t>KR</t>
  </si>
  <si>
    <t>68773001249 EVANGELINA PENA DEMARIN</t>
  </si>
  <si>
    <t>10200736025</t>
  </si>
  <si>
    <t>1905629088</t>
  </si>
  <si>
    <t>68271257460 ANYI LORENA CARRILLO MATEUS</t>
  </si>
  <si>
    <t>11201537883</t>
  </si>
  <si>
    <t>2205100208</t>
  </si>
  <si>
    <t>1905711971</t>
  </si>
  <si>
    <t>68211259888 LEIDY YINETH SANCHEZ SUPELANO</t>
  </si>
  <si>
    <t>11210837705</t>
  </si>
  <si>
    <t>1905711974</t>
  </si>
  <si>
    <t>08560232153 CANDELARIA JUDITH OSORIO CANTILLO</t>
  </si>
  <si>
    <t>1905877013</t>
  </si>
  <si>
    <t>1150823207</t>
  </si>
  <si>
    <t>1907978918</t>
  </si>
  <si>
    <t>68320119581 HELADIO  ARDILA RODRIGUEZ</t>
  </si>
  <si>
    <t>1161224227</t>
  </si>
  <si>
    <t>1905955361</t>
  </si>
  <si>
    <t>05120372212 YARLENE ISABEL FLOREZ SOLANO</t>
  </si>
  <si>
    <t>12171420305</t>
  </si>
  <si>
    <t>1906207868</t>
  </si>
  <si>
    <t>3081428547</t>
  </si>
  <si>
    <t>1906241242</t>
  </si>
  <si>
    <t>3081442745</t>
  </si>
  <si>
    <t>1906241252</t>
  </si>
  <si>
    <t>1906208742</t>
  </si>
  <si>
    <t>3151602327</t>
  </si>
  <si>
    <t>1906208746</t>
  </si>
  <si>
    <t>1906437052</t>
  </si>
  <si>
    <t>4151147826</t>
  </si>
  <si>
    <t>1906536434</t>
  </si>
  <si>
    <t>05120377758 YOJHAN  ESCOBAR PATERNINA</t>
  </si>
  <si>
    <t>4201324667</t>
  </si>
  <si>
    <t>1906435667</t>
  </si>
  <si>
    <t>4201446271</t>
  </si>
  <si>
    <t>1906435671</t>
  </si>
  <si>
    <t>1906435678</t>
  </si>
  <si>
    <t>1906435683</t>
  </si>
  <si>
    <t>1906629147</t>
  </si>
  <si>
    <t>6021659304</t>
  </si>
  <si>
    <t>1906855404</t>
  </si>
  <si>
    <t>70713120277 NESTOR CARDENAS JULIO</t>
  </si>
  <si>
    <t>6201703654</t>
  </si>
  <si>
    <t>1908843709</t>
  </si>
  <si>
    <t>05154145516 JOHN ESNAIDER BENITEZ OYOLA</t>
  </si>
  <si>
    <t>7041333606</t>
  </si>
  <si>
    <t>1908843985</t>
  </si>
  <si>
    <t>68190100031 DIANA YELENI MARIN MARIN</t>
  </si>
  <si>
    <t>7041334231</t>
  </si>
  <si>
    <t>1908648319</t>
  </si>
  <si>
    <t>47555215023 SERGIO ANDRES ALVAREZ VARGAS</t>
  </si>
  <si>
    <t>7121109800</t>
  </si>
  <si>
    <t>1905479562</t>
  </si>
  <si>
    <t>SERVICIOS EN SALUD</t>
  </si>
  <si>
    <t>AT0000007497</t>
  </si>
  <si>
    <t>1905479563</t>
  </si>
  <si>
    <t>1905581863</t>
  </si>
  <si>
    <t>CONT DE FACT N° 705781</t>
  </si>
  <si>
    <t>MA0470010570-NA</t>
  </si>
  <si>
    <t>1905496660</t>
  </si>
  <si>
    <t>SA0007645</t>
  </si>
  <si>
    <t>1905587382</t>
  </si>
  <si>
    <t>1904574151</t>
  </si>
  <si>
    <t>68755035550 YESICA ANDREA CARDOZO GALVIS</t>
  </si>
  <si>
    <t>6875514021</t>
  </si>
  <si>
    <t>4131108119</t>
  </si>
  <si>
    <t>1904574388</t>
  </si>
  <si>
    <t>4131110138</t>
  </si>
  <si>
    <t>1904574437</t>
  </si>
  <si>
    <t>4131112486</t>
  </si>
  <si>
    <t>1904878923</t>
  </si>
  <si>
    <t>68720000633 MARIA ARDILA AFANADOR</t>
  </si>
  <si>
    <t>6872014021</t>
  </si>
  <si>
    <t>7031414477</t>
  </si>
  <si>
    <t>1904878924</t>
  </si>
  <si>
    <t>1904463577</t>
  </si>
  <si>
    <t>856014011</t>
  </si>
  <si>
    <t>at0000</t>
  </si>
  <si>
    <t>1902684058</t>
  </si>
  <si>
    <t>FE 08-683866 HOSPITAL SAN FRANCISCO DE VIOTA E.S.E</t>
  </si>
  <si>
    <t>800113011</t>
  </si>
  <si>
    <t>AT0000006649</t>
  </si>
  <si>
    <t>1902684059</t>
  </si>
  <si>
    <t>FE 08-683142 HOSPITAL SAN FRANCISCO DE VIOTA E.S.E</t>
  </si>
  <si>
    <t>AT0000006650</t>
  </si>
  <si>
    <t>1905384841</t>
  </si>
  <si>
    <t>SERV EN SALUD</t>
  </si>
  <si>
    <t>AT0000007604</t>
  </si>
  <si>
    <t>1904566977</t>
  </si>
  <si>
    <t>AT00005489</t>
  </si>
  <si>
    <t>1902257117</t>
  </si>
  <si>
    <t>CONT DE FAC. 9453</t>
  </si>
  <si>
    <t>4700113011</t>
  </si>
  <si>
    <t>MA0470006454-FM</t>
  </si>
  <si>
    <t>1902257002</t>
  </si>
  <si>
    <t>CONT DE FAC. 645159 SANTANDER LA BELLEZA</t>
  </si>
  <si>
    <t>68_4700000</t>
  </si>
  <si>
    <t>MA0470006997-FM</t>
  </si>
  <si>
    <t>1902257026</t>
  </si>
  <si>
    <t>CONT DE FAC. 640286</t>
  </si>
  <si>
    <t>4767513011</t>
  </si>
  <si>
    <t>1905377061</t>
  </si>
  <si>
    <t>CONT DE FACT N° 700734</t>
  </si>
  <si>
    <t>4700114011</t>
  </si>
  <si>
    <t>MA0470010569-NA-FM</t>
  </si>
  <si>
    <t>1905377062</t>
  </si>
  <si>
    <t>CONT DE FACT N° 701920</t>
  </si>
  <si>
    <t>1905377063</t>
  </si>
  <si>
    <t>CONT DE FACT N° 707587</t>
  </si>
  <si>
    <t>MA0470010570-NA-FM</t>
  </si>
  <si>
    <t>1902614308</t>
  </si>
  <si>
    <t>FT-670408 CO200900201</t>
  </si>
  <si>
    <t>6875509021</t>
  </si>
  <si>
    <t>SA0004928</t>
  </si>
  <si>
    <t>1902805633</t>
  </si>
  <si>
    <t>FT-685698 CO200900401</t>
  </si>
  <si>
    <t>6837710010</t>
  </si>
  <si>
    <t>SA0005250</t>
  </si>
  <si>
    <t>1902805640</t>
  </si>
  <si>
    <t>FT-689445 CO200900401</t>
  </si>
  <si>
    <t>1905385786</t>
  </si>
  <si>
    <t>FT-699433 CO200900201</t>
  </si>
  <si>
    <t>SA0006543</t>
  </si>
  <si>
    <t>1904126412</t>
  </si>
  <si>
    <t>68377186555 DAYRON ALFONSO PEREZ RODRIGUEZ</t>
  </si>
  <si>
    <t>6837714021</t>
  </si>
  <si>
    <t>SA0008068</t>
  </si>
  <si>
    <t>1902580996</t>
  </si>
  <si>
    <t>CAU NOV/13  668913</t>
  </si>
  <si>
    <t>7624613011</t>
  </si>
  <si>
    <t>VA12368</t>
  </si>
  <si>
    <t>1902581010</t>
  </si>
  <si>
    <t>CAU NOV/13  654223</t>
  </si>
  <si>
    <t>1902581022</t>
  </si>
  <si>
    <t>CAU NOV/13  648828</t>
  </si>
  <si>
    <t>Por Pagar</t>
  </si>
  <si>
    <t>IPS verificar el saldo de la factura</t>
  </si>
  <si>
    <t>Cancelada</t>
  </si>
  <si>
    <t>Glosa Acepta IPS</t>
  </si>
  <si>
    <t>COD_DEVOLUCION</t>
  </si>
  <si>
    <t>FACTURA</t>
  </si>
  <si>
    <t>FECHA_DEVOLUCION</t>
  </si>
  <si>
    <t>FECHA_LLEGADA_APLISALUD</t>
  </si>
  <si>
    <t>IPS</t>
  </si>
  <si>
    <t>NOMBRE</t>
  </si>
  <si>
    <t>MOTIVO_ESPECIFICO</t>
  </si>
  <si>
    <t>DESCRIPCION</t>
  </si>
  <si>
    <t>OBSERVACIONES</t>
  </si>
  <si>
    <t>DF-4750222349</t>
  </si>
  <si>
    <t>27/12/2013 12:00:00 a. m.</t>
  </si>
  <si>
    <t>HOSPITAL SAN FRANCISCO DE VIOTA</t>
  </si>
  <si>
    <t>GOMEZ ARIAS BRENDA LETICIA</t>
  </si>
  <si>
    <t>Usuario o servicio correspondiente a otro plan responsable</t>
  </si>
  <si>
    <t>SE HACE DEVOLUCION DE ESTAS FACTURAS. YA QUE AL USUARIO QUE SE LE PRESTO LA ATENCION EN ESTA IPS NO CORRESPONDEN A LA BASE DE DATOS DEL MAGDALENA.   SE ENVIAN A LA SUCURSAL DE  SANTANDER. CORRESPONDIENTE A LA AFILIACION DEL USUARIO PARA SU PROCESO DE AUDITORA Y TRAMITE CONTABLE.</t>
  </si>
  <si>
    <t>DF-4750222350</t>
  </si>
  <si>
    <t>DF-4750222351</t>
  </si>
  <si>
    <t>SE HACE DEVOLUCION DE ESTAS FACTURAS. YA QUE AL USUARIO QUE SE LE PRESTO LA ATENCION EN ESTA IPS NO CORRESPONDEN A LA BASE DE DATOS DEL MAGDALENA.   SE ENVIAN A LA SUCURSAL DEL ATLANTICO. CORRESPONDIENTE A LA AFILIACION DEL USUARIO PARA SU PROCESO DE AUDITORA Y TRAMITE CONTABLE.</t>
  </si>
  <si>
    <t>DF-4750222352</t>
  </si>
  <si>
    <t>DF-6846821710</t>
  </si>
  <si>
    <t>15/01/2015 12:00:00 a. m.</t>
  </si>
  <si>
    <t>15/01/2014 12:00:00 a. m.</t>
  </si>
  <si>
    <t>Arenas Gomez Isabel Cristina</t>
  </si>
  <si>
    <t>Se hace devolución de la factura No. 723165 por valor de $ 12.100 correspondiente a la atención del día 06/10/2014 del la paciente NAYIBE RUEDA PARDO el afiliado no se encuentra en la base de datos de COOSALUD EPS-S ya que esta retirada apartir del dia 03/10/2014.</t>
  </si>
  <si>
    <t>DF-6846821744</t>
  </si>
  <si>
    <t>2/02/2015 12:00:00 a. m.</t>
  </si>
  <si>
    <t>Se hace devolución de la factura No. 723082 por valor de $60.800 correspondiente a la atención del día 05/10/2014 del la paciente NAYIBE RUEDA PARDO ya que el afiliado no se encuentra en la base de datos de COOSALUD EPS-S. Se evidencia que dicho usuario realizo traslado a CAFAM el dia 25/07/2013. Favor facturar a dicha EPS-S quien es la responsable del pago de los servicios prestados. Se envia copia del formulario único de afiliación de CAFAM.</t>
  </si>
  <si>
    <t>DF-6846821745</t>
  </si>
  <si>
    <t>Se hace devolución de la factura No. 723046 por valor de $152.850 correspondiente a la atención del día 05/10/2014 del la paciente NAYIBE RUEDA PARDO ya que el afiliado no se encuentra en la base de datos de COOSALUD EPS-S. Se evidencia que dicho usuario realizo traslado a CAFAM el dia 25/07/2013. Favor facturar a dicha EPS-S quien es la responsable del pago de los servicios prestados. Se envia copia del formulario único de afiliación de CAFAM.</t>
  </si>
  <si>
    <t>DF-08922852606</t>
  </si>
  <si>
    <t>11/03/2015 12:00:00 a. m.</t>
  </si>
  <si>
    <t>20/02/2015 12:00:00 a. m.</t>
  </si>
  <si>
    <t>Roa Bolivar Sindy Rosana</t>
  </si>
  <si>
    <t>Factura no cumple requisitos legales</t>
  </si>
  <si>
    <t>Se realiza devolución de la factura con todos sus soportes .debido a que los anexos que contiene no son legibles.por lo que no se le puede realizar la respectiva auditoria.Una vez solucionado ingresar nuevamente  la factura para su radicacion.</t>
  </si>
  <si>
    <t>DF-6846821309</t>
  </si>
  <si>
    <t>1/07/2014 12:00:00 a. m.</t>
  </si>
  <si>
    <t>Se hace devolución de la factura No. 669993 correspondiente a la paciente YESICA ANDREA CARDOZO GALVIS  ya que los correos a los cuales se enviaron los anexos  no corresponden a lineas de notificación. por lo cual no se genero código de autorización.Para que este inconveniente no se vuelva a presentar enviar los anexos correspondientes a los correos: bgomez@coosalud.com. yamado@cooslaud. agutierrez@coosalud.com. linea018000.coosaludess.com. Cualquier inquietud comunicarse con la Direccion medica de COOSALUD EPS-S Tel: 6433344.</t>
  </si>
  <si>
    <t>DF-6846821310</t>
  </si>
  <si>
    <t>Se hace devolución de la factura No. 662183 correspondiente al paciente DAYRON ALFONSO PEREZ RODRIGUEZ  ya que los correos a los cuales se enviaron los anexos  no corresponden a lineas de notificación. por lo cual no se genero código de autorización.Para que este inconveniente no se vuelva a presentar enviar los anexos correspondientes a los correos: bgomez@coosalud.com. yamado@cooslaud. agutierrez@coosalud.com. linea018000.coosaludess.com. Cualquier inquietud comunicarse con la Direccion medica de COOSALUD EPS-S Tel: 6433344.</t>
  </si>
  <si>
    <t>DF-6846821311</t>
  </si>
  <si>
    <t>Se hace devolución de la factura No. 656904 correspondiente a la paciente YESICA ANDREA CARDOZO GALVIS  ya que los correos a los cuales se enviaron los anexos  no corresponden a lineas de notificación. por lo cual no se genero código de autorización.Para que este inconveniente no se vuelva a presentar enviar los anexos correspondientes a los correos: bgomez@coosalud.com. yamado@cooslaud. agutierrez@coosalud.com. linea018000.coosaludess.com. Cualquier inquietud comunicarse con la Direccion medica de COOSALUD EPS-S Tel: 6433344.</t>
  </si>
  <si>
    <t>DF-6846821312</t>
  </si>
  <si>
    <t>Se hace devolución de la factura No. 669248 correspondiente a la paciente YESICA ANDREA CARDOZO GALVIS  ya que los correos a los cuales se enviaron los anexos  no corresponden a lineas de notificación. por lo cual no se genero código de autorización.Para que este inconveniente no se vuelva a presentar enviar los anexos correspondientes a los correos: bgomez@coosalud.com. yamado@cooslaud. agutierrez@coosalud.com. linea018000.coosaludess.com. Cualquier inquietud comunicarse con la Direccion medica de COOSALUD EPS-S Tel: 6433344.</t>
  </si>
  <si>
    <t>DF-6846821313</t>
  </si>
  <si>
    <t>Se hace devolución de la factura No. 650920 correspondiente a la paciente TEOFILDE ESCAMILLA FONSECA ya que los correos a los cuales se enviaron los anexos  no corresponden a lineas de notificación. por lo cual no se genero código de autorización.Para que este inconveniente no se vuelva a presentar enviar los anexos correspondientes a los correos: bgomez@coosalud.com. yamado@cooslaud. agutierrez@coosalud.com. linea018000.coosaludess.com. Cualquier inquietud comunicarse con la Direccion medica de COOSALUD EPS-S Tel: 6433344.</t>
  </si>
  <si>
    <t>DF-6846821659</t>
  </si>
  <si>
    <t>13/12/2014 12:00:00 a. m.</t>
  </si>
  <si>
    <t xml:space="preserve">Se hace devolución de factura N° 711720 por valor de $ 1.913.280 correspondiente a la atención del dia 13/06/2014 de la paciente EVANGELINA PEÑA DE MARIN el motivo es para solicitar su colaboración con el envio de los siguientes soportes. esto para poder tramitar el pago de la factura. RUT - CERTIFICADO BANCAREO - CEDULA DEL REPRESENTANTE LEGAL. El dia 30/09/2014 COOSALUD EPS-S envio correos solicitando los documentos sin respuesta alguna. </t>
  </si>
  <si>
    <t>DF-6846821729</t>
  </si>
  <si>
    <t>30/01/2015 12:00:00 a. m.</t>
  </si>
  <si>
    <t>Se hace devolución de la factura No. 650920 correspondiente a la paciente TEOFILDE ESCAMILLA FONSECA  ya que los correos a los cuales se enviaron los anexos  no corresponden a líneas de notificación. por lo cual no se genero código de autorización. Para que este inconveniente no se vuelva a presentar enviar los anexos correspondientes a los correos: hospisantander@coosalud.com . linea018000@coosalud.com. sucursal.santander@coosalud.com. Cualquier inquietud comunicarse con la Dirección médica de COOSALUD EPS-S Tel: 6433344.</t>
  </si>
  <si>
    <t>DF-6846821758</t>
  </si>
  <si>
    <t>16/02/2015 12:00:00 a. m.</t>
  </si>
  <si>
    <t>Se hace devolución de la factura Nº 711720 por valor de $ 1.913.280 correspondiente a la atención del dia 13/06/2014 de la paciente EVANGELINA PEÑA DE MARIN ya que los docuementos solicitados estan vencidos. los cuales no deben ser mayor a 2 meses.Favor realizar las correcciones necesarias y una vez se subsane este inconveniente solicito hacer llegar la factura con el fin de realizar le su proceso interno correspondiente</t>
  </si>
  <si>
    <t>DF-6846821786</t>
  </si>
  <si>
    <t>6/03/2015 12:00:00 a. m.</t>
  </si>
  <si>
    <t>Se hace devolución de la factura N° 669993 por valor de $ 42.900 correspondiente a la atención del día 01/08/2013 de la paciente YESICA ANDREA CARDOZO GALVIS  ya que no anexaron el medio magnético de la atención ( RIPS ).Favor realizar las correcciones necesarias y una vez se subsane este inconveniente solicito hacer llegar la factura con el fin de realizar le su proceso interno correspondiente</t>
  </si>
  <si>
    <t>DF-6846821787</t>
  </si>
  <si>
    <t>Se hace devolución de la factura N° 669248 por valor de $ 55.000 correspondiente a la atención del día 30/07/2013 de la paciente YESICA ANDREA CARDOZO  GALVIS  ya que no anexaron el medio magnético de la atención ( RIPS ).Favor realizar las correcciones necesarias y una vez se subsane este inconveniente solicito hacer llegar la factura con el fin de realizar le su proceso interno correspondiente</t>
  </si>
  <si>
    <t>DF-6846821788</t>
  </si>
  <si>
    <t>Se hace devolución de la factura N° 656904 por valor de $ 38.700correspondiente a la atención del día 05/06/2013 de la paciente YESICA ANDREA CARDOZO  GALVIS  ya que no anexaron el medio magnético de la atención ( RIPS ).Favor realizar las correcciones necesarias y una vez se subsane este inconveniente solicito hacer llegar la factura con el fin de realizar le su proceso interno correspondiente</t>
  </si>
  <si>
    <t>DF-6846821816</t>
  </si>
  <si>
    <t>15/04/2015 12:00:00 a. m.</t>
  </si>
  <si>
    <t>Sehace devolución de la factura Nº 650920 por valor de $ 38.700 correspondiente a la atención del dia 14/05/2013 de la paciente TEOFILDE ESCAMILLA FONSECA ya que se encuentra extemporanea. despues de prestada la atención tienen plazo de 6 meses para presentar la facturación.</t>
  </si>
  <si>
    <t>DF-6846822081</t>
  </si>
  <si>
    <t>7/07/2015 12:00:00 a. m.</t>
  </si>
  <si>
    <t>Se hace devolución de la factura Nº 650920 por valor de $ 38.700 correspondiente a la atención del dia 14/05/2013 de la paciente TEOFILDE ESCAMILLA FONSECA  ya que la factura se encuentra extemporanea. tiene 2 años y 2 mese despues de prestada la atención.</t>
  </si>
  <si>
    <t>DF-6846822082</t>
  </si>
  <si>
    <t>Se hace devolución de la factura Nº 711720 por valor de $ 1.913.280 correspondiente a la atención del dia 13/06/2014 de la paciente EVANGELINA PEÑA MARIN  ya que la factura se encuentra extemporanea. tiene 1 años  despues de prestada la atención.</t>
  </si>
  <si>
    <t>DF-6846822235</t>
  </si>
  <si>
    <t>7/10/2015 12:00:00 a. m.</t>
  </si>
  <si>
    <t>DF-6846822236</t>
  </si>
  <si>
    <t>DF-6846822259</t>
  </si>
  <si>
    <t>22/10/2015 12:00:00 a. m.</t>
  </si>
  <si>
    <t>19/10/2015 12:00:00 a. m.</t>
  </si>
  <si>
    <t>Se hace devolución de la factura Nº 650920 por valor de $ 38.700 correspondiente a la atención del dia 14/05/2013 del paciente TEOFILDE ESCAMILLA FONSECA  ya que la factura se encuentra extemporanea. tiene 2 años y 5 mese despues de prestada la atención.</t>
  </si>
  <si>
    <t>DF-6846822700</t>
  </si>
  <si>
    <t>1/07/2016 12:00:00 a. m.</t>
  </si>
  <si>
    <t>14/06/2016 12:00:00 a. m.</t>
  </si>
  <si>
    <t>Se hace devolución de la factura N° 779947 por valor de $ 184.900 correspondiente a la atención del día 07/05/2016 del paciente HELADIO ARDILA RODRIGUEZ por falta de soportes técnicos. al momento de radicar la factura se debe presentar la notificación ante la EPS. si  la atención corresponde a urgencias y/o hospitalizaciones por la misma</t>
  </si>
  <si>
    <t>DF-6846824441</t>
  </si>
  <si>
    <t>30/11/2017 12:00:00 a. m.</t>
  </si>
  <si>
    <t>28/11/2017 12:00:00 a. m.</t>
  </si>
  <si>
    <t>Se hace devolución de la factura No. 815613 correspondiente a la atención del día 03/10/2017 del paciente BREYNER ARMANDO ARDILA PEÑUELA  ya que el correo al cual se enviaron los anexos  no existe linea018000@coosaludess.com ( Anexo pantallazo de error que arroja el sistema Microsoft Outlook una vez se realiza el envío a dicha dirección electrónica ). por lo anterior expuesto  la atención no quedo notificada a la EPS y no se genero código de autorización. Para que este inconveniente no se vuelva a presentar enviar los anexos al correo nacional linea018000@coosalud.com o a los correos de cada sucursal según corresponda ubicación geográfica del usuario y que corresponda según a la verificación del FOSYGA ( anexo oficio emitido por COOSALUD relacionando cada correo según sucursal ). Cabe aclarar.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</si>
  <si>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DF-6846825033</t>
  </si>
  <si>
    <t>5/03/2018 12:00:00 a. m.</t>
  </si>
  <si>
    <t>1/03/2018 12:00:00 a. m.</t>
  </si>
  <si>
    <t>Se hace devolución de la factura No. 821920 correspondiente a la atención del día 11/01/2018 del paciente AKIRA MUNETA JARA  ya que el correo al cual se enviaron los anexos  no existe linea018000@coosaludess.com. por lo anterior expuesto  la atención no quedo notificada a la E.P.S y no se genero código de autorización. Para que este inconveniente no se vuelva a presentar enviar los anexos al correo nacional linea018000@coosalud.com o a los correos de cada sucursal según corresponda ubicación geográfica del usuario y que corresponda según a la verificación del FOSYGA ( anexo oficio emitido por COOSALUD relacionando cada correo según sucursal ). Además no cumple con los requisitos legales de una factura según el estatuto tributario ya que el N.I.T de la empresa que presta el servicio no fue anexado y el N.I.T de la entidad a cobrar esta errada ( 80808080 ). se informa que COOSALUD EPS-S con N.I.T 800.249.241-0 la cual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</si>
  <si>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DF-6846825034</t>
  </si>
  <si>
    <t xml:space="preserve">Se hace devolución de la factura No. 822514 correspondiente a la atención del día 11/01/2018 del paciente JULIAN FRANCISCO DUQUE SANTAMARIA  ya que el correo al cual se enviaron los anexos  no es una línea de notificación de la E.P.S crusantander@gmail.com. por lo anterior expuesto  la atención no quedo notificada a la E.P.S y no se genero código de autorización. Para que este inconveniente no se vuelva a presentar enviar los anexos al correo nacional linea018000@coosalud.com o a los correos de cada sucursal según corresponda ubicación geográfica del usuario y que corresponda según a la verificación del FOSYGA ( anexo oficio emitido por COOSALUD relacionando cada correo según sucursal ). Además el N.I.T de la entidad a cobrar esta errada ( 80808080 ). se informa que COOSALUD EPS-S con N.I.T 800.249.241-0 la cual desde el 01/11/2017 según Resolución 862 del 28 de Marzo fue cedida a COOSALUD E.P.S SA  con N.I.T 900.226.715-3 por este motivo todo servicio prestado apartir del 01/11/2017 debe ser facturado con esta razón social y N.I.T.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</si>
  <si>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Devoluciones</t>
  </si>
  <si>
    <t>Sin Evidencia de Radicacion</t>
  </si>
  <si>
    <t>Diferencia</t>
  </si>
  <si>
    <t>Observaciones</t>
  </si>
  <si>
    <t>Total</t>
  </si>
  <si>
    <t>Fecha</t>
  </si>
  <si>
    <t>COOSALUD EPS SA</t>
  </si>
  <si>
    <t>DETALLE DE CARTERA IPS</t>
  </si>
  <si>
    <t>COOSALUD  NIT 800.249.241</t>
  </si>
  <si>
    <t>Cartera presentada  IPS</t>
  </si>
  <si>
    <t>Facturas sin evidencia de radicación</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</si>
  <si>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</si>
  <si>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</si>
  <si>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</si>
  <si>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</si>
  <si>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</si>
  <si>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</si>
  <si>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</si>
  <si>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Estado de cartera HOSPITAL SAN FRANCISCO DE VIOTA NIT : 890.680.032</t>
  </si>
  <si>
    <t>Saldo Disponible a Favor de Hospital San Francisco de Viota Corte 31/10/2017</t>
  </si>
  <si>
    <t>NIT 800</t>
  </si>
  <si>
    <t>NIT 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</si>
</sst>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0C0A]d/mm/yyyy"/>
    <numFmt numFmtId="165" formatCode="[$-10C0A]#,##0;\-#,##0"/>
    <numFmt numFmtId="166" formatCode="_-* #,##0_-;\-* #,##0_-;_-* &quot;-&quot;??_-;_-@_-"/>
  </numFmts>
  <fonts count="13" x14ac:knownFonts="1">
    <font>
      <sz val="10"/>
      <name val="Arial"/>
    </font>
    <font>
      <b/>
      <sz val="11"/>
      <color indexed="8"/>
      <name val="Arial"/>
      <family val="2"/>
    </font>
    <font>
      <b/>
      <sz val="10"/>
      <color indexed="8"/>
      <name val="Arial"/>
      <family val="2"/>
    </font>
    <font>
      <sz val="10"/>
      <color indexed="8"/>
      <name val="Arial"/>
      <family val="2"/>
    </font>
    <font>
      <sz val="10"/>
      <name val="Arial"/>
      <family val="2"/>
    </font>
    <font>
      <b/>
      <sz val="10"/>
      <name val="Arial"/>
      <family val="2"/>
    </font>
    <font>
      <sz val="10"/>
      <name val="Arial"/>
      <family val="2"/>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8">
    <fill>
      <patternFill patternType="none"/>
    </fill>
    <fill>
      <patternFill patternType="gray125"/>
    </fill>
    <fill>
      <patternFill patternType="solid">
        <fgColor indexed="11"/>
        <bgColor indexed="0"/>
      </patternFill>
    </fill>
    <fill>
      <patternFill patternType="solid">
        <fgColor rgb="FF00CCFF"/>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44">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164" fontId="3" fillId="0" borderId="1" xfId="0" applyNumberFormat="1" applyFont="1" applyBorder="1" applyAlignment="1" applyProtection="1">
      <alignment horizontal="center" vertical="top" wrapText="1" readingOrder="1"/>
      <protection locked="0"/>
    </xf>
    <xf numFmtId="165" fontId="3" fillId="0" borderId="1" xfId="0" applyNumberFormat="1" applyFont="1" applyBorder="1" applyAlignment="1" applyProtection="1">
      <alignment horizontal="right" vertical="top" wrapText="1" readingOrder="1"/>
      <protection locked="0"/>
    </xf>
    <xf numFmtId="165" fontId="2" fillId="2" borderId="1" xfId="0" applyNumberFormat="1" applyFont="1" applyFill="1" applyBorder="1" applyAlignment="1" applyProtection="1">
      <alignment horizontal="right" vertical="top" wrapText="1" readingOrder="1"/>
      <protection locked="0"/>
    </xf>
    <xf numFmtId="0" fontId="1" fillId="0" borderId="0" xfId="0" applyFont="1" applyAlignment="1" applyProtection="1">
      <alignment vertical="center" wrapText="1" readingOrder="1"/>
      <protection locked="0"/>
    </xf>
    <xf numFmtId="0" fontId="0" fillId="0" borderId="0" xfId="0" applyAlignment="1">
      <alignment readingOrder="1"/>
    </xf>
    <xf numFmtId="0" fontId="0" fillId="0" borderId="0" xfId="0" applyAlignment="1"/>
    <xf numFmtId="0" fontId="0" fillId="3" borderId="3" xfId="0" applyFill="1" applyBorder="1"/>
    <xf numFmtId="0" fontId="0" fillId="0" borderId="0" xfId="0" applyAlignment="1">
      <alignment horizontal="left"/>
    </xf>
    <xf numFmtId="1" fontId="0" fillId="0" borderId="0" xfId="0" applyNumberFormat="1" applyAlignment="1">
      <alignment horizontal="right"/>
    </xf>
    <xf numFmtId="14" fontId="0" fillId="0" borderId="0" xfId="0" applyNumberFormat="1" applyAlignment="1">
      <alignment horizontal="left"/>
    </xf>
    <xf numFmtId="0" fontId="0" fillId="0" borderId="0" xfId="0" applyNumberFormat="1" applyAlignment="1">
      <alignment horizontal="left"/>
    </xf>
    <xf numFmtId="0" fontId="0" fillId="0" borderId="4" xfId="0" applyBorder="1"/>
    <xf numFmtId="0" fontId="6" fillId="0" borderId="4" xfId="0" applyFont="1" applyBorder="1"/>
    <xf numFmtId="166" fontId="0" fillId="0" borderId="4" xfId="1" applyNumberFormat="1" applyFont="1" applyBorder="1"/>
    <xf numFmtId="166" fontId="0" fillId="0" borderId="0" xfId="1" applyNumberFormat="1" applyFont="1"/>
    <xf numFmtId="0" fontId="5" fillId="4" borderId="4" xfId="0" applyFont="1" applyFill="1" applyBorder="1" applyAlignment="1">
      <alignment horizontal="center" vertical="center"/>
    </xf>
    <xf numFmtId="166" fontId="5" fillId="4" borderId="4" xfId="1" applyNumberFormat="1" applyFont="1" applyFill="1" applyBorder="1" applyAlignment="1">
      <alignment horizontal="center" vertical="center"/>
    </xf>
    <xf numFmtId="166" fontId="5" fillId="4" borderId="4" xfId="1" applyNumberFormat="1" applyFont="1" applyFill="1" applyBorder="1" applyAlignment="1">
      <alignment horizontal="center" vertical="center" wrapText="1"/>
    </xf>
    <xf numFmtId="0" fontId="5" fillId="4" borderId="4" xfId="0" applyFont="1" applyFill="1" applyBorder="1"/>
    <xf numFmtId="166" fontId="5" fillId="4" borderId="4" xfId="1" applyNumberFormat="1" applyFont="1" applyFill="1" applyBorder="1"/>
    <xf numFmtId="1" fontId="5" fillId="4" borderId="4" xfId="0" applyNumberFormat="1" applyFont="1" applyFill="1" applyBorder="1" applyAlignment="1">
      <alignment horizontal="center" vertical="center"/>
    </xf>
    <xf numFmtId="1" fontId="0" fillId="0" borderId="4" xfId="0" applyNumberFormat="1" applyBorder="1" applyAlignment="1">
      <alignment horizontal="center" vertical="center"/>
    </xf>
    <xf numFmtId="1" fontId="0" fillId="0" borderId="0" xfId="0" applyNumberFormat="1" applyAlignment="1">
      <alignment horizontal="center" vertical="center"/>
    </xf>
    <xf numFmtId="0" fontId="7" fillId="0" borderId="0" xfId="0" applyFont="1"/>
    <xf numFmtId="0" fontId="8" fillId="0" borderId="0" xfId="0" applyFont="1"/>
    <xf numFmtId="0" fontId="9" fillId="0" borderId="0" xfId="0" applyFont="1"/>
    <xf numFmtId="0" fontId="10" fillId="5" borderId="0" xfId="0" applyFont="1" applyFill="1" applyAlignment="1">
      <alignment vertical="center"/>
    </xf>
    <xf numFmtId="0" fontId="10" fillId="6" borderId="0" xfId="0" applyFont="1" applyFill="1" applyAlignment="1">
      <alignment vertical="center"/>
    </xf>
    <xf numFmtId="0" fontId="11" fillId="5" borderId="0" xfId="0" applyFont="1" applyFill="1"/>
    <xf numFmtId="3" fontId="11" fillId="5" borderId="0" xfId="0" applyNumberFormat="1" applyFont="1" applyFill="1"/>
    <xf numFmtId="3" fontId="6" fillId="0" borderId="0" xfId="0" applyNumberFormat="1" applyFont="1" applyAlignment="1">
      <alignment horizontal="right"/>
    </xf>
    <xf numFmtId="0" fontId="12" fillId="0" borderId="0" xfId="0" applyFont="1"/>
    <xf numFmtId="3" fontId="12" fillId="0" borderId="0" xfId="0" applyNumberFormat="1" applyFont="1"/>
    <xf numFmtId="0" fontId="10" fillId="5" borderId="0" xfId="0" applyFont="1" applyFill="1"/>
    <xf numFmtId="3" fontId="11" fillId="7" borderId="0" xfId="0" applyNumberFormat="1" applyFont="1" applyFill="1"/>
    <xf numFmtId="166" fontId="6" fillId="0" borderId="0" xfId="1" applyNumberFormat="1" applyFont="1" applyAlignment="1">
      <alignment horizontal="right"/>
    </xf>
    <xf numFmtId="0" fontId="4" fillId="0" borderId="0" xfId="0" applyFont="1"/>
    <xf numFmtId="0" fontId="1" fillId="0" borderId="0" xfId="0" applyFont="1" applyAlignment="1" applyProtection="1">
      <alignment horizontal="center" vertical="center" wrapText="1" readingOrder="1"/>
      <protection locked="0"/>
    </xf>
    <xf numFmtId="0" fontId="0" fillId="0" borderId="0" xfId="0" applyAlignment="1">
      <alignment horizontal="center"/>
    </xf>
    <xf numFmtId="0" fontId="2" fillId="2" borderId="1" xfId="0" applyFont="1" applyFill="1" applyBorder="1" applyAlignment="1" applyProtection="1">
      <alignment vertical="top" wrapText="1" readingOrder="1"/>
      <protection locked="0"/>
    </xf>
    <xf numFmtId="0" fontId="0" fillId="0" borderId="2" xfId="0" applyBorder="1" applyAlignment="1" applyProtection="1">
      <alignment vertical="top" wrapText="1"/>
      <protection locked="0"/>
    </xf>
  </cellXfs>
  <cellStyles count="2">
    <cellStyle name="Millare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808080"/>
      <rgbColor rgb="00C0C0C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104775</xdr:rowOff>
    </xdr:to>
    <xdr:pic>
      <xdr:nvPicPr>
        <xdr:cNvPr id="2" name="Imagen 1">
          <a:extLst>
            <a:ext uri="{FF2B5EF4-FFF2-40B4-BE49-F238E27FC236}">
              <a16:creationId xmlns:a16="http://schemas.microsoft.com/office/drawing/2014/main" id="{E6FC1D20-E2D1-4F0A-869A-1E78453B2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B7AF3F8D-2A16-4092-9E09-7D6D4ED6A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83"/>
  <sheetViews>
    <sheetView showGridLines="0" workbookViewId="0">
      <pane ySplit="5" topLeftCell="A46" activePane="bottomLeft" state="frozenSplit"/>
      <selection pane="bottomLeft" activeCell="G60" sqref="G60:G61"/>
    </sheetView>
  </sheetViews>
  <sheetFormatPr baseColWidth="10" defaultColWidth="9.140625" defaultRowHeight="12.75" x14ac:dyDescent="0.2"/>
  <cols>
    <col min="1" max="1" width="1" customWidth="1"/>
    <col min="2" max="2" width="0.140625" customWidth="1"/>
    <col min="3" max="3" width="9.85546875" customWidth="1"/>
    <col min="4" max="4" width="17.42578125" customWidth="1"/>
    <col min="5" max="5" width="15.28515625" customWidth="1"/>
    <col min="6" max="7" width="13.42578125" customWidth="1"/>
  </cols>
  <sheetData>
    <row r="1" spans="2:8" ht="40.35" customHeight="1" x14ac:dyDescent="0.2">
      <c r="C1" s="7"/>
      <c r="D1" s="40" t="s">
        <v>0</v>
      </c>
      <c r="E1" s="40"/>
      <c r="F1" s="40"/>
      <c r="G1" s="40"/>
    </row>
    <row r="2" spans="2:8" ht="17.100000000000001" customHeight="1" x14ac:dyDescent="0.2">
      <c r="B2" s="6" t="s">
        <v>1</v>
      </c>
      <c r="C2" s="8"/>
      <c r="D2" s="41" t="s">
        <v>1</v>
      </c>
      <c r="E2" s="41"/>
      <c r="F2" s="41"/>
      <c r="G2" s="41"/>
    </row>
    <row r="3" spans="2:8" ht="17.100000000000001" customHeight="1" x14ac:dyDescent="0.2">
      <c r="C3" s="8"/>
      <c r="D3" s="40"/>
      <c r="E3" s="40"/>
      <c r="F3" s="40"/>
      <c r="G3" s="40"/>
    </row>
    <row r="4" spans="2:8" ht="17.100000000000001" customHeight="1" x14ac:dyDescent="0.2">
      <c r="B4" s="6" t="s">
        <v>2</v>
      </c>
      <c r="C4" s="8"/>
      <c r="D4" s="41" t="s">
        <v>2</v>
      </c>
      <c r="E4" s="41"/>
      <c r="F4" s="41"/>
      <c r="G4" s="41"/>
    </row>
    <row r="5" spans="2:8" ht="15.4" customHeight="1" x14ac:dyDescent="0.2"/>
    <row r="6" spans="2:8" ht="12.75" customHeight="1" x14ac:dyDescent="0.2">
      <c r="B6" s="1" t="s">
        <v>3</v>
      </c>
      <c r="C6" s="1" t="s">
        <v>4</v>
      </c>
      <c r="D6" s="1" t="s">
        <v>5</v>
      </c>
      <c r="E6" s="1" t="s">
        <v>6</v>
      </c>
      <c r="F6" s="1" t="s">
        <v>7</v>
      </c>
      <c r="G6" s="1" t="s">
        <v>11</v>
      </c>
    </row>
    <row r="7" spans="2:8" ht="12.75" customHeight="1" x14ac:dyDescent="0.2">
      <c r="B7" s="2" t="s">
        <v>8</v>
      </c>
      <c r="C7" s="2"/>
      <c r="D7" s="2">
        <v>670408</v>
      </c>
      <c r="E7" s="3">
        <v>41490</v>
      </c>
      <c r="F7" s="3">
        <v>41592</v>
      </c>
      <c r="G7" s="4">
        <v>168026</v>
      </c>
      <c r="H7" s="39" t="s">
        <v>275</v>
      </c>
    </row>
    <row r="8" spans="2:8" ht="12.75" customHeight="1" x14ac:dyDescent="0.2">
      <c r="B8" s="2" t="s">
        <v>8</v>
      </c>
      <c r="C8" s="2"/>
      <c r="D8" s="2">
        <v>681332</v>
      </c>
      <c r="E8" s="3">
        <v>41542</v>
      </c>
      <c r="F8" s="3">
        <v>41592</v>
      </c>
      <c r="G8" s="4">
        <v>67500</v>
      </c>
      <c r="H8" s="39" t="s">
        <v>275</v>
      </c>
    </row>
    <row r="9" spans="2:8" ht="12.75" customHeight="1" x14ac:dyDescent="0.2">
      <c r="B9" s="2" t="s">
        <v>8</v>
      </c>
      <c r="C9" s="2"/>
      <c r="D9" s="2">
        <v>683142</v>
      </c>
      <c r="E9" s="3">
        <v>41551</v>
      </c>
      <c r="F9" s="3">
        <v>41619</v>
      </c>
      <c r="G9" s="4">
        <v>174400</v>
      </c>
      <c r="H9" s="39" t="s">
        <v>275</v>
      </c>
    </row>
    <row r="10" spans="2:8" ht="12.75" customHeight="1" x14ac:dyDescent="0.2">
      <c r="B10" s="2" t="s">
        <v>8</v>
      </c>
      <c r="C10" s="2"/>
      <c r="D10" s="2">
        <v>683866</v>
      </c>
      <c r="E10" s="3">
        <v>41557</v>
      </c>
      <c r="F10" s="3">
        <v>41619</v>
      </c>
      <c r="G10" s="4">
        <v>38700</v>
      </c>
      <c r="H10" s="39" t="s">
        <v>275</v>
      </c>
    </row>
    <row r="11" spans="2:8" ht="12.75" customHeight="1" x14ac:dyDescent="0.2">
      <c r="B11" s="2" t="s">
        <v>8</v>
      </c>
      <c r="C11" s="2"/>
      <c r="D11" s="2">
        <v>685698</v>
      </c>
      <c r="E11" s="3">
        <v>41573</v>
      </c>
      <c r="F11" s="3">
        <v>41619</v>
      </c>
      <c r="G11" s="4">
        <v>57300</v>
      </c>
      <c r="H11" s="39" t="s">
        <v>275</v>
      </c>
    </row>
    <row r="12" spans="2:8" ht="12.75" customHeight="1" x14ac:dyDescent="0.2">
      <c r="B12" s="2" t="s">
        <v>8</v>
      </c>
      <c r="C12" s="2"/>
      <c r="D12" s="2">
        <v>689445</v>
      </c>
      <c r="E12" s="3">
        <v>41606</v>
      </c>
      <c r="F12" s="3">
        <v>41619</v>
      </c>
      <c r="G12" s="4">
        <v>52100</v>
      </c>
      <c r="H12" s="39" t="s">
        <v>275</v>
      </c>
    </row>
    <row r="13" spans="2:8" ht="12.75" customHeight="1" x14ac:dyDescent="0.2">
      <c r="B13" s="2" t="s">
        <v>8</v>
      </c>
      <c r="C13" s="2"/>
      <c r="D13" s="2">
        <v>693784</v>
      </c>
      <c r="E13" s="3">
        <v>41658</v>
      </c>
      <c r="F13" s="3">
        <v>41687</v>
      </c>
      <c r="G13" s="4">
        <v>56300</v>
      </c>
      <c r="H13" s="39" t="s">
        <v>275</v>
      </c>
    </row>
    <row r="14" spans="2:8" ht="12.75" customHeight="1" x14ac:dyDescent="0.2">
      <c r="B14" s="2" t="s">
        <v>8</v>
      </c>
      <c r="C14" s="2"/>
      <c r="D14" s="2">
        <v>694538</v>
      </c>
      <c r="E14" s="3">
        <v>41665</v>
      </c>
      <c r="F14" s="3">
        <v>41687</v>
      </c>
      <c r="G14" s="4">
        <v>55500</v>
      </c>
      <c r="H14" s="39" t="s">
        <v>275</v>
      </c>
    </row>
    <row r="15" spans="2:8" ht="12.75" customHeight="1" x14ac:dyDescent="0.2">
      <c r="B15" s="2" t="s">
        <v>8</v>
      </c>
      <c r="C15" s="2"/>
      <c r="D15" s="2">
        <v>697307</v>
      </c>
      <c r="E15" s="3">
        <v>41689</v>
      </c>
      <c r="F15" s="3">
        <v>41710</v>
      </c>
      <c r="G15" s="4">
        <v>75300</v>
      </c>
      <c r="H15" s="39" t="s">
        <v>275</v>
      </c>
    </row>
    <row r="16" spans="2:8" ht="12.75" customHeight="1" x14ac:dyDescent="0.2">
      <c r="B16" s="2" t="s">
        <v>8</v>
      </c>
      <c r="C16" s="2"/>
      <c r="D16" s="2">
        <v>699433</v>
      </c>
      <c r="E16" s="3">
        <v>41706</v>
      </c>
      <c r="F16" s="3">
        <v>41806</v>
      </c>
      <c r="G16" s="4">
        <v>40500</v>
      </c>
      <c r="H16" s="39" t="s">
        <v>275</v>
      </c>
    </row>
    <row r="17" spans="2:8" ht="12.75" customHeight="1" x14ac:dyDescent="0.2">
      <c r="B17" s="2" t="s">
        <v>8</v>
      </c>
      <c r="C17" s="2"/>
      <c r="D17" s="2">
        <v>700568</v>
      </c>
      <c r="E17" s="3">
        <v>41716</v>
      </c>
      <c r="F17" s="3">
        <v>41802</v>
      </c>
      <c r="G17" s="4">
        <v>41700</v>
      </c>
      <c r="H17" s="39" t="s">
        <v>275</v>
      </c>
    </row>
    <row r="18" spans="2:8" ht="12.75" customHeight="1" x14ac:dyDescent="0.2">
      <c r="B18" s="2" t="s">
        <v>8</v>
      </c>
      <c r="C18" s="2"/>
      <c r="D18" s="2">
        <v>700734</v>
      </c>
      <c r="E18" s="3">
        <v>41717</v>
      </c>
      <c r="F18" s="3">
        <v>41802</v>
      </c>
      <c r="G18" s="4">
        <v>40500</v>
      </c>
      <c r="H18" s="39" t="s">
        <v>275</v>
      </c>
    </row>
    <row r="19" spans="2:8" ht="12.75" customHeight="1" x14ac:dyDescent="0.2">
      <c r="B19" s="2" t="s">
        <v>8</v>
      </c>
      <c r="C19" s="2"/>
      <c r="D19" s="2">
        <v>701823</v>
      </c>
      <c r="E19" s="3">
        <v>41726</v>
      </c>
      <c r="F19" s="3">
        <v>41802</v>
      </c>
      <c r="G19" s="4">
        <v>95076</v>
      </c>
      <c r="H19" s="39" t="s">
        <v>275</v>
      </c>
    </row>
    <row r="20" spans="2:8" ht="12.75" customHeight="1" x14ac:dyDescent="0.2">
      <c r="B20" s="2" t="s">
        <v>8</v>
      </c>
      <c r="C20" s="2"/>
      <c r="D20" s="2">
        <v>701920</v>
      </c>
      <c r="E20" s="3">
        <v>41728</v>
      </c>
      <c r="F20" s="3">
        <v>41802</v>
      </c>
      <c r="G20" s="4">
        <v>40600</v>
      </c>
      <c r="H20" s="39" t="s">
        <v>275</v>
      </c>
    </row>
    <row r="21" spans="2:8" ht="12.75" customHeight="1" x14ac:dyDescent="0.2">
      <c r="B21" s="2" t="s">
        <v>8</v>
      </c>
      <c r="C21" s="2"/>
      <c r="D21" s="2">
        <v>702081</v>
      </c>
      <c r="E21" s="3">
        <v>41729</v>
      </c>
      <c r="F21" s="3">
        <v>41780</v>
      </c>
      <c r="G21" s="4">
        <v>141945</v>
      </c>
      <c r="H21" s="39" t="s">
        <v>275</v>
      </c>
    </row>
    <row r="22" spans="2:8" ht="12.75" customHeight="1" x14ac:dyDescent="0.2">
      <c r="B22" s="2" t="s">
        <v>8</v>
      </c>
      <c r="C22" s="2"/>
      <c r="D22" s="2">
        <v>704265</v>
      </c>
      <c r="E22" s="3">
        <v>41750</v>
      </c>
      <c r="F22" s="3">
        <v>41780</v>
      </c>
      <c r="G22" s="4">
        <v>41750</v>
      </c>
      <c r="H22" s="39" t="s">
        <v>275</v>
      </c>
    </row>
    <row r="23" spans="2:8" ht="12.75" customHeight="1" x14ac:dyDescent="0.2">
      <c r="B23" s="2" t="s">
        <v>8</v>
      </c>
      <c r="C23" s="2"/>
      <c r="D23" s="2">
        <v>704993</v>
      </c>
      <c r="E23" s="3">
        <v>41757</v>
      </c>
      <c r="F23" s="3">
        <v>41802</v>
      </c>
      <c r="G23" s="4">
        <v>65850</v>
      </c>
      <c r="H23" s="39" t="s">
        <v>275</v>
      </c>
    </row>
    <row r="24" spans="2:8" ht="12.75" customHeight="1" x14ac:dyDescent="0.2">
      <c r="B24" s="2" t="s">
        <v>8</v>
      </c>
      <c r="C24" s="2"/>
      <c r="D24" s="2">
        <v>705781</v>
      </c>
      <c r="E24" s="3">
        <v>41764</v>
      </c>
      <c r="F24" s="3">
        <v>41802</v>
      </c>
      <c r="G24" s="4">
        <v>243300</v>
      </c>
      <c r="H24" s="39" t="s">
        <v>275</v>
      </c>
    </row>
    <row r="25" spans="2:8" ht="12.75" customHeight="1" x14ac:dyDescent="0.2">
      <c r="B25" s="2" t="s">
        <v>8</v>
      </c>
      <c r="C25" s="2"/>
      <c r="D25" s="2">
        <v>705894</v>
      </c>
      <c r="E25" s="3">
        <v>41764</v>
      </c>
      <c r="F25" s="3">
        <v>41802</v>
      </c>
      <c r="G25" s="4">
        <v>41850</v>
      </c>
      <c r="H25" s="39" t="s">
        <v>275</v>
      </c>
    </row>
    <row r="26" spans="2:8" ht="12.75" customHeight="1" x14ac:dyDescent="0.2">
      <c r="B26" s="2" t="s">
        <v>8</v>
      </c>
      <c r="C26" s="2"/>
      <c r="D26" s="2">
        <v>707587</v>
      </c>
      <c r="E26" s="3">
        <v>41779</v>
      </c>
      <c r="F26" s="3">
        <v>41802</v>
      </c>
      <c r="G26" s="4">
        <v>40500</v>
      </c>
      <c r="H26" s="39" t="s">
        <v>275</v>
      </c>
    </row>
    <row r="27" spans="2:8" ht="12.75" customHeight="1" x14ac:dyDescent="0.2">
      <c r="B27" s="2" t="s">
        <v>8</v>
      </c>
      <c r="C27" s="2"/>
      <c r="D27" s="2">
        <v>709471</v>
      </c>
      <c r="E27" s="3">
        <v>41794</v>
      </c>
      <c r="F27" s="3">
        <v>41922</v>
      </c>
      <c r="G27" s="4">
        <v>40500</v>
      </c>
      <c r="H27" s="39" t="s">
        <v>275</v>
      </c>
    </row>
    <row r="28" spans="2:8" ht="12.75" customHeight="1" x14ac:dyDescent="0.2">
      <c r="B28" s="2" t="s">
        <v>8</v>
      </c>
      <c r="C28" s="2"/>
      <c r="D28" s="2">
        <v>710338</v>
      </c>
      <c r="E28" s="3">
        <v>41801</v>
      </c>
      <c r="F28" s="3">
        <v>41922</v>
      </c>
      <c r="G28" s="4">
        <v>104078</v>
      </c>
      <c r="H28" s="39" t="s">
        <v>275</v>
      </c>
    </row>
    <row r="29" spans="2:8" ht="12.75" customHeight="1" x14ac:dyDescent="0.2">
      <c r="B29" s="2" t="s">
        <v>8</v>
      </c>
      <c r="C29" s="2"/>
      <c r="D29" s="2">
        <v>710746</v>
      </c>
      <c r="E29" s="3">
        <v>41803</v>
      </c>
      <c r="F29" s="3">
        <v>41922</v>
      </c>
      <c r="G29" s="4">
        <v>94300</v>
      </c>
      <c r="H29" s="39" t="s">
        <v>275</v>
      </c>
    </row>
    <row r="30" spans="2:8" ht="12.75" customHeight="1" x14ac:dyDescent="0.2">
      <c r="B30" s="2" t="s">
        <v>8</v>
      </c>
      <c r="C30" s="2"/>
      <c r="D30" s="2">
        <v>711720</v>
      </c>
      <c r="E30" s="3">
        <v>41809</v>
      </c>
      <c r="F30" s="3">
        <v>41922</v>
      </c>
      <c r="G30" s="4">
        <v>1913280</v>
      </c>
      <c r="H30" s="39" t="s">
        <v>275</v>
      </c>
    </row>
    <row r="31" spans="2:8" ht="12.75" customHeight="1" x14ac:dyDescent="0.2">
      <c r="B31" s="2" t="s">
        <v>8</v>
      </c>
      <c r="C31" s="2"/>
      <c r="D31" s="2">
        <v>718983</v>
      </c>
      <c r="E31" s="3">
        <v>41872</v>
      </c>
      <c r="F31" s="3">
        <v>41955</v>
      </c>
      <c r="G31" s="4">
        <v>40500</v>
      </c>
      <c r="H31" s="39" t="s">
        <v>275</v>
      </c>
    </row>
    <row r="32" spans="2:8" ht="12.75" customHeight="1" x14ac:dyDescent="0.2">
      <c r="B32" s="2" t="s">
        <v>8</v>
      </c>
      <c r="C32" s="2"/>
      <c r="D32" s="2">
        <v>720105</v>
      </c>
      <c r="E32" s="3">
        <v>41884</v>
      </c>
      <c r="F32" s="3">
        <v>41964</v>
      </c>
      <c r="G32" s="4">
        <v>391056</v>
      </c>
      <c r="H32" s="39" t="s">
        <v>275</v>
      </c>
    </row>
    <row r="33" spans="2:8" ht="12.75" customHeight="1" x14ac:dyDescent="0.2">
      <c r="B33" s="2" t="s">
        <v>8</v>
      </c>
      <c r="C33" s="2"/>
      <c r="D33" s="2">
        <v>734777</v>
      </c>
      <c r="E33" s="3">
        <v>42047</v>
      </c>
      <c r="F33" s="3">
        <v>42079</v>
      </c>
      <c r="G33" s="4">
        <v>124800</v>
      </c>
      <c r="H33" s="39" t="s">
        <v>275</v>
      </c>
    </row>
    <row r="34" spans="2:8" ht="12.75" customHeight="1" x14ac:dyDescent="0.2">
      <c r="B34" s="2" t="s">
        <v>8</v>
      </c>
      <c r="C34" s="2"/>
      <c r="D34" s="2">
        <v>739543</v>
      </c>
      <c r="E34" s="3">
        <v>42095</v>
      </c>
      <c r="F34" s="3">
        <v>42166</v>
      </c>
      <c r="G34" s="4">
        <v>71000</v>
      </c>
      <c r="H34" s="39" t="s">
        <v>275</v>
      </c>
    </row>
    <row r="35" spans="2:8" ht="12.75" customHeight="1" x14ac:dyDescent="0.2">
      <c r="B35" s="2" t="s">
        <v>8</v>
      </c>
      <c r="C35" s="2"/>
      <c r="D35" s="2">
        <v>739656</v>
      </c>
      <c r="E35" s="3">
        <v>42099</v>
      </c>
      <c r="F35" s="3">
        <v>42166</v>
      </c>
      <c r="G35" s="4">
        <v>42300</v>
      </c>
      <c r="H35" s="39" t="s">
        <v>275</v>
      </c>
    </row>
    <row r="36" spans="2:8" ht="12.75" customHeight="1" x14ac:dyDescent="0.2">
      <c r="B36" s="2" t="s">
        <v>8</v>
      </c>
      <c r="C36" s="2"/>
      <c r="D36" s="2">
        <v>748250</v>
      </c>
      <c r="E36" s="3">
        <v>42191</v>
      </c>
      <c r="F36" s="3">
        <v>42231</v>
      </c>
      <c r="G36" s="4">
        <v>25800</v>
      </c>
      <c r="H36" s="39" t="s">
        <v>275</v>
      </c>
    </row>
    <row r="37" spans="2:8" ht="12.75" customHeight="1" x14ac:dyDescent="0.2">
      <c r="B37" s="2" t="s">
        <v>8</v>
      </c>
      <c r="C37" s="2"/>
      <c r="D37" s="2">
        <v>748377</v>
      </c>
      <c r="E37" s="3">
        <v>42192</v>
      </c>
      <c r="F37" s="3">
        <v>42231</v>
      </c>
      <c r="G37" s="4">
        <v>14900</v>
      </c>
      <c r="H37" s="39" t="s">
        <v>275</v>
      </c>
    </row>
    <row r="38" spans="2:8" ht="12.75" customHeight="1" x14ac:dyDescent="0.2">
      <c r="B38" s="2" t="s">
        <v>8</v>
      </c>
      <c r="C38" s="2"/>
      <c r="D38" s="2">
        <v>748393</v>
      </c>
      <c r="E38" s="3">
        <v>42192</v>
      </c>
      <c r="F38" s="3">
        <v>42231</v>
      </c>
      <c r="G38" s="4">
        <v>307000</v>
      </c>
      <c r="H38" s="39" t="s">
        <v>275</v>
      </c>
    </row>
    <row r="39" spans="2:8" ht="12.75" customHeight="1" x14ac:dyDescent="0.2">
      <c r="B39" s="2" t="s">
        <v>8</v>
      </c>
      <c r="C39" s="2"/>
      <c r="D39" s="2">
        <v>748605</v>
      </c>
      <c r="E39" s="3">
        <v>42193</v>
      </c>
      <c r="F39" s="3">
        <v>42231</v>
      </c>
      <c r="G39" s="4">
        <v>14800</v>
      </c>
      <c r="H39" s="39" t="s">
        <v>275</v>
      </c>
    </row>
    <row r="40" spans="2:8" ht="12.75" customHeight="1" x14ac:dyDescent="0.2">
      <c r="B40" s="2" t="s">
        <v>8</v>
      </c>
      <c r="C40" s="2"/>
      <c r="D40" s="2">
        <v>749111</v>
      </c>
      <c r="E40" s="3">
        <v>42199</v>
      </c>
      <c r="F40" s="3">
        <v>42231</v>
      </c>
      <c r="G40" s="4">
        <v>79200</v>
      </c>
      <c r="H40" s="39" t="s">
        <v>275</v>
      </c>
    </row>
    <row r="41" spans="2:8" ht="12.75" customHeight="1" x14ac:dyDescent="0.2">
      <c r="B41" s="2" t="s">
        <v>8</v>
      </c>
      <c r="C41" s="2"/>
      <c r="D41" s="2">
        <v>750253</v>
      </c>
      <c r="E41" s="3">
        <v>42209</v>
      </c>
      <c r="F41" s="3">
        <v>42231</v>
      </c>
      <c r="G41" s="4">
        <v>78600</v>
      </c>
      <c r="H41" s="39" t="s">
        <v>275</v>
      </c>
    </row>
    <row r="42" spans="2:8" ht="12.75" customHeight="1" x14ac:dyDescent="0.2">
      <c r="B42" s="2" t="s">
        <v>8</v>
      </c>
      <c r="C42" s="2"/>
      <c r="D42" s="2">
        <v>750991</v>
      </c>
      <c r="E42" s="3">
        <v>42216</v>
      </c>
      <c r="F42" s="3">
        <v>42231</v>
      </c>
      <c r="G42" s="4">
        <v>42300</v>
      </c>
      <c r="H42" s="39" t="s">
        <v>275</v>
      </c>
    </row>
    <row r="43" spans="2:8" ht="12.75" customHeight="1" x14ac:dyDescent="0.2">
      <c r="B43" s="2" t="s">
        <v>8</v>
      </c>
      <c r="C43" s="2"/>
      <c r="D43" s="2">
        <v>752190</v>
      </c>
      <c r="E43" s="3">
        <v>42228</v>
      </c>
      <c r="F43" s="3">
        <v>42418</v>
      </c>
      <c r="G43" s="4">
        <v>75600</v>
      </c>
      <c r="H43" s="39" t="s">
        <v>275</v>
      </c>
    </row>
    <row r="44" spans="2:8" ht="12.75" customHeight="1" x14ac:dyDescent="0.2">
      <c r="B44" s="2" t="s">
        <v>8</v>
      </c>
      <c r="C44" s="2"/>
      <c r="D44" s="2">
        <v>753946</v>
      </c>
      <c r="E44" s="3">
        <v>42243</v>
      </c>
      <c r="F44" s="3">
        <v>42418</v>
      </c>
      <c r="G44" s="4">
        <v>83100</v>
      </c>
      <c r="H44" s="39" t="s">
        <v>275</v>
      </c>
    </row>
    <row r="45" spans="2:8" ht="12.75" customHeight="1" x14ac:dyDescent="0.2">
      <c r="B45" s="2" t="s">
        <v>8</v>
      </c>
      <c r="C45" s="2"/>
      <c r="D45" s="2">
        <v>756514</v>
      </c>
      <c r="E45" s="3">
        <v>42267</v>
      </c>
      <c r="F45" s="3">
        <v>42291</v>
      </c>
      <c r="G45" s="4">
        <v>153350</v>
      </c>
      <c r="H45" s="39" t="s">
        <v>275</v>
      </c>
    </row>
    <row r="46" spans="2:8" ht="12.75" customHeight="1" x14ac:dyDescent="0.2">
      <c r="B46" s="2" t="s">
        <v>8</v>
      </c>
      <c r="C46" s="2"/>
      <c r="D46" s="2">
        <v>759214</v>
      </c>
      <c r="E46" s="3">
        <v>42294</v>
      </c>
      <c r="F46" s="3">
        <v>42353</v>
      </c>
      <c r="G46" s="4">
        <v>42400</v>
      </c>
      <c r="H46" s="39" t="s">
        <v>275</v>
      </c>
    </row>
    <row r="47" spans="2:8" ht="12.75" customHeight="1" x14ac:dyDescent="0.2">
      <c r="B47" s="2" t="s">
        <v>8</v>
      </c>
      <c r="C47" s="2"/>
      <c r="D47" s="2">
        <v>764970</v>
      </c>
      <c r="E47" s="3">
        <v>42355</v>
      </c>
      <c r="F47" s="3">
        <v>42390</v>
      </c>
      <c r="G47" s="4">
        <v>58178</v>
      </c>
      <c r="H47" s="39" t="s">
        <v>275</v>
      </c>
    </row>
    <row r="48" spans="2:8" ht="12.75" customHeight="1" x14ac:dyDescent="0.2">
      <c r="B48" s="2" t="s">
        <v>8</v>
      </c>
      <c r="C48" s="2"/>
      <c r="D48" s="2">
        <v>765141</v>
      </c>
      <c r="E48" s="3">
        <v>42359</v>
      </c>
      <c r="F48" s="3">
        <v>42390</v>
      </c>
      <c r="G48" s="4">
        <v>72617</v>
      </c>
      <c r="H48" s="39" t="s">
        <v>275</v>
      </c>
    </row>
    <row r="49" spans="2:8" ht="12.75" customHeight="1" x14ac:dyDescent="0.2">
      <c r="B49" s="2" t="s">
        <v>8</v>
      </c>
      <c r="C49" s="2"/>
      <c r="D49" s="2">
        <v>771359</v>
      </c>
      <c r="E49" s="3">
        <v>42421</v>
      </c>
      <c r="F49" s="3">
        <v>42441</v>
      </c>
      <c r="G49" s="4">
        <v>65617</v>
      </c>
      <c r="H49" s="39" t="s">
        <v>275</v>
      </c>
    </row>
    <row r="50" spans="2:8" ht="12.75" customHeight="1" x14ac:dyDescent="0.2">
      <c r="B50" s="2" t="s">
        <v>8</v>
      </c>
      <c r="C50" s="2"/>
      <c r="D50" s="2">
        <v>771516</v>
      </c>
      <c r="E50" s="3">
        <v>42423</v>
      </c>
      <c r="F50" s="3">
        <v>42441</v>
      </c>
      <c r="G50" s="4">
        <v>90600</v>
      </c>
      <c r="H50" s="39" t="s">
        <v>275</v>
      </c>
    </row>
    <row r="51" spans="2:8" ht="12.75" customHeight="1" x14ac:dyDescent="0.2">
      <c r="B51" s="2" t="s">
        <v>8</v>
      </c>
      <c r="C51" s="2"/>
      <c r="D51" s="2">
        <v>772641</v>
      </c>
      <c r="E51" s="3">
        <v>42431</v>
      </c>
      <c r="F51" s="3">
        <v>42474</v>
      </c>
      <c r="G51" s="4">
        <v>46650</v>
      </c>
      <c r="H51" s="39" t="s">
        <v>275</v>
      </c>
    </row>
    <row r="52" spans="2:8" ht="12.75" customHeight="1" x14ac:dyDescent="0.2">
      <c r="B52" s="2" t="s">
        <v>8</v>
      </c>
      <c r="C52" s="2"/>
      <c r="D52" s="2">
        <v>773999</v>
      </c>
      <c r="E52" s="3">
        <v>42442</v>
      </c>
      <c r="F52" s="3">
        <v>42474</v>
      </c>
      <c r="G52" s="4">
        <v>84400</v>
      </c>
      <c r="H52" s="39" t="s">
        <v>275</v>
      </c>
    </row>
    <row r="53" spans="2:8" ht="12.75" customHeight="1" x14ac:dyDescent="0.2">
      <c r="B53" s="2" t="s">
        <v>8</v>
      </c>
      <c r="C53" s="2"/>
      <c r="D53" s="2">
        <v>779169</v>
      </c>
      <c r="E53" s="3">
        <v>42488</v>
      </c>
      <c r="F53" s="3">
        <v>42501</v>
      </c>
      <c r="G53" s="4">
        <v>48000</v>
      </c>
      <c r="H53" s="39" t="s">
        <v>275</v>
      </c>
    </row>
    <row r="54" spans="2:8" ht="12.75" customHeight="1" x14ac:dyDescent="0.2">
      <c r="B54" s="2" t="s">
        <v>8</v>
      </c>
      <c r="C54" s="2"/>
      <c r="D54" s="2">
        <v>779947</v>
      </c>
      <c r="E54" s="3">
        <v>42497</v>
      </c>
      <c r="F54" s="3">
        <v>42534</v>
      </c>
      <c r="G54" s="4">
        <v>184900</v>
      </c>
      <c r="H54" s="39" t="s">
        <v>275</v>
      </c>
    </row>
    <row r="55" spans="2:8" ht="12.75" customHeight="1" x14ac:dyDescent="0.2">
      <c r="B55" s="2" t="s">
        <v>8</v>
      </c>
      <c r="C55" s="2"/>
      <c r="D55" s="2">
        <v>782906</v>
      </c>
      <c r="E55" s="3">
        <v>42532</v>
      </c>
      <c r="F55" s="3">
        <v>42560</v>
      </c>
      <c r="G55" s="4">
        <v>45300</v>
      </c>
      <c r="H55" s="39" t="s">
        <v>275</v>
      </c>
    </row>
    <row r="56" spans="2:8" ht="12.75" customHeight="1" x14ac:dyDescent="0.2">
      <c r="B56" s="2" t="s">
        <v>8</v>
      </c>
      <c r="C56" s="2"/>
      <c r="D56" s="2">
        <v>788690</v>
      </c>
      <c r="E56" s="3">
        <v>42600</v>
      </c>
      <c r="F56" s="3">
        <v>42627</v>
      </c>
      <c r="G56" s="4">
        <v>86700</v>
      </c>
      <c r="H56" s="39" t="s">
        <v>275</v>
      </c>
    </row>
    <row r="57" spans="2:8" ht="12.75" customHeight="1" x14ac:dyDescent="0.2">
      <c r="B57" s="2" t="s">
        <v>8</v>
      </c>
      <c r="C57" s="2"/>
      <c r="D57" s="2">
        <v>801072</v>
      </c>
      <c r="E57" s="3">
        <v>42790</v>
      </c>
      <c r="F57" s="3">
        <v>42913</v>
      </c>
      <c r="G57" s="4">
        <v>48400</v>
      </c>
      <c r="H57" s="39" t="s">
        <v>275</v>
      </c>
    </row>
    <row r="58" spans="2:8" ht="12.75" customHeight="1" x14ac:dyDescent="0.2">
      <c r="B58" s="2" t="s">
        <v>8</v>
      </c>
      <c r="C58" s="2"/>
      <c r="D58" s="2">
        <v>801839</v>
      </c>
      <c r="E58" s="3">
        <v>42805</v>
      </c>
      <c r="F58" s="3">
        <v>42913</v>
      </c>
      <c r="G58" s="4">
        <v>142400</v>
      </c>
      <c r="H58" s="39" t="s">
        <v>275</v>
      </c>
    </row>
    <row r="59" spans="2:8" ht="12.75" customHeight="1" x14ac:dyDescent="0.2">
      <c r="B59" s="2" t="s">
        <v>8</v>
      </c>
      <c r="C59" s="2"/>
      <c r="D59" s="2">
        <v>815613</v>
      </c>
      <c r="E59" s="3">
        <v>43011</v>
      </c>
      <c r="F59" s="3">
        <v>43060</v>
      </c>
      <c r="G59" s="4">
        <v>48400</v>
      </c>
      <c r="H59" s="39" t="s">
        <v>275</v>
      </c>
    </row>
    <row r="60" spans="2:8" ht="12.75" customHeight="1" x14ac:dyDescent="0.2">
      <c r="B60" s="2" t="s">
        <v>8</v>
      </c>
      <c r="C60" s="2"/>
      <c r="D60" s="2">
        <v>821920</v>
      </c>
      <c r="E60" s="3">
        <v>43111</v>
      </c>
      <c r="F60" s="3">
        <v>43160</v>
      </c>
      <c r="G60" s="4">
        <v>51300</v>
      </c>
      <c r="H60" s="39" t="s">
        <v>275</v>
      </c>
    </row>
    <row r="61" spans="2:8" ht="12.75" customHeight="1" x14ac:dyDescent="0.2">
      <c r="B61" s="2" t="s">
        <v>8</v>
      </c>
      <c r="C61" s="2"/>
      <c r="D61" s="2">
        <v>822514</v>
      </c>
      <c r="E61" s="3">
        <v>43111</v>
      </c>
      <c r="F61" s="3">
        <v>43160</v>
      </c>
      <c r="G61" s="4">
        <v>86700</v>
      </c>
      <c r="H61" s="39" t="s">
        <v>275</v>
      </c>
    </row>
    <row r="62" spans="2:8" ht="12.75" customHeight="1" x14ac:dyDescent="0.2">
      <c r="B62" s="2" t="s">
        <v>8</v>
      </c>
      <c r="C62" s="2"/>
      <c r="D62" s="2">
        <v>827143</v>
      </c>
      <c r="E62" s="3">
        <v>43196</v>
      </c>
      <c r="F62" s="3">
        <v>43299</v>
      </c>
      <c r="G62" s="4">
        <v>51300</v>
      </c>
      <c r="H62" s="39" t="s">
        <v>276</v>
      </c>
    </row>
    <row r="63" spans="2:8" ht="12.75" customHeight="1" x14ac:dyDescent="0.2">
      <c r="B63" s="2" t="s">
        <v>8</v>
      </c>
      <c r="C63" s="2"/>
      <c r="D63" s="2">
        <v>844626</v>
      </c>
      <c r="E63" s="3">
        <v>43508</v>
      </c>
      <c r="F63" s="3">
        <v>43543</v>
      </c>
      <c r="G63" s="4">
        <v>23600</v>
      </c>
      <c r="H63" s="39" t="s">
        <v>276</v>
      </c>
    </row>
    <row r="64" spans="2:8" ht="12.75" customHeight="1" x14ac:dyDescent="0.2">
      <c r="B64" s="2" t="s">
        <v>8</v>
      </c>
      <c r="C64" s="2"/>
      <c r="D64" s="2">
        <v>844725</v>
      </c>
      <c r="E64" s="3">
        <v>43509</v>
      </c>
      <c r="F64" s="3">
        <v>43543</v>
      </c>
      <c r="G64" s="4">
        <v>583700</v>
      </c>
      <c r="H64" s="39" t="s">
        <v>276</v>
      </c>
    </row>
    <row r="65" spans="2:8" ht="12.75" customHeight="1" x14ac:dyDescent="0.2">
      <c r="B65" s="2" t="s">
        <v>8</v>
      </c>
      <c r="C65" s="2"/>
      <c r="D65" s="2">
        <v>845766</v>
      </c>
      <c r="E65" s="3">
        <v>43526</v>
      </c>
      <c r="F65" s="3">
        <v>43581</v>
      </c>
      <c r="G65" s="4">
        <v>178000</v>
      </c>
      <c r="H65" s="39" t="s">
        <v>276</v>
      </c>
    </row>
    <row r="66" spans="2:8" ht="12.75" customHeight="1" x14ac:dyDescent="0.2">
      <c r="B66" s="2" t="s">
        <v>8</v>
      </c>
      <c r="C66" s="2"/>
      <c r="D66" s="2">
        <v>845856</v>
      </c>
      <c r="E66" s="3">
        <v>43528</v>
      </c>
      <c r="F66" s="3">
        <v>43581</v>
      </c>
      <c r="G66" s="4">
        <v>22600</v>
      </c>
      <c r="H66" s="39" t="s">
        <v>276</v>
      </c>
    </row>
    <row r="67" spans="2:8" ht="12.75" customHeight="1" x14ac:dyDescent="0.2">
      <c r="B67" s="2" t="s">
        <v>8</v>
      </c>
      <c r="C67" s="2"/>
      <c r="D67" s="2">
        <v>845914</v>
      </c>
      <c r="E67" s="3">
        <v>43529</v>
      </c>
      <c r="F67" s="3">
        <v>43581</v>
      </c>
      <c r="G67" s="4">
        <v>14600</v>
      </c>
      <c r="H67" s="39" t="s">
        <v>276</v>
      </c>
    </row>
    <row r="68" spans="2:8" ht="12.75" customHeight="1" x14ac:dyDescent="0.2">
      <c r="B68" s="2" t="s">
        <v>8</v>
      </c>
      <c r="C68" s="2"/>
      <c r="D68" s="2">
        <v>845944</v>
      </c>
      <c r="E68" s="3">
        <v>43529</v>
      </c>
      <c r="F68" s="3">
        <v>43581</v>
      </c>
      <c r="G68" s="4">
        <v>45100</v>
      </c>
      <c r="H68" s="39" t="s">
        <v>276</v>
      </c>
    </row>
    <row r="69" spans="2:8" ht="12.75" customHeight="1" x14ac:dyDescent="0.2">
      <c r="B69" s="2" t="s">
        <v>8</v>
      </c>
      <c r="C69" s="2"/>
      <c r="D69" s="2">
        <v>845998</v>
      </c>
      <c r="E69" s="3">
        <v>43530</v>
      </c>
      <c r="F69" s="3">
        <v>43581</v>
      </c>
      <c r="G69" s="4">
        <v>218000</v>
      </c>
      <c r="H69" s="39" t="s">
        <v>276</v>
      </c>
    </row>
    <row r="70" spans="2:8" ht="12.75" customHeight="1" x14ac:dyDescent="0.2">
      <c r="B70" s="2" t="s">
        <v>8</v>
      </c>
      <c r="C70" s="2"/>
      <c r="D70" s="2">
        <v>846042</v>
      </c>
      <c r="E70" s="3">
        <v>43530</v>
      </c>
      <c r="F70" s="3">
        <v>43581</v>
      </c>
      <c r="G70" s="4">
        <v>183000</v>
      </c>
      <c r="H70" s="39" t="s">
        <v>276</v>
      </c>
    </row>
    <row r="71" spans="2:8" ht="12.75" customHeight="1" x14ac:dyDescent="0.2">
      <c r="B71" s="2" t="s">
        <v>8</v>
      </c>
      <c r="C71" s="2"/>
      <c r="D71" s="2">
        <v>846270</v>
      </c>
      <c r="E71" s="3">
        <v>43534</v>
      </c>
      <c r="F71" s="3">
        <v>43581</v>
      </c>
      <c r="G71" s="4">
        <v>222100</v>
      </c>
      <c r="H71" s="39" t="s">
        <v>276</v>
      </c>
    </row>
    <row r="72" spans="2:8" ht="12.75" customHeight="1" x14ac:dyDescent="0.2">
      <c r="B72" s="2" t="s">
        <v>8</v>
      </c>
      <c r="C72" s="2"/>
      <c r="D72" s="2">
        <v>846784</v>
      </c>
      <c r="E72" s="3">
        <v>43540</v>
      </c>
      <c r="F72" s="3">
        <v>43581</v>
      </c>
      <c r="G72" s="4">
        <v>101300</v>
      </c>
      <c r="H72" s="39" t="s">
        <v>276</v>
      </c>
    </row>
    <row r="73" spans="2:8" ht="12.75" customHeight="1" x14ac:dyDescent="0.2">
      <c r="B73" s="2" t="s">
        <v>8</v>
      </c>
      <c r="C73" s="2"/>
      <c r="D73" s="2">
        <v>846785</v>
      </c>
      <c r="E73" s="3">
        <v>43540</v>
      </c>
      <c r="F73" s="3">
        <v>43581</v>
      </c>
      <c r="G73" s="4">
        <v>72100</v>
      </c>
      <c r="H73" s="39" t="s">
        <v>276</v>
      </c>
    </row>
    <row r="74" spans="2:8" ht="12.75" customHeight="1" x14ac:dyDescent="0.2">
      <c r="B74" s="2" t="s">
        <v>8</v>
      </c>
      <c r="C74" s="2"/>
      <c r="D74" s="2">
        <v>846895</v>
      </c>
      <c r="E74" s="3">
        <v>43543</v>
      </c>
      <c r="F74" s="3">
        <v>43581</v>
      </c>
      <c r="G74" s="4">
        <v>289450</v>
      </c>
      <c r="H74" s="39" t="s">
        <v>276</v>
      </c>
    </row>
    <row r="75" spans="2:8" ht="12.75" customHeight="1" x14ac:dyDescent="0.2">
      <c r="B75" s="2" t="s">
        <v>8</v>
      </c>
      <c r="C75" s="2" t="s">
        <v>9</v>
      </c>
      <c r="D75" s="2">
        <v>889671</v>
      </c>
      <c r="E75" s="3">
        <v>44345</v>
      </c>
      <c r="F75" s="3">
        <v>44358</v>
      </c>
      <c r="G75" s="4">
        <v>617350</v>
      </c>
      <c r="H75" s="39" t="s">
        <v>276</v>
      </c>
    </row>
    <row r="76" spans="2:8" ht="12.75" customHeight="1" x14ac:dyDescent="0.2">
      <c r="B76" s="2" t="s">
        <v>8</v>
      </c>
      <c r="C76" s="2" t="s">
        <v>9</v>
      </c>
      <c r="D76" s="2">
        <v>890832</v>
      </c>
      <c r="E76" s="3">
        <v>44371</v>
      </c>
      <c r="F76" s="3">
        <v>44431</v>
      </c>
      <c r="G76" s="4">
        <v>46943</v>
      </c>
      <c r="H76" s="39" t="s">
        <v>276</v>
      </c>
    </row>
    <row r="77" spans="2:8" ht="12.75" customHeight="1" x14ac:dyDescent="0.2">
      <c r="B77" s="2" t="s">
        <v>8</v>
      </c>
      <c r="C77" s="2" t="s">
        <v>9</v>
      </c>
      <c r="D77" s="2">
        <v>891217</v>
      </c>
      <c r="E77" s="3">
        <v>44382</v>
      </c>
      <c r="F77" s="3">
        <v>44449</v>
      </c>
      <c r="G77" s="4">
        <v>736450</v>
      </c>
      <c r="H77" s="39" t="s">
        <v>276</v>
      </c>
    </row>
    <row r="78" spans="2:8" ht="12.75" customHeight="1" x14ac:dyDescent="0.2">
      <c r="B78" s="2" t="s">
        <v>8</v>
      </c>
      <c r="C78" s="2" t="s">
        <v>9</v>
      </c>
      <c r="D78" s="2">
        <v>891724</v>
      </c>
      <c r="E78" s="3">
        <v>44393</v>
      </c>
      <c r="F78" s="3">
        <v>44449</v>
      </c>
      <c r="G78" s="4">
        <v>56033</v>
      </c>
      <c r="H78" s="39" t="s">
        <v>276</v>
      </c>
    </row>
    <row r="79" spans="2:8" ht="12.75" customHeight="1" x14ac:dyDescent="0.2">
      <c r="B79" s="2" t="s">
        <v>8</v>
      </c>
      <c r="C79" s="2" t="s">
        <v>9</v>
      </c>
      <c r="D79" s="2">
        <v>893271</v>
      </c>
      <c r="E79" s="3">
        <v>44433</v>
      </c>
      <c r="F79" s="3">
        <v>44449</v>
      </c>
      <c r="G79" s="4">
        <v>121179</v>
      </c>
      <c r="H79" s="39" t="s">
        <v>276</v>
      </c>
    </row>
    <row r="80" spans="2:8" ht="12.75" customHeight="1" x14ac:dyDescent="0.2">
      <c r="B80" s="2" t="s">
        <v>8</v>
      </c>
      <c r="C80" s="2" t="s">
        <v>9</v>
      </c>
      <c r="D80" s="2">
        <v>893275</v>
      </c>
      <c r="E80" s="3">
        <v>44433</v>
      </c>
      <c r="F80" s="3">
        <v>44449</v>
      </c>
      <c r="G80" s="4">
        <v>439100</v>
      </c>
      <c r="H80" s="39" t="s">
        <v>276</v>
      </c>
    </row>
    <row r="81" spans="2:8" ht="12.75" customHeight="1" x14ac:dyDescent="0.2">
      <c r="B81" s="2" t="s">
        <v>8</v>
      </c>
      <c r="C81" s="2" t="s">
        <v>9</v>
      </c>
      <c r="D81" s="2">
        <v>893480</v>
      </c>
      <c r="E81" s="3">
        <v>44434</v>
      </c>
      <c r="F81" s="3">
        <v>44449</v>
      </c>
      <c r="G81" s="4">
        <v>311000</v>
      </c>
      <c r="H81" s="39" t="s">
        <v>276</v>
      </c>
    </row>
    <row r="82" spans="2:8" ht="12.75" customHeight="1" x14ac:dyDescent="0.2">
      <c r="B82" s="2" t="s">
        <v>8</v>
      </c>
      <c r="C82" s="2" t="s">
        <v>9</v>
      </c>
      <c r="D82" s="2">
        <v>893446</v>
      </c>
      <c r="E82" s="3">
        <v>44435</v>
      </c>
      <c r="F82" s="3">
        <v>44449</v>
      </c>
      <c r="G82" s="4">
        <v>59700</v>
      </c>
      <c r="H82" s="39" t="s">
        <v>276</v>
      </c>
    </row>
    <row r="83" spans="2:8" x14ac:dyDescent="0.2">
      <c r="B83" s="42" t="s">
        <v>10</v>
      </c>
      <c r="C83" s="43"/>
      <c r="D83" s="43"/>
      <c r="E83" s="43"/>
      <c r="F83" s="43"/>
      <c r="G83" s="5">
        <f>SUM(G7:G82)</f>
        <v>10870328</v>
      </c>
    </row>
  </sheetData>
  <mergeCells count="5">
    <mergeCell ref="D1:G1"/>
    <mergeCell ref="D2:G2"/>
    <mergeCell ref="D3:G3"/>
    <mergeCell ref="D4:G4"/>
    <mergeCell ref="B83:F83"/>
  </mergeCells>
  <phoneticPr fontId="0" type="noConversion"/>
  <pageMargins left="0.75" right="0.75" top="1" bottom="1" header="0" footer="0"/>
  <pageSetup paperSize="9" orientation="portrait" horizontalDpi="0" verticalDpi="0"/>
  <headerFooter alignWithMargins="0">
    <oddFooter xml:space="preserve">&amp;L&amp;C&amp;R&amp;"Arial"&amp;10 Sistemas Citisalud SAS 
06/09/2022 11:38:24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J57"/>
  <sheetViews>
    <sheetView topLeftCell="A7" workbookViewId="0">
      <selection activeCell="B25" sqref="B25"/>
    </sheetView>
  </sheetViews>
  <sheetFormatPr baseColWidth="10" defaultRowHeight="12.75" x14ac:dyDescent="0.2"/>
  <cols>
    <col min="2" max="2" width="11.42578125" style="25"/>
    <col min="3" max="4" width="12.85546875" style="17" bestFit="1" customWidth="1"/>
    <col min="5" max="7" width="11.5703125" style="17" bestFit="1" customWidth="1"/>
    <col min="8" max="8" width="16.42578125" style="17" customWidth="1"/>
    <col min="9" max="9" width="11.5703125" style="17" bestFit="1" customWidth="1"/>
    <col min="10" max="10" width="28.85546875" bestFit="1" customWidth="1"/>
  </cols>
  <sheetData>
    <row r="1" spans="1:10" ht="25.5" x14ac:dyDescent="0.2">
      <c r="A1" s="18" t="s">
        <v>12</v>
      </c>
      <c r="B1" s="23" t="s">
        <v>260</v>
      </c>
      <c r="C1" s="19" t="s">
        <v>11</v>
      </c>
      <c r="D1" s="19" t="s">
        <v>160</v>
      </c>
      <c r="E1" s="19" t="s">
        <v>163</v>
      </c>
      <c r="F1" s="19" t="s">
        <v>255</v>
      </c>
      <c r="G1" s="19" t="s">
        <v>162</v>
      </c>
      <c r="H1" s="20" t="s">
        <v>256</v>
      </c>
      <c r="I1" s="19" t="s">
        <v>257</v>
      </c>
      <c r="J1" s="18" t="s">
        <v>258</v>
      </c>
    </row>
    <row r="2" spans="1:10" x14ac:dyDescent="0.2">
      <c r="A2" s="14">
        <v>670408</v>
      </c>
      <c r="B2" s="24">
        <v>2013</v>
      </c>
      <c r="C2" s="16">
        <v>168026</v>
      </c>
      <c r="D2" s="16">
        <f>VLOOKUP(A2,'CARTERA COOSALUD'!$A$2:$B$53,2,0)</f>
        <v>809978</v>
      </c>
      <c r="E2" s="16"/>
      <c r="F2" s="16"/>
      <c r="G2" s="16"/>
      <c r="H2" s="16"/>
      <c r="I2" s="16">
        <f>+C2-SUM(D2:H2)</f>
        <v>-641952</v>
      </c>
      <c r="J2" s="15" t="s">
        <v>161</v>
      </c>
    </row>
    <row r="3" spans="1:10" x14ac:dyDescent="0.2">
      <c r="A3" s="14">
        <v>681332</v>
      </c>
      <c r="B3" s="24">
        <v>2013</v>
      </c>
      <c r="C3" s="16">
        <v>67500</v>
      </c>
      <c r="D3" s="16"/>
      <c r="E3" s="16"/>
      <c r="F3" s="16"/>
      <c r="G3" s="16">
        <v>67500</v>
      </c>
      <c r="H3" s="16"/>
      <c r="I3" s="16">
        <f t="shared" ref="I3:I54" si="0">+C3-SUM(D3:H3)</f>
        <v>0</v>
      </c>
      <c r="J3" s="14"/>
    </row>
    <row r="4" spans="1:10" x14ac:dyDescent="0.2">
      <c r="A4" s="14">
        <v>683142</v>
      </c>
      <c r="B4" s="24">
        <v>2013</v>
      </c>
      <c r="C4" s="16">
        <v>174400</v>
      </c>
      <c r="D4" s="16">
        <f>VLOOKUP(A4,'CARTERA COOSALUD'!$A$2:$B$53,2,0)</f>
        <v>174400</v>
      </c>
      <c r="E4" s="16"/>
      <c r="F4" s="16"/>
      <c r="G4" s="16"/>
      <c r="H4" s="16"/>
      <c r="I4" s="16">
        <f t="shared" si="0"/>
        <v>0</v>
      </c>
      <c r="J4" s="14"/>
    </row>
    <row r="5" spans="1:10" x14ac:dyDescent="0.2">
      <c r="A5" s="14">
        <v>683866</v>
      </c>
      <c r="B5" s="24">
        <v>2013</v>
      </c>
      <c r="C5" s="16">
        <v>38700</v>
      </c>
      <c r="D5" s="16">
        <f>VLOOKUP(A5,'CARTERA COOSALUD'!$A$2:$B$53,2,0)</f>
        <v>38700</v>
      </c>
      <c r="E5" s="16"/>
      <c r="F5" s="16"/>
      <c r="G5" s="16"/>
      <c r="H5" s="16"/>
      <c r="I5" s="16">
        <f t="shared" si="0"/>
        <v>0</v>
      </c>
      <c r="J5" s="14"/>
    </row>
    <row r="6" spans="1:10" x14ac:dyDescent="0.2">
      <c r="A6" s="14">
        <v>685698</v>
      </c>
      <c r="B6" s="24">
        <v>2013</v>
      </c>
      <c r="C6" s="16">
        <v>57300</v>
      </c>
      <c r="D6" s="16">
        <f>VLOOKUP(A6,'CARTERA COOSALUD'!$A$2:$B$53,2,0)</f>
        <v>57300</v>
      </c>
      <c r="E6" s="16"/>
      <c r="F6" s="16"/>
      <c r="G6" s="16"/>
      <c r="H6" s="16"/>
      <c r="I6" s="16">
        <f t="shared" si="0"/>
        <v>0</v>
      </c>
      <c r="J6" s="14"/>
    </row>
    <row r="7" spans="1:10" x14ac:dyDescent="0.2">
      <c r="A7" s="14">
        <v>689445</v>
      </c>
      <c r="B7" s="24">
        <v>2013</v>
      </c>
      <c r="C7" s="16">
        <v>52100</v>
      </c>
      <c r="D7" s="16">
        <f>VLOOKUP(A7,'CARTERA COOSALUD'!$A$2:$B$53,2,0)</f>
        <v>52100</v>
      </c>
      <c r="E7" s="16"/>
      <c r="F7" s="16"/>
      <c r="G7" s="16"/>
      <c r="H7" s="16"/>
      <c r="I7" s="16">
        <f t="shared" si="0"/>
        <v>0</v>
      </c>
      <c r="J7" s="14"/>
    </row>
    <row r="8" spans="1:10" x14ac:dyDescent="0.2">
      <c r="A8" s="14">
        <v>693784</v>
      </c>
      <c r="B8" s="24">
        <v>2014</v>
      </c>
      <c r="C8" s="16">
        <v>56300</v>
      </c>
      <c r="D8" s="16"/>
      <c r="E8" s="16"/>
      <c r="F8" s="16"/>
      <c r="G8" s="16"/>
      <c r="H8" s="16">
        <f>+C8</f>
        <v>56300</v>
      </c>
      <c r="I8" s="16">
        <f t="shared" si="0"/>
        <v>0</v>
      </c>
      <c r="J8" s="14"/>
    </row>
    <row r="9" spans="1:10" x14ac:dyDescent="0.2">
      <c r="A9" s="14">
        <v>694538</v>
      </c>
      <c r="B9" s="24">
        <v>2014</v>
      </c>
      <c r="C9" s="16">
        <v>55500</v>
      </c>
      <c r="D9" s="16"/>
      <c r="E9" s="16"/>
      <c r="F9" s="16"/>
      <c r="G9" s="16"/>
      <c r="H9" s="16">
        <f t="shared" ref="H9:H10" si="1">+C9</f>
        <v>55500</v>
      </c>
      <c r="I9" s="16">
        <f t="shared" si="0"/>
        <v>0</v>
      </c>
      <c r="J9" s="14"/>
    </row>
    <row r="10" spans="1:10" x14ac:dyDescent="0.2">
      <c r="A10" s="14">
        <v>697307</v>
      </c>
      <c r="B10" s="24">
        <v>2014</v>
      </c>
      <c r="C10" s="16">
        <v>75300</v>
      </c>
      <c r="D10" s="16"/>
      <c r="E10" s="16"/>
      <c r="F10" s="16"/>
      <c r="G10" s="16"/>
      <c r="H10" s="16">
        <f t="shared" si="1"/>
        <v>75300</v>
      </c>
      <c r="I10" s="16">
        <f t="shared" si="0"/>
        <v>0</v>
      </c>
      <c r="J10" s="14"/>
    </row>
    <row r="11" spans="1:10" x14ac:dyDescent="0.2">
      <c r="A11" s="14">
        <v>699433</v>
      </c>
      <c r="B11" s="24">
        <v>2014</v>
      </c>
      <c r="C11" s="16">
        <v>40500</v>
      </c>
      <c r="D11" s="16">
        <f>VLOOKUP(A11,'CARTERA COOSALUD'!$A$2:$B$53,2,0)</f>
        <v>40500</v>
      </c>
      <c r="E11" s="16"/>
      <c r="F11" s="16"/>
      <c r="G11" s="16"/>
      <c r="H11" s="16"/>
      <c r="I11" s="16">
        <f t="shared" si="0"/>
        <v>0</v>
      </c>
      <c r="J11" s="14"/>
    </row>
    <row r="12" spans="1:10" x14ac:dyDescent="0.2">
      <c r="A12" s="14">
        <v>700568</v>
      </c>
      <c r="B12" s="24">
        <v>2014</v>
      </c>
      <c r="C12" s="16">
        <v>41700</v>
      </c>
      <c r="D12" s="16"/>
      <c r="E12" s="16"/>
      <c r="F12" s="16"/>
      <c r="G12" s="16"/>
      <c r="H12" s="16">
        <f>+C12</f>
        <v>41700</v>
      </c>
      <c r="I12" s="16">
        <f t="shared" si="0"/>
        <v>0</v>
      </c>
      <c r="J12" s="14"/>
    </row>
    <row r="13" spans="1:10" x14ac:dyDescent="0.2">
      <c r="A13" s="14">
        <v>700734</v>
      </c>
      <c r="B13" s="24">
        <v>2014</v>
      </c>
      <c r="C13" s="16">
        <v>40500</v>
      </c>
      <c r="D13" s="16">
        <f>VLOOKUP(A13,'CARTERA COOSALUD'!$A$2:$B$53,2,0)</f>
        <v>40500</v>
      </c>
      <c r="E13" s="16"/>
      <c r="F13" s="16"/>
      <c r="G13" s="16"/>
      <c r="H13" s="16"/>
      <c r="I13" s="16">
        <f t="shared" si="0"/>
        <v>0</v>
      </c>
      <c r="J13" s="14"/>
    </row>
    <row r="14" spans="1:10" x14ac:dyDescent="0.2">
      <c r="A14" s="14">
        <v>701823</v>
      </c>
      <c r="B14" s="24">
        <v>2014</v>
      </c>
      <c r="C14" s="16">
        <v>95076</v>
      </c>
      <c r="D14" s="16"/>
      <c r="E14" s="16"/>
      <c r="F14" s="16"/>
      <c r="G14" s="16"/>
      <c r="H14" s="16">
        <f>+C14</f>
        <v>95076</v>
      </c>
      <c r="I14" s="16">
        <f t="shared" si="0"/>
        <v>0</v>
      </c>
      <c r="J14" s="14"/>
    </row>
    <row r="15" spans="1:10" x14ac:dyDescent="0.2">
      <c r="A15" s="14">
        <v>701920</v>
      </c>
      <c r="B15" s="24">
        <v>2014</v>
      </c>
      <c r="C15" s="16">
        <v>40600</v>
      </c>
      <c r="D15" s="16">
        <f>VLOOKUP(A15,'CARTERA COOSALUD'!$A$2:$B$53,2,0)</f>
        <v>40600</v>
      </c>
      <c r="E15" s="16"/>
      <c r="F15" s="16"/>
      <c r="G15" s="16"/>
      <c r="H15" s="16"/>
      <c r="I15" s="16">
        <f t="shared" si="0"/>
        <v>0</v>
      </c>
      <c r="J15" s="14"/>
    </row>
    <row r="16" spans="1:10" x14ac:dyDescent="0.2">
      <c r="A16" s="14">
        <v>702081</v>
      </c>
      <c r="B16" s="24">
        <v>2014</v>
      </c>
      <c r="C16" s="16">
        <v>141945</v>
      </c>
      <c r="D16" s="16">
        <f>VLOOKUP(A16,'CARTERA COOSALUD'!$A$2:$B$53,2,0)</f>
        <v>141945</v>
      </c>
      <c r="E16" s="16"/>
      <c r="F16" s="16"/>
      <c r="G16" s="16"/>
      <c r="H16" s="16"/>
      <c r="I16" s="16">
        <f t="shared" si="0"/>
        <v>0</v>
      </c>
      <c r="J16" s="14"/>
    </row>
    <row r="17" spans="1:10" x14ac:dyDescent="0.2">
      <c r="A17" s="14">
        <v>704265</v>
      </c>
      <c r="B17" s="24">
        <v>2014</v>
      </c>
      <c r="C17" s="16">
        <v>41750</v>
      </c>
      <c r="D17" s="16">
        <f>VLOOKUP(A17,'CARTERA COOSALUD'!$A$2:$B$53,2,0)</f>
        <v>41750</v>
      </c>
      <c r="E17" s="16"/>
      <c r="F17" s="16"/>
      <c r="G17" s="16"/>
      <c r="H17" s="16"/>
      <c r="I17" s="16">
        <f t="shared" si="0"/>
        <v>0</v>
      </c>
      <c r="J17" s="14"/>
    </row>
    <row r="18" spans="1:10" x14ac:dyDescent="0.2">
      <c r="A18" s="14">
        <v>704993</v>
      </c>
      <c r="B18" s="24">
        <v>2014</v>
      </c>
      <c r="C18" s="16">
        <v>65850</v>
      </c>
      <c r="D18" s="16"/>
      <c r="E18" s="16"/>
      <c r="F18" s="16"/>
      <c r="G18" s="16"/>
      <c r="H18" s="16">
        <f>+C18</f>
        <v>65850</v>
      </c>
      <c r="I18" s="16">
        <f t="shared" si="0"/>
        <v>0</v>
      </c>
      <c r="J18" s="14"/>
    </row>
    <row r="19" spans="1:10" x14ac:dyDescent="0.2">
      <c r="A19" s="14">
        <v>705781</v>
      </c>
      <c r="B19" s="24">
        <v>2014</v>
      </c>
      <c r="C19" s="16">
        <v>243300</v>
      </c>
      <c r="D19" s="16">
        <f>VLOOKUP(A19,'CARTERA COOSALUD'!$A$2:$B$53,2,0)</f>
        <v>40500</v>
      </c>
      <c r="E19" s="16">
        <v>202800</v>
      </c>
      <c r="F19" s="16"/>
      <c r="G19" s="16"/>
      <c r="H19" s="16"/>
      <c r="I19" s="16">
        <f t="shared" si="0"/>
        <v>0</v>
      </c>
      <c r="J19" s="15"/>
    </row>
    <row r="20" spans="1:10" x14ac:dyDescent="0.2">
      <c r="A20" s="14">
        <v>705894</v>
      </c>
      <c r="B20" s="24">
        <v>2014</v>
      </c>
      <c r="C20" s="16">
        <v>41850</v>
      </c>
      <c r="D20" s="16">
        <f>VLOOKUP(A20,'CARTERA COOSALUD'!$A$2:$B$53,2,0)</f>
        <v>41850</v>
      </c>
      <c r="E20" s="16"/>
      <c r="F20" s="16"/>
      <c r="G20" s="16"/>
      <c r="H20" s="16"/>
      <c r="I20" s="16">
        <f t="shared" si="0"/>
        <v>0</v>
      </c>
      <c r="J20" s="14"/>
    </row>
    <row r="21" spans="1:10" x14ac:dyDescent="0.2">
      <c r="A21" s="14">
        <v>707587</v>
      </c>
      <c r="B21" s="24">
        <v>2014</v>
      </c>
      <c r="C21" s="16">
        <v>40500</v>
      </c>
      <c r="D21" s="16">
        <f>VLOOKUP(A21,'CARTERA COOSALUD'!$A$2:$B$53,2,0)</f>
        <v>40500</v>
      </c>
      <c r="E21" s="16"/>
      <c r="F21" s="16"/>
      <c r="G21" s="16"/>
      <c r="H21" s="16"/>
      <c r="I21" s="16">
        <f t="shared" si="0"/>
        <v>0</v>
      </c>
      <c r="J21" s="14"/>
    </row>
    <row r="22" spans="1:10" x14ac:dyDescent="0.2">
      <c r="A22" s="14">
        <v>709471</v>
      </c>
      <c r="B22" s="24">
        <v>2014</v>
      </c>
      <c r="C22" s="16">
        <v>40500</v>
      </c>
      <c r="D22" s="16">
        <f>VLOOKUP(A22,'CARTERA COOSALUD'!$A$2:$B$53,2,0)</f>
        <v>40500</v>
      </c>
      <c r="E22" s="16"/>
      <c r="F22" s="16"/>
      <c r="G22" s="16"/>
      <c r="H22" s="16"/>
      <c r="I22" s="16">
        <f t="shared" si="0"/>
        <v>0</v>
      </c>
      <c r="J22" s="14"/>
    </row>
    <row r="23" spans="1:10" x14ac:dyDescent="0.2">
      <c r="A23" s="14">
        <v>710338</v>
      </c>
      <c r="B23" s="24">
        <v>2014</v>
      </c>
      <c r="C23" s="16">
        <v>104078</v>
      </c>
      <c r="D23" s="16">
        <f>VLOOKUP(A23,'CARTERA COOSALUD'!$A$2:$B$53,2,0)</f>
        <v>104078</v>
      </c>
      <c r="E23" s="16"/>
      <c r="F23" s="16"/>
      <c r="G23" s="16"/>
      <c r="H23" s="16"/>
      <c r="I23" s="16">
        <f t="shared" si="0"/>
        <v>0</v>
      </c>
      <c r="J23" s="14"/>
    </row>
    <row r="24" spans="1:10" x14ac:dyDescent="0.2">
      <c r="A24" s="14">
        <v>710746</v>
      </c>
      <c r="B24" s="24">
        <v>2014</v>
      </c>
      <c r="C24" s="16">
        <v>94300</v>
      </c>
      <c r="D24" s="16">
        <f>VLOOKUP(A24,'CARTERA COOSALUD'!$A$2:$B$53,2,0)</f>
        <v>76200</v>
      </c>
      <c r="E24" s="16">
        <v>18100</v>
      </c>
      <c r="F24" s="16"/>
      <c r="G24" s="16"/>
      <c r="H24" s="16"/>
      <c r="I24" s="16">
        <f t="shared" si="0"/>
        <v>0</v>
      </c>
      <c r="J24" s="15"/>
    </row>
    <row r="25" spans="1:10" x14ac:dyDescent="0.2">
      <c r="A25" s="14">
        <v>711720</v>
      </c>
      <c r="B25" s="24">
        <v>2014</v>
      </c>
      <c r="C25" s="16">
        <v>1913280</v>
      </c>
      <c r="D25" s="16">
        <f>VLOOKUP(A25,'CARTERA COOSALUD'!$A$2:$B$53,2,0)</f>
        <v>1669680</v>
      </c>
      <c r="E25" s="16">
        <v>243600</v>
      </c>
      <c r="F25" s="16"/>
      <c r="G25" s="16"/>
      <c r="H25" s="16"/>
      <c r="I25" s="16">
        <f t="shared" si="0"/>
        <v>0</v>
      </c>
      <c r="J25" s="14"/>
    </row>
    <row r="26" spans="1:10" x14ac:dyDescent="0.2">
      <c r="A26" s="14">
        <v>718983</v>
      </c>
      <c r="B26" s="24">
        <v>2014</v>
      </c>
      <c r="C26" s="16">
        <v>40500</v>
      </c>
      <c r="D26" s="16">
        <f>VLOOKUP(A26,'CARTERA COOSALUD'!$A$2:$B$53,2,0)</f>
        <v>40500</v>
      </c>
      <c r="E26" s="16"/>
      <c r="F26" s="16"/>
      <c r="G26" s="16"/>
      <c r="H26" s="16"/>
      <c r="I26" s="16">
        <f t="shared" si="0"/>
        <v>0</v>
      </c>
      <c r="J26" s="14"/>
    </row>
    <row r="27" spans="1:10" x14ac:dyDescent="0.2">
      <c r="A27" s="14">
        <v>720105</v>
      </c>
      <c r="B27" s="24">
        <v>2014</v>
      </c>
      <c r="C27" s="16">
        <v>391056</v>
      </c>
      <c r="D27" s="16">
        <f>VLOOKUP(A27,'CARTERA COOSALUD'!$A$2:$B$53,2,0)</f>
        <v>391056</v>
      </c>
      <c r="E27" s="16"/>
      <c r="F27" s="16"/>
      <c r="G27" s="16"/>
      <c r="H27" s="16"/>
      <c r="I27" s="16">
        <f t="shared" si="0"/>
        <v>0</v>
      </c>
      <c r="J27" s="14"/>
    </row>
    <row r="28" spans="1:10" x14ac:dyDescent="0.2">
      <c r="A28" s="14">
        <v>734777</v>
      </c>
      <c r="B28" s="24">
        <v>2015</v>
      </c>
      <c r="C28" s="16">
        <v>124800</v>
      </c>
      <c r="D28" s="16">
        <f>VLOOKUP(A28,'CARTERA COOSALUD'!$A$2:$B$53,2,0)</f>
        <v>124800</v>
      </c>
      <c r="E28" s="16"/>
      <c r="F28" s="16"/>
      <c r="G28" s="16"/>
      <c r="H28" s="16"/>
      <c r="I28" s="16">
        <f t="shared" si="0"/>
        <v>0</v>
      </c>
      <c r="J28" s="14"/>
    </row>
    <row r="29" spans="1:10" x14ac:dyDescent="0.2">
      <c r="A29" s="14">
        <v>739543</v>
      </c>
      <c r="B29" s="24">
        <v>2015</v>
      </c>
      <c r="C29" s="16">
        <v>71000</v>
      </c>
      <c r="D29" s="16">
        <f>VLOOKUP(A29,'CARTERA COOSALUD'!$A$2:$B$53,2,0)</f>
        <v>71000</v>
      </c>
      <c r="E29" s="16"/>
      <c r="F29" s="16"/>
      <c r="G29" s="16"/>
      <c r="H29" s="16"/>
      <c r="I29" s="16">
        <f t="shared" si="0"/>
        <v>0</v>
      </c>
      <c r="J29" s="14"/>
    </row>
    <row r="30" spans="1:10" x14ac:dyDescent="0.2">
      <c r="A30" s="14">
        <v>739656</v>
      </c>
      <c r="B30" s="24">
        <v>2015</v>
      </c>
      <c r="C30" s="16">
        <v>42300</v>
      </c>
      <c r="D30" s="16">
        <f>VLOOKUP(A30,'CARTERA COOSALUD'!$A$2:$B$53,2,0)</f>
        <v>42300</v>
      </c>
      <c r="E30" s="16"/>
      <c r="F30" s="16"/>
      <c r="G30" s="16"/>
      <c r="H30" s="16"/>
      <c r="I30" s="16">
        <f t="shared" si="0"/>
        <v>0</v>
      </c>
      <c r="J30" s="14"/>
    </row>
    <row r="31" spans="1:10" x14ac:dyDescent="0.2">
      <c r="A31" s="14">
        <v>748250</v>
      </c>
      <c r="B31" s="24">
        <v>2015</v>
      </c>
      <c r="C31" s="16">
        <v>25800</v>
      </c>
      <c r="D31" s="16">
        <f>VLOOKUP(A31,'CARTERA COOSALUD'!$A$2:$B$53,2,0)</f>
        <v>25800</v>
      </c>
      <c r="E31" s="16"/>
      <c r="F31" s="16"/>
      <c r="G31" s="16"/>
      <c r="H31" s="16"/>
      <c r="I31" s="16">
        <f t="shared" si="0"/>
        <v>0</v>
      </c>
      <c r="J31" s="14"/>
    </row>
    <row r="32" spans="1:10" x14ac:dyDescent="0.2">
      <c r="A32" s="14">
        <v>748377</v>
      </c>
      <c r="B32" s="24">
        <v>2015</v>
      </c>
      <c r="C32" s="16">
        <v>14900</v>
      </c>
      <c r="D32" s="16">
        <f>VLOOKUP(A32,'CARTERA COOSALUD'!$A$2:$B$53,2,0)</f>
        <v>14900</v>
      </c>
      <c r="E32" s="16"/>
      <c r="F32" s="16"/>
      <c r="G32" s="16"/>
      <c r="H32" s="16"/>
      <c r="I32" s="16">
        <f t="shared" si="0"/>
        <v>0</v>
      </c>
      <c r="J32" s="14"/>
    </row>
    <row r="33" spans="1:10" x14ac:dyDescent="0.2">
      <c r="A33" s="14">
        <v>748393</v>
      </c>
      <c r="B33" s="24">
        <v>2015</v>
      </c>
      <c r="C33" s="16">
        <v>307000</v>
      </c>
      <c r="D33" s="16">
        <f>VLOOKUP(A33,'CARTERA COOSALUD'!$A$2:$B$53,2,0)</f>
        <v>307000</v>
      </c>
      <c r="E33" s="16"/>
      <c r="F33" s="16"/>
      <c r="G33" s="16"/>
      <c r="H33" s="16"/>
      <c r="I33" s="16">
        <f t="shared" si="0"/>
        <v>0</v>
      </c>
      <c r="J33" s="14"/>
    </row>
    <row r="34" spans="1:10" x14ac:dyDescent="0.2">
      <c r="A34" s="14">
        <v>748605</v>
      </c>
      <c r="B34" s="24">
        <v>2015</v>
      </c>
      <c r="C34" s="16">
        <v>14800</v>
      </c>
      <c r="D34" s="16">
        <f>VLOOKUP(A34,'CARTERA COOSALUD'!$A$2:$B$53,2,0)</f>
        <v>14800</v>
      </c>
      <c r="E34" s="16"/>
      <c r="F34" s="16"/>
      <c r="G34" s="16"/>
      <c r="H34" s="16"/>
      <c r="I34" s="16">
        <f t="shared" si="0"/>
        <v>0</v>
      </c>
      <c r="J34" s="14"/>
    </row>
    <row r="35" spans="1:10" x14ac:dyDescent="0.2">
      <c r="A35" s="14">
        <v>749111</v>
      </c>
      <c r="B35" s="24">
        <v>2015</v>
      </c>
      <c r="C35" s="16">
        <v>79200</v>
      </c>
      <c r="D35" s="16">
        <f>VLOOKUP(A35,'CARTERA COOSALUD'!$A$2:$B$53,2,0)</f>
        <v>79200</v>
      </c>
      <c r="E35" s="16"/>
      <c r="F35" s="16"/>
      <c r="G35" s="16"/>
      <c r="H35" s="16"/>
      <c r="I35" s="16">
        <f t="shared" si="0"/>
        <v>0</v>
      </c>
      <c r="J35" s="14"/>
    </row>
    <row r="36" spans="1:10" x14ac:dyDescent="0.2">
      <c r="A36" s="14">
        <v>750253</v>
      </c>
      <c r="B36" s="24">
        <v>2015</v>
      </c>
      <c r="C36" s="16">
        <v>78600</v>
      </c>
      <c r="D36" s="16">
        <f>VLOOKUP(A36,'CARTERA COOSALUD'!$A$2:$B$53,2,0)</f>
        <v>78600</v>
      </c>
      <c r="E36" s="16"/>
      <c r="F36" s="16"/>
      <c r="G36" s="16"/>
      <c r="H36" s="16"/>
      <c r="I36" s="16">
        <f t="shared" si="0"/>
        <v>0</v>
      </c>
      <c r="J36" s="14"/>
    </row>
    <row r="37" spans="1:10" x14ac:dyDescent="0.2">
      <c r="A37" s="14">
        <v>750991</v>
      </c>
      <c r="B37" s="24">
        <v>2015</v>
      </c>
      <c r="C37" s="16">
        <v>42300</v>
      </c>
      <c r="D37" s="16">
        <f>VLOOKUP(A37,'CARTERA COOSALUD'!$A$2:$B$53,2,0)</f>
        <v>42300</v>
      </c>
      <c r="E37" s="16"/>
      <c r="F37" s="16"/>
      <c r="G37" s="16"/>
      <c r="H37" s="16"/>
      <c r="I37" s="16">
        <f t="shared" si="0"/>
        <v>0</v>
      </c>
      <c r="J37" s="14"/>
    </row>
    <row r="38" spans="1:10" x14ac:dyDescent="0.2">
      <c r="A38" s="14">
        <v>752190</v>
      </c>
      <c r="B38" s="24">
        <v>2015</v>
      </c>
      <c r="C38" s="16">
        <v>75600</v>
      </c>
      <c r="D38" s="16">
        <f>VLOOKUP(A38,'CARTERA COOSALUD'!$A$2:$B$53,2,0)</f>
        <v>75600</v>
      </c>
      <c r="E38" s="16"/>
      <c r="F38" s="16"/>
      <c r="G38" s="16"/>
      <c r="H38" s="16"/>
      <c r="I38" s="16">
        <f t="shared" si="0"/>
        <v>0</v>
      </c>
      <c r="J38" s="14"/>
    </row>
    <row r="39" spans="1:10" x14ac:dyDescent="0.2">
      <c r="A39" s="14">
        <v>753946</v>
      </c>
      <c r="B39" s="24">
        <v>2015</v>
      </c>
      <c r="C39" s="16">
        <v>83100</v>
      </c>
      <c r="D39" s="16">
        <f>VLOOKUP(A39,'CARTERA COOSALUD'!$A$2:$B$53,2,0)</f>
        <v>83100</v>
      </c>
      <c r="E39" s="16"/>
      <c r="F39" s="16"/>
      <c r="G39" s="16"/>
      <c r="H39" s="16"/>
      <c r="I39" s="16">
        <f t="shared" si="0"/>
        <v>0</v>
      </c>
      <c r="J39" s="14"/>
    </row>
    <row r="40" spans="1:10" x14ac:dyDescent="0.2">
      <c r="A40" s="14">
        <v>756514</v>
      </c>
      <c r="B40" s="24">
        <v>2015</v>
      </c>
      <c r="C40" s="16">
        <v>153350</v>
      </c>
      <c r="D40" s="16">
        <f>VLOOKUP(A40,'CARTERA COOSALUD'!$A$2:$B$53,2,0)</f>
        <v>153350</v>
      </c>
      <c r="E40" s="16"/>
      <c r="F40" s="16"/>
      <c r="G40" s="16"/>
      <c r="H40" s="16"/>
      <c r="I40" s="16">
        <f t="shared" si="0"/>
        <v>0</v>
      </c>
      <c r="J40" s="14"/>
    </row>
    <row r="41" spans="1:10" x14ac:dyDescent="0.2">
      <c r="A41" s="14">
        <v>759214</v>
      </c>
      <c r="B41" s="24">
        <v>2015</v>
      </c>
      <c r="C41" s="16">
        <v>42400</v>
      </c>
      <c r="D41" s="16">
        <f>VLOOKUP(A41,'CARTERA COOSALUD'!$A$2:$B$53,2,0)</f>
        <v>42400</v>
      </c>
      <c r="E41" s="16"/>
      <c r="F41" s="16"/>
      <c r="G41" s="16"/>
      <c r="H41" s="16"/>
      <c r="I41" s="16">
        <f t="shared" si="0"/>
        <v>0</v>
      </c>
      <c r="J41" s="14"/>
    </row>
    <row r="42" spans="1:10" x14ac:dyDescent="0.2">
      <c r="A42" s="14">
        <v>764970</v>
      </c>
      <c r="B42" s="24">
        <v>2015</v>
      </c>
      <c r="C42" s="16">
        <v>58178</v>
      </c>
      <c r="D42" s="16">
        <f>VLOOKUP(A42,'CARTERA COOSALUD'!$A$2:$B$53,2,0)</f>
        <v>58178</v>
      </c>
      <c r="E42" s="16"/>
      <c r="F42" s="16"/>
      <c r="G42" s="16"/>
      <c r="H42" s="16"/>
      <c r="I42" s="16">
        <f t="shared" si="0"/>
        <v>0</v>
      </c>
      <c r="J42" s="14"/>
    </row>
    <row r="43" spans="1:10" x14ac:dyDescent="0.2">
      <c r="A43" s="14">
        <v>765141</v>
      </c>
      <c r="B43" s="24">
        <v>2015</v>
      </c>
      <c r="C43" s="16">
        <v>72617</v>
      </c>
      <c r="D43" s="16">
        <f>VLOOKUP(A43,'CARTERA COOSALUD'!$A$2:$B$53,2,0)</f>
        <v>72617</v>
      </c>
      <c r="E43" s="16"/>
      <c r="F43" s="16"/>
      <c r="G43" s="16"/>
      <c r="H43" s="16"/>
      <c r="I43" s="16">
        <f t="shared" si="0"/>
        <v>0</v>
      </c>
      <c r="J43" s="14"/>
    </row>
    <row r="44" spans="1:10" x14ac:dyDescent="0.2">
      <c r="A44" s="14">
        <v>771359</v>
      </c>
      <c r="B44" s="24">
        <v>2016</v>
      </c>
      <c r="C44" s="16">
        <v>65617</v>
      </c>
      <c r="D44" s="16">
        <f>VLOOKUP(A44,'CARTERA COOSALUD'!$A$2:$B$53,2,0)</f>
        <v>65617</v>
      </c>
      <c r="E44" s="16"/>
      <c r="F44" s="16"/>
      <c r="G44" s="16"/>
      <c r="H44" s="16"/>
      <c r="I44" s="16">
        <f t="shared" si="0"/>
        <v>0</v>
      </c>
      <c r="J44" s="14"/>
    </row>
    <row r="45" spans="1:10" x14ac:dyDescent="0.2">
      <c r="A45" s="14">
        <v>771516</v>
      </c>
      <c r="B45" s="24">
        <v>2016</v>
      </c>
      <c r="C45" s="16">
        <v>90600</v>
      </c>
      <c r="D45" s="16">
        <f>VLOOKUP(A45,'CARTERA COOSALUD'!$A$2:$B$53,2,0)</f>
        <v>90600</v>
      </c>
      <c r="E45" s="16"/>
      <c r="F45" s="16"/>
      <c r="G45" s="16"/>
      <c r="H45" s="16"/>
      <c r="I45" s="16">
        <f t="shared" si="0"/>
        <v>0</v>
      </c>
      <c r="J45" s="14"/>
    </row>
    <row r="46" spans="1:10" x14ac:dyDescent="0.2">
      <c r="A46" s="14">
        <v>772641</v>
      </c>
      <c r="B46" s="24">
        <v>2016</v>
      </c>
      <c r="C46" s="16">
        <v>46650</v>
      </c>
      <c r="D46" s="16">
        <f>VLOOKUP(A46,'CARTERA COOSALUD'!$A$2:$B$53,2,0)</f>
        <v>46650</v>
      </c>
      <c r="E46" s="16"/>
      <c r="F46" s="16"/>
      <c r="G46" s="16"/>
      <c r="H46" s="16"/>
      <c r="I46" s="16">
        <f t="shared" si="0"/>
        <v>0</v>
      </c>
      <c r="J46" s="14"/>
    </row>
    <row r="47" spans="1:10" x14ac:dyDescent="0.2">
      <c r="A47" s="14">
        <v>773999</v>
      </c>
      <c r="B47" s="24">
        <v>2016</v>
      </c>
      <c r="C47" s="16">
        <v>84400</v>
      </c>
      <c r="D47" s="16">
        <f>VLOOKUP(A47,'CARTERA COOSALUD'!$A$2:$B$53,2,0)</f>
        <v>84400</v>
      </c>
      <c r="E47" s="16"/>
      <c r="F47" s="16"/>
      <c r="G47" s="16"/>
      <c r="H47" s="16"/>
      <c r="I47" s="16">
        <f t="shared" si="0"/>
        <v>0</v>
      </c>
      <c r="J47" s="14"/>
    </row>
    <row r="48" spans="1:10" x14ac:dyDescent="0.2">
      <c r="A48" s="14">
        <v>779169</v>
      </c>
      <c r="B48" s="24">
        <v>2016</v>
      </c>
      <c r="C48" s="16">
        <v>48000</v>
      </c>
      <c r="D48" s="16">
        <f>VLOOKUP(A48,'CARTERA COOSALUD'!$A$2:$B$53,2,0)</f>
        <v>48000</v>
      </c>
      <c r="E48" s="16"/>
      <c r="F48" s="16"/>
      <c r="G48" s="16"/>
      <c r="H48" s="16"/>
      <c r="I48" s="16">
        <f t="shared" si="0"/>
        <v>0</v>
      </c>
      <c r="J48" s="14"/>
    </row>
    <row r="49" spans="1:10" x14ac:dyDescent="0.2">
      <c r="A49" s="14">
        <v>779947</v>
      </c>
      <c r="B49" s="24">
        <v>2016</v>
      </c>
      <c r="C49" s="16">
        <v>184900</v>
      </c>
      <c r="D49" s="16"/>
      <c r="E49" s="16"/>
      <c r="F49" s="16">
        <v>184900</v>
      </c>
      <c r="G49" s="16"/>
      <c r="H49" s="16"/>
      <c r="I49" s="16">
        <f t="shared" si="0"/>
        <v>0</v>
      </c>
      <c r="J49" s="14"/>
    </row>
    <row r="50" spans="1:10" x14ac:dyDescent="0.2">
      <c r="A50" s="14">
        <v>782906</v>
      </c>
      <c r="B50" s="24">
        <v>2016</v>
      </c>
      <c r="C50" s="16">
        <v>45300</v>
      </c>
      <c r="D50" s="16">
        <f>VLOOKUP(A50,'CARTERA COOSALUD'!$A$2:$B$53,2,0)</f>
        <v>45300</v>
      </c>
      <c r="E50" s="16"/>
      <c r="F50" s="16"/>
      <c r="G50" s="16"/>
      <c r="H50" s="16"/>
      <c r="I50" s="16">
        <f t="shared" si="0"/>
        <v>0</v>
      </c>
      <c r="J50" s="14"/>
    </row>
    <row r="51" spans="1:10" x14ac:dyDescent="0.2">
      <c r="A51" s="14">
        <v>788690</v>
      </c>
      <c r="B51" s="24">
        <v>2016</v>
      </c>
      <c r="C51" s="16">
        <v>86700</v>
      </c>
      <c r="D51" s="16">
        <f>VLOOKUP(A51,'CARTERA COOSALUD'!$A$2:$B$53,2,0)</f>
        <v>86700</v>
      </c>
      <c r="E51" s="16"/>
      <c r="F51" s="16"/>
      <c r="G51" s="16"/>
      <c r="H51" s="16"/>
      <c r="I51" s="16">
        <f t="shared" si="0"/>
        <v>0</v>
      </c>
      <c r="J51" s="14"/>
    </row>
    <row r="52" spans="1:10" x14ac:dyDescent="0.2">
      <c r="A52" s="14">
        <v>801072</v>
      </c>
      <c r="B52" s="24">
        <v>2017</v>
      </c>
      <c r="C52" s="16">
        <v>48400</v>
      </c>
      <c r="D52" s="16"/>
      <c r="E52" s="16"/>
      <c r="F52" s="16"/>
      <c r="G52" s="16"/>
      <c r="H52" s="16">
        <f>+C52</f>
        <v>48400</v>
      </c>
      <c r="I52" s="16">
        <f t="shared" si="0"/>
        <v>0</v>
      </c>
      <c r="J52" s="14"/>
    </row>
    <row r="53" spans="1:10" x14ac:dyDescent="0.2">
      <c r="A53" s="14">
        <v>801839</v>
      </c>
      <c r="B53" s="24">
        <v>2017</v>
      </c>
      <c r="C53" s="16">
        <v>142400</v>
      </c>
      <c r="D53" s="16">
        <f>VLOOKUP(A53,'CARTERA COOSALUD'!$A$2:$B$53,2,0)</f>
        <v>56800</v>
      </c>
      <c r="E53" s="16">
        <v>85600</v>
      </c>
      <c r="F53" s="16"/>
      <c r="G53" s="16"/>
      <c r="H53" s="16"/>
      <c r="I53" s="16">
        <f t="shared" si="0"/>
        <v>0</v>
      </c>
      <c r="J53" s="14"/>
    </row>
    <row r="54" spans="1:10" x14ac:dyDescent="0.2">
      <c r="A54" s="14">
        <v>815613</v>
      </c>
      <c r="B54" s="24">
        <v>2017</v>
      </c>
      <c r="C54" s="16">
        <v>48400</v>
      </c>
      <c r="D54" s="16"/>
      <c r="E54" s="16"/>
      <c r="F54" s="16">
        <v>48400</v>
      </c>
      <c r="G54" s="16"/>
      <c r="H54" s="16"/>
      <c r="I54" s="16">
        <f t="shared" si="0"/>
        <v>0</v>
      </c>
      <c r="J54" s="14"/>
    </row>
    <row r="55" spans="1:10" x14ac:dyDescent="0.2">
      <c r="A55" s="14">
        <v>821920</v>
      </c>
      <c r="B55" s="24">
        <v>2017</v>
      </c>
      <c r="C55" s="16">
        <v>51300</v>
      </c>
      <c r="D55" s="16"/>
      <c r="E55" s="16"/>
      <c r="F55" s="16">
        <v>51300</v>
      </c>
      <c r="G55" s="16"/>
      <c r="H55" s="16"/>
      <c r="I55" s="16"/>
      <c r="J55" s="14"/>
    </row>
    <row r="56" spans="1:10" x14ac:dyDescent="0.2">
      <c r="A56" s="14">
        <v>822514</v>
      </c>
      <c r="B56" s="24">
        <v>2017</v>
      </c>
      <c r="C56" s="16">
        <v>86700</v>
      </c>
      <c r="D56" s="16"/>
      <c r="E56" s="16"/>
      <c r="F56" s="16">
        <v>86700</v>
      </c>
      <c r="G56" s="16"/>
      <c r="H56" s="16"/>
      <c r="I56" s="16"/>
      <c r="J56" s="14"/>
    </row>
    <row r="57" spans="1:10" x14ac:dyDescent="0.2">
      <c r="A57" s="21" t="s">
        <v>259</v>
      </c>
      <c r="B57" s="23"/>
      <c r="C57" s="22">
        <f t="shared" ref="C57:I57" si="2">SUM(C2:C56)</f>
        <v>6477723</v>
      </c>
      <c r="D57" s="22">
        <f t="shared" si="2"/>
        <v>5692649</v>
      </c>
      <c r="E57" s="22">
        <f t="shared" si="2"/>
        <v>550100</v>
      </c>
      <c r="F57" s="22">
        <f t="shared" si="2"/>
        <v>371300</v>
      </c>
      <c r="G57" s="22">
        <f t="shared" si="2"/>
        <v>67500</v>
      </c>
      <c r="H57" s="22">
        <f t="shared" si="2"/>
        <v>438126</v>
      </c>
      <c r="I57" s="22">
        <f t="shared" si="2"/>
        <v>-641952</v>
      </c>
      <c r="J57" s="14"/>
    </row>
  </sheetData>
  <autoFilter ref="A1:J57" xr:uid="{00000000-0001-0000-0100-00000000000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9EB1-A0AA-4DEA-A9A3-FBCF110FCA47}">
  <dimension ref="A1:G26"/>
  <sheetViews>
    <sheetView showGridLines="0" tabSelected="1" workbookViewId="0">
      <selection activeCell="G15" sqref="G15"/>
    </sheetView>
  </sheetViews>
  <sheetFormatPr baseColWidth="10" defaultRowHeight="12.75" x14ac:dyDescent="0.2"/>
  <cols>
    <col min="1" max="1" width="33" bestFit="1" customWidth="1"/>
    <col min="2" max="2" width="23" bestFit="1" customWidth="1"/>
    <col min="3" max="3" width="16" customWidth="1"/>
    <col min="4" max="4" width="12.7109375" bestFit="1" customWidth="1"/>
    <col min="5" max="6" width="11" customWidth="1"/>
    <col min="7" max="7" width="25.5703125" bestFit="1" customWidth="1"/>
    <col min="8" max="30" width="36.28515625" bestFit="1" customWidth="1"/>
    <col min="31" max="31" width="20.28515625" bestFit="1" customWidth="1"/>
    <col min="32" max="32" width="41.5703125" bestFit="1" customWidth="1"/>
    <col min="33" max="33" width="27.42578125" bestFit="1" customWidth="1"/>
    <col min="34" max="34" width="24.85546875" bestFit="1" customWidth="1"/>
    <col min="35" max="35" width="31" bestFit="1" customWidth="1"/>
    <col min="36" max="36" width="24.42578125" bestFit="1" customWidth="1"/>
  </cols>
  <sheetData>
    <row r="1" spans="1:7" ht="15" x14ac:dyDescent="0.25">
      <c r="E1" s="26"/>
    </row>
    <row r="2" spans="1:7" ht="15" x14ac:dyDescent="0.25">
      <c r="E2" s="26"/>
    </row>
    <row r="3" spans="1:7" ht="15" x14ac:dyDescent="0.25">
      <c r="E3" s="26"/>
    </row>
    <row r="4" spans="1:7" ht="15" x14ac:dyDescent="0.25">
      <c r="E4" s="26"/>
    </row>
    <row r="5" spans="1:7" ht="15.75" x14ac:dyDescent="0.25">
      <c r="A5" s="27" t="s">
        <v>261</v>
      </c>
      <c r="B5" s="27"/>
      <c r="C5" s="27"/>
      <c r="D5" s="27"/>
      <c r="E5" s="26"/>
    </row>
    <row r="6" spans="1:7" ht="15.75" x14ac:dyDescent="0.25">
      <c r="A6" s="28" t="s">
        <v>273</v>
      </c>
      <c r="B6" s="27"/>
      <c r="C6" s="27"/>
      <c r="D6" s="27"/>
      <c r="E6" s="26"/>
    </row>
    <row r="7" spans="1:7" ht="15" x14ac:dyDescent="0.25">
      <c r="A7" s="26"/>
      <c r="B7" s="26"/>
      <c r="C7" s="26"/>
      <c r="D7" s="26"/>
      <c r="E7" s="26"/>
    </row>
    <row r="8" spans="1:7" ht="15" x14ac:dyDescent="0.2">
      <c r="A8" s="29" t="s">
        <v>262</v>
      </c>
      <c r="B8" s="29">
        <v>2013</v>
      </c>
      <c r="C8" s="29">
        <v>2014</v>
      </c>
      <c r="D8" s="29">
        <v>2015</v>
      </c>
      <c r="E8" s="29">
        <v>2016</v>
      </c>
      <c r="F8" s="29">
        <v>2017</v>
      </c>
      <c r="G8" s="30" t="s">
        <v>263</v>
      </c>
    </row>
    <row r="9" spans="1:7" ht="15" x14ac:dyDescent="0.25">
      <c r="A9" s="26"/>
      <c r="B9" s="26"/>
      <c r="C9" s="26"/>
      <c r="D9" s="26"/>
      <c r="E9" s="26"/>
      <c r="F9" s="26"/>
      <c r="G9" s="26"/>
    </row>
    <row r="10" spans="1:7" ht="18.75" x14ac:dyDescent="0.3">
      <c r="A10" s="31" t="s">
        <v>264</v>
      </c>
      <c r="B10" s="32">
        <v>558026</v>
      </c>
      <c r="C10" s="32">
        <v>3604385</v>
      </c>
      <c r="D10" s="32">
        <v>1285945</v>
      </c>
      <c r="E10" s="32">
        <v>652167</v>
      </c>
      <c r="F10" s="32">
        <v>377200</v>
      </c>
      <c r="G10" s="32">
        <f>SUM(B10:F10)</f>
        <v>6477723</v>
      </c>
    </row>
    <row r="11" spans="1:7" ht="15" x14ac:dyDescent="0.25">
      <c r="A11" s="26"/>
      <c r="B11" s="26"/>
      <c r="C11" s="26"/>
      <c r="D11" s="26"/>
      <c r="E11" s="26"/>
      <c r="F11" s="26"/>
      <c r="G11" s="26"/>
    </row>
    <row r="12" spans="1:7" ht="15" x14ac:dyDescent="0.25">
      <c r="A12" s="26" t="s">
        <v>265</v>
      </c>
      <c r="B12" s="38">
        <v>0</v>
      </c>
      <c r="C12" s="38">
        <v>389726</v>
      </c>
      <c r="D12" s="38">
        <v>0</v>
      </c>
      <c r="E12" s="38">
        <v>0</v>
      </c>
      <c r="F12" s="38">
        <v>48400</v>
      </c>
      <c r="G12" s="38">
        <f t="shared" ref="G12:G17" si="0">SUM(B12:F12)</f>
        <v>438126</v>
      </c>
    </row>
    <row r="13" spans="1:7" ht="15" x14ac:dyDescent="0.25">
      <c r="A13" s="26" t="s">
        <v>255</v>
      </c>
      <c r="B13" s="38">
        <v>0</v>
      </c>
      <c r="C13" s="38">
        <v>0</v>
      </c>
      <c r="D13" s="38">
        <v>0</v>
      </c>
      <c r="E13" s="38">
        <v>184900</v>
      </c>
      <c r="F13" s="38">
        <v>186400</v>
      </c>
      <c r="G13" s="38">
        <f t="shared" si="0"/>
        <v>371300</v>
      </c>
    </row>
    <row r="14" spans="1:7" ht="15" x14ac:dyDescent="0.25">
      <c r="A14" s="26" t="s">
        <v>266</v>
      </c>
      <c r="B14" s="38">
        <v>67500</v>
      </c>
      <c r="C14" s="38">
        <v>0</v>
      </c>
      <c r="D14" s="38">
        <v>0</v>
      </c>
      <c r="E14" s="38">
        <v>0</v>
      </c>
      <c r="F14" s="38">
        <v>0</v>
      </c>
      <c r="G14" s="38">
        <f t="shared" si="0"/>
        <v>67500</v>
      </c>
    </row>
    <row r="15" spans="1:7" ht="15" x14ac:dyDescent="0.25">
      <c r="A15" s="26" t="s">
        <v>267</v>
      </c>
      <c r="B15" s="38">
        <v>0</v>
      </c>
      <c r="C15" s="38">
        <v>464500</v>
      </c>
      <c r="D15" s="38">
        <v>0</v>
      </c>
      <c r="E15" s="38">
        <v>0</v>
      </c>
      <c r="F15" s="38">
        <v>85600</v>
      </c>
      <c r="G15" s="38">
        <f t="shared" si="0"/>
        <v>550100</v>
      </c>
    </row>
    <row r="16" spans="1:7" ht="15" x14ac:dyDescent="0.25">
      <c r="A16" s="26" t="s">
        <v>268</v>
      </c>
      <c r="B16" s="38">
        <v>0</v>
      </c>
      <c r="C16" s="38">
        <v>0</v>
      </c>
      <c r="D16" s="38">
        <v>0</v>
      </c>
      <c r="E16" s="38">
        <v>0</v>
      </c>
      <c r="F16" s="38">
        <v>0</v>
      </c>
      <c r="G16" s="38">
        <f t="shared" si="0"/>
        <v>0</v>
      </c>
    </row>
    <row r="17" spans="1:7" ht="15" x14ac:dyDescent="0.25">
      <c r="A17" s="26" t="s">
        <v>269</v>
      </c>
      <c r="B17" s="38">
        <v>-641952</v>
      </c>
      <c r="C17" s="38">
        <v>0</v>
      </c>
      <c r="D17" s="38">
        <v>0</v>
      </c>
      <c r="E17" s="38">
        <v>0</v>
      </c>
      <c r="F17" s="38">
        <v>0</v>
      </c>
      <c r="G17" s="38">
        <f t="shared" si="0"/>
        <v>-641952</v>
      </c>
    </row>
    <row r="18" spans="1:7" ht="15" x14ac:dyDescent="0.25">
      <c r="A18" s="26"/>
      <c r="B18" s="26"/>
      <c r="C18" s="26"/>
      <c r="D18" s="26"/>
      <c r="E18" s="26"/>
      <c r="F18" s="26"/>
      <c r="G18" s="26"/>
    </row>
    <row r="19" spans="1:7" ht="18.75" x14ac:dyDescent="0.3">
      <c r="A19" s="31" t="s">
        <v>11</v>
      </c>
      <c r="B19" s="32">
        <f t="shared" ref="B19:G19" si="1">+B10-B12-B13-B14-B15-B16-B17</f>
        <v>1132478</v>
      </c>
      <c r="C19" s="32">
        <f t="shared" si="1"/>
        <v>2750159</v>
      </c>
      <c r="D19" s="32">
        <f t="shared" si="1"/>
        <v>1285945</v>
      </c>
      <c r="E19" s="32">
        <f t="shared" si="1"/>
        <v>467267</v>
      </c>
      <c r="F19" s="32">
        <f t="shared" si="1"/>
        <v>56800</v>
      </c>
      <c r="G19" s="32">
        <f t="shared" si="1"/>
        <v>5692649</v>
      </c>
    </row>
    <row r="20" spans="1:7" ht="15" x14ac:dyDescent="0.25">
      <c r="A20" s="26"/>
      <c r="B20" s="34"/>
      <c r="C20" s="34"/>
      <c r="D20" s="34"/>
      <c r="E20" s="34"/>
      <c r="F20" s="34"/>
      <c r="G20" s="34"/>
    </row>
    <row r="21" spans="1:7" ht="15" x14ac:dyDescent="0.25">
      <c r="A21" s="26" t="s">
        <v>270</v>
      </c>
      <c r="B21" s="35">
        <v>0</v>
      </c>
      <c r="C21" s="35">
        <v>0</v>
      </c>
      <c r="D21" s="35">
        <v>0</v>
      </c>
      <c r="E21" s="35">
        <v>0</v>
      </c>
      <c r="F21" s="35">
        <v>0</v>
      </c>
      <c r="G21" s="35">
        <v>0</v>
      </c>
    </row>
    <row r="22" spans="1:7" ht="18.75" x14ac:dyDescent="0.3">
      <c r="A22" s="31" t="s">
        <v>271</v>
      </c>
      <c r="B22" s="32">
        <f t="shared" ref="B22:G22" si="2">+B19-B21</f>
        <v>1132478</v>
      </c>
      <c r="C22" s="32">
        <f t="shared" si="2"/>
        <v>2750159</v>
      </c>
      <c r="D22" s="32">
        <f t="shared" si="2"/>
        <v>1285945</v>
      </c>
      <c r="E22" s="32">
        <f t="shared" si="2"/>
        <v>467267</v>
      </c>
      <c r="F22" s="32">
        <f t="shared" si="2"/>
        <v>56800</v>
      </c>
      <c r="G22" s="32">
        <f t="shared" si="2"/>
        <v>5692649</v>
      </c>
    </row>
    <row r="23" spans="1:7" ht="15" x14ac:dyDescent="0.25">
      <c r="A23" s="26"/>
      <c r="B23" s="26"/>
      <c r="C23" s="26"/>
      <c r="D23" s="26"/>
      <c r="E23" s="26"/>
      <c r="F23" s="26"/>
      <c r="G23" s="26"/>
    </row>
    <row r="24" spans="1:7" ht="15" x14ac:dyDescent="0.25">
      <c r="A24" s="26" t="s">
        <v>272</v>
      </c>
      <c r="B24" s="33">
        <v>0</v>
      </c>
      <c r="C24" s="33">
        <v>0</v>
      </c>
      <c r="D24" s="33">
        <v>0</v>
      </c>
      <c r="E24" s="33">
        <v>0</v>
      </c>
      <c r="F24" s="33">
        <v>0</v>
      </c>
      <c r="G24" s="33">
        <v>0</v>
      </c>
    </row>
    <row r="25" spans="1:7" ht="15" x14ac:dyDescent="0.25">
      <c r="A25" s="26"/>
      <c r="B25" s="26"/>
      <c r="C25" s="26"/>
      <c r="D25" s="26"/>
      <c r="E25" s="26"/>
      <c r="F25" s="26"/>
      <c r="G25" s="26"/>
    </row>
    <row r="26" spans="1:7" ht="18.75" x14ac:dyDescent="0.3">
      <c r="A26" s="36" t="s">
        <v>274</v>
      </c>
      <c r="B26" s="37">
        <f t="shared" ref="B26:G26" si="3">+B22-B24</f>
        <v>1132478</v>
      </c>
      <c r="C26" s="37">
        <f t="shared" si="3"/>
        <v>2750159</v>
      </c>
      <c r="D26" s="37">
        <f t="shared" si="3"/>
        <v>1285945</v>
      </c>
      <c r="E26" s="37">
        <f t="shared" si="3"/>
        <v>467267</v>
      </c>
      <c r="F26" s="37">
        <f t="shared" si="3"/>
        <v>56800</v>
      </c>
      <c r="G26" s="37">
        <f t="shared" si="3"/>
        <v>5692649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74D7-8063-4838-BE67-ECFEB0F3E13E}">
  <dimension ref="A1:I30"/>
  <sheetViews>
    <sheetView workbookViewId="0">
      <selection activeCell="I30" sqref="I30"/>
    </sheetView>
  </sheetViews>
  <sheetFormatPr baseColWidth="10" defaultRowHeight="12.75" x14ac:dyDescent="0.2"/>
  <sheetData>
    <row r="1" spans="1:9" x14ac:dyDescent="0.2">
      <c r="A1" t="s">
        <v>165</v>
      </c>
      <c r="B1" t="s">
        <v>164</v>
      </c>
      <c r="C1" t="s">
        <v>166</v>
      </c>
      <c r="D1" t="s">
        <v>167</v>
      </c>
      <c r="E1" t="s">
        <v>168</v>
      </c>
      <c r="F1" t="s">
        <v>169</v>
      </c>
      <c r="G1" t="s">
        <v>170</v>
      </c>
      <c r="H1" t="s">
        <v>171</v>
      </c>
      <c r="I1" t="s">
        <v>172</v>
      </c>
    </row>
    <row r="2" spans="1:9" x14ac:dyDescent="0.2">
      <c r="A2">
        <v>685698</v>
      </c>
      <c r="B2" t="s">
        <v>173</v>
      </c>
      <c r="C2" t="s">
        <v>174</v>
      </c>
      <c r="D2" t="s">
        <v>174</v>
      </c>
      <c r="E2" t="s">
        <v>175</v>
      </c>
      <c r="F2" t="s">
        <v>176</v>
      </c>
      <c r="G2">
        <v>16</v>
      </c>
      <c r="H2" t="s">
        <v>177</v>
      </c>
      <c r="I2" t="s">
        <v>178</v>
      </c>
    </row>
    <row r="3" spans="1:9" x14ac:dyDescent="0.2">
      <c r="A3">
        <v>9927</v>
      </c>
      <c r="B3" t="s">
        <v>179</v>
      </c>
      <c r="C3" t="s">
        <v>174</v>
      </c>
      <c r="D3" t="s">
        <v>174</v>
      </c>
      <c r="E3" t="s">
        <v>175</v>
      </c>
      <c r="F3" t="s">
        <v>176</v>
      </c>
      <c r="G3">
        <v>16</v>
      </c>
      <c r="H3" t="s">
        <v>177</v>
      </c>
      <c r="I3" t="s">
        <v>178</v>
      </c>
    </row>
    <row r="4" spans="1:9" x14ac:dyDescent="0.2">
      <c r="A4">
        <v>9840</v>
      </c>
      <c r="B4" t="s">
        <v>180</v>
      </c>
      <c r="C4" t="s">
        <v>174</v>
      </c>
      <c r="D4" t="s">
        <v>174</v>
      </c>
      <c r="E4" t="s">
        <v>175</v>
      </c>
      <c r="F4" t="s">
        <v>176</v>
      </c>
      <c r="G4">
        <v>16</v>
      </c>
      <c r="H4" t="s">
        <v>177</v>
      </c>
      <c r="I4" t="s">
        <v>181</v>
      </c>
    </row>
    <row r="5" spans="1:9" x14ac:dyDescent="0.2">
      <c r="A5">
        <v>683142</v>
      </c>
      <c r="B5" t="s">
        <v>182</v>
      </c>
      <c r="C5" t="s">
        <v>174</v>
      </c>
      <c r="D5" t="s">
        <v>174</v>
      </c>
      <c r="E5" t="s">
        <v>175</v>
      </c>
      <c r="F5" t="s">
        <v>176</v>
      </c>
      <c r="G5">
        <v>16</v>
      </c>
      <c r="H5" t="s">
        <v>177</v>
      </c>
      <c r="I5" t="s">
        <v>181</v>
      </c>
    </row>
    <row r="6" spans="1:9" x14ac:dyDescent="0.2">
      <c r="A6">
        <v>723165</v>
      </c>
      <c r="B6" t="s">
        <v>183</v>
      </c>
      <c r="C6" t="s">
        <v>184</v>
      </c>
      <c r="D6" t="s">
        <v>185</v>
      </c>
      <c r="E6" t="s">
        <v>175</v>
      </c>
      <c r="F6" t="s">
        <v>186</v>
      </c>
      <c r="G6">
        <v>16</v>
      </c>
      <c r="H6" t="s">
        <v>177</v>
      </c>
      <c r="I6" t="s">
        <v>187</v>
      </c>
    </row>
    <row r="7" spans="1:9" x14ac:dyDescent="0.2">
      <c r="A7">
        <v>723082</v>
      </c>
      <c r="B7" t="s">
        <v>188</v>
      </c>
      <c r="C7" t="s">
        <v>189</v>
      </c>
      <c r="D7" t="s">
        <v>189</v>
      </c>
      <c r="E7" t="s">
        <v>175</v>
      </c>
      <c r="F7" t="s">
        <v>186</v>
      </c>
      <c r="G7">
        <v>16</v>
      </c>
      <c r="H7" t="s">
        <v>177</v>
      </c>
      <c r="I7" t="s">
        <v>190</v>
      </c>
    </row>
    <row r="8" spans="1:9" x14ac:dyDescent="0.2">
      <c r="A8">
        <v>723406</v>
      </c>
      <c r="B8" t="s">
        <v>191</v>
      </c>
      <c r="C8" t="s">
        <v>189</v>
      </c>
      <c r="D8" t="s">
        <v>189</v>
      </c>
      <c r="E8" t="s">
        <v>175</v>
      </c>
      <c r="F8" t="s">
        <v>186</v>
      </c>
      <c r="G8">
        <v>16</v>
      </c>
      <c r="H8" t="s">
        <v>177</v>
      </c>
      <c r="I8" t="s">
        <v>192</v>
      </c>
    </row>
    <row r="9" spans="1:9" x14ac:dyDescent="0.2">
      <c r="A9">
        <v>718983</v>
      </c>
      <c r="B9" t="s">
        <v>193</v>
      </c>
      <c r="C9" t="s">
        <v>194</v>
      </c>
      <c r="D9" t="s">
        <v>195</v>
      </c>
      <c r="E9" t="s">
        <v>175</v>
      </c>
      <c r="F9" t="s">
        <v>196</v>
      </c>
      <c r="G9">
        <v>49</v>
      </c>
      <c r="H9" t="s">
        <v>197</v>
      </c>
      <c r="I9" t="s">
        <v>198</v>
      </c>
    </row>
    <row r="10" spans="1:9" x14ac:dyDescent="0.2">
      <c r="A10">
        <v>669993</v>
      </c>
      <c r="B10" t="s">
        <v>199</v>
      </c>
      <c r="C10" t="s">
        <v>200</v>
      </c>
      <c r="D10" t="s">
        <v>200</v>
      </c>
      <c r="E10" t="s">
        <v>175</v>
      </c>
      <c r="F10" t="s">
        <v>186</v>
      </c>
      <c r="G10">
        <v>49</v>
      </c>
      <c r="H10" t="s">
        <v>197</v>
      </c>
      <c r="I10" t="s">
        <v>201</v>
      </c>
    </row>
    <row r="11" spans="1:9" x14ac:dyDescent="0.2">
      <c r="A11">
        <v>662183</v>
      </c>
      <c r="B11" t="s">
        <v>202</v>
      </c>
      <c r="C11" t="s">
        <v>200</v>
      </c>
      <c r="D11" t="s">
        <v>200</v>
      </c>
      <c r="E11" t="s">
        <v>175</v>
      </c>
      <c r="F11" t="s">
        <v>186</v>
      </c>
      <c r="G11">
        <v>49</v>
      </c>
      <c r="H11" t="s">
        <v>197</v>
      </c>
      <c r="I11" t="s">
        <v>203</v>
      </c>
    </row>
    <row r="12" spans="1:9" x14ac:dyDescent="0.2">
      <c r="A12">
        <v>656904</v>
      </c>
      <c r="B12" t="s">
        <v>204</v>
      </c>
      <c r="C12" t="s">
        <v>200</v>
      </c>
      <c r="D12" t="s">
        <v>200</v>
      </c>
      <c r="E12" t="s">
        <v>175</v>
      </c>
      <c r="F12" t="s">
        <v>186</v>
      </c>
      <c r="G12">
        <v>49</v>
      </c>
      <c r="H12" t="s">
        <v>197</v>
      </c>
      <c r="I12" t="s">
        <v>205</v>
      </c>
    </row>
    <row r="13" spans="1:9" x14ac:dyDescent="0.2">
      <c r="A13">
        <v>669248</v>
      </c>
      <c r="B13" t="s">
        <v>206</v>
      </c>
      <c r="C13" t="s">
        <v>200</v>
      </c>
      <c r="D13" t="s">
        <v>200</v>
      </c>
      <c r="E13" t="s">
        <v>175</v>
      </c>
      <c r="F13" t="s">
        <v>186</v>
      </c>
      <c r="G13">
        <v>49</v>
      </c>
      <c r="H13" t="s">
        <v>197</v>
      </c>
      <c r="I13" t="s">
        <v>207</v>
      </c>
    </row>
    <row r="14" spans="1:9" x14ac:dyDescent="0.2">
      <c r="A14">
        <v>650920</v>
      </c>
      <c r="B14" t="s">
        <v>208</v>
      </c>
      <c r="C14" t="s">
        <v>200</v>
      </c>
      <c r="D14" t="s">
        <v>200</v>
      </c>
      <c r="E14" t="s">
        <v>175</v>
      </c>
      <c r="F14" t="s">
        <v>186</v>
      </c>
      <c r="G14">
        <v>49</v>
      </c>
      <c r="H14" t="s">
        <v>197</v>
      </c>
      <c r="I14" t="s">
        <v>209</v>
      </c>
    </row>
    <row r="15" spans="1:9" x14ac:dyDescent="0.2">
      <c r="A15">
        <v>711720</v>
      </c>
      <c r="B15" t="s">
        <v>210</v>
      </c>
      <c r="C15" t="s">
        <v>211</v>
      </c>
      <c r="D15" t="s">
        <v>211</v>
      </c>
      <c r="E15" t="s">
        <v>175</v>
      </c>
      <c r="F15" t="s">
        <v>186</v>
      </c>
      <c r="G15">
        <v>49</v>
      </c>
      <c r="H15" t="s">
        <v>197</v>
      </c>
      <c r="I15" t="s">
        <v>212</v>
      </c>
    </row>
    <row r="16" spans="1:9" x14ac:dyDescent="0.2">
      <c r="A16">
        <v>650920</v>
      </c>
      <c r="B16" t="s">
        <v>213</v>
      </c>
      <c r="C16" t="s">
        <v>214</v>
      </c>
      <c r="D16" t="s">
        <v>214</v>
      </c>
      <c r="E16" t="s">
        <v>175</v>
      </c>
      <c r="F16" t="s">
        <v>186</v>
      </c>
      <c r="G16">
        <v>49</v>
      </c>
      <c r="H16" t="s">
        <v>197</v>
      </c>
      <c r="I16" t="s">
        <v>215</v>
      </c>
    </row>
    <row r="17" spans="1:9" x14ac:dyDescent="0.2">
      <c r="A17">
        <v>711720</v>
      </c>
      <c r="B17" t="s">
        <v>216</v>
      </c>
      <c r="C17" t="s">
        <v>217</v>
      </c>
      <c r="D17" t="s">
        <v>217</v>
      </c>
      <c r="E17" t="s">
        <v>175</v>
      </c>
      <c r="F17" t="s">
        <v>186</v>
      </c>
      <c r="G17">
        <v>49</v>
      </c>
      <c r="H17" t="s">
        <v>197</v>
      </c>
      <c r="I17" t="s">
        <v>218</v>
      </c>
    </row>
    <row r="18" spans="1:9" x14ac:dyDescent="0.2">
      <c r="A18">
        <v>669993</v>
      </c>
      <c r="B18" t="s">
        <v>219</v>
      </c>
      <c r="C18" t="s">
        <v>220</v>
      </c>
      <c r="D18" t="s">
        <v>220</v>
      </c>
      <c r="E18" t="s">
        <v>175</v>
      </c>
      <c r="F18" t="s">
        <v>186</v>
      </c>
      <c r="G18">
        <v>49</v>
      </c>
      <c r="H18" t="s">
        <v>197</v>
      </c>
      <c r="I18" t="s">
        <v>221</v>
      </c>
    </row>
    <row r="19" spans="1:9" x14ac:dyDescent="0.2">
      <c r="A19">
        <v>669248</v>
      </c>
      <c r="B19" t="s">
        <v>222</v>
      </c>
      <c r="C19" t="s">
        <v>220</v>
      </c>
      <c r="D19" t="s">
        <v>220</v>
      </c>
      <c r="E19" t="s">
        <v>175</v>
      </c>
      <c r="F19" t="s">
        <v>186</v>
      </c>
      <c r="G19">
        <v>49</v>
      </c>
      <c r="H19" t="s">
        <v>197</v>
      </c>
      <c r="I19" t="s">
        <v>223</v>
      </c>
    </row>
    <row r="20" spans="1:9" x14ac:dyDescent="0.2">
      <c r="A20">
        <v>656904</v>
      </c>
      <c r="B20" t="s">
        <v>224</v>
      </c>
      <c r="C20" t="s">
        <v>220</v>
      </c>
      <c r="D20" t="s">
        <v>220</v>
      </c>
      <c r="E20" t="s">
        <v>175</v>
      </c>
      <c r="F20" t="s">
        <v>186</v>
      </c>
      <c r="G20">
        <v>49</v>
      </c>
      <c r="H20" t="s">
        <v>197</v>
      </c>
      <c r="I20" t="s">
        <v>225</v>
      </c>
    </row>
    <row r="21" spans="1:9" x14ac:dyDescent="0.2">
      <c r="A21">
        <v>650920</v>
      </c>
      <c r="B21" t="s">
        <v>226</v>
      </c>
      <c r="C21" t="s">
        <v>227</v>
      </c>
      <c r="D21" t="s">
        <v>227</v>
      </c>
      <c r="E21" t="s">
        <v>175</v>
      </c>
      <c r="F21" t="s">
        <v>186</v>
      </c>
      <c r="G21">
        <v>49</v>
      </c>
      <c r="H21" t="s">
        <v>197</v>
      </c>
      <c r="I21" t="s">
        <v>228</v>
      </c>
    </row>
    <row r="22" spans="1:9" x14ac:dyDescent="0.2">
      <c r="A22">
        <v>650920</v>
      </c>
      <c r="B22" t="s">
        <v>229</v>
      </c>
      <c r="C22" t="s">
        <v>230</v>
      </c>
      <c r="D22" t="s">
        <v>230</v>
      </c>
      <c r="E22" t="s">
        <v>175</v>
      </c>
      <c r="F22" t="s">
        <v>186</v>
      </c>
      <c r="G22">
        <v>49</v>
      </c>
      <c r="H22" t="s">
        <v>197</v>
      </c>
      <c r="I22" t="s">
        <v>231</v>
      </c>
    </row>
    <row r="23" spans="1:9" x14ac:dyDescent="0.2">
      <c r="A23">
        <v>711720</v>
      </c>
      <c r="B23" t="s">
        <v>232</v>
      </c>
      <c r="C23" t="s">
        <v>230</v>
      </c>
      <c r="D23" t="s">
        <v>230</v>
      </c>
      <c r="E23" t="s">
        <v>175</v>
      </c>
      <c r="F23" t="s">
        <v>186</v>
      </c>
      <c r="G23">
        <v>49</v>
      </c>
      <c r="H23" t="s">
        <v>197</v>
      </c>
      <c r="I23" t="s">
        <v>233</v>
      </c>
    </row>
    <row r="24" spans="1:9" x14ac:dyDescent="0.2">
      <c r="A24">
        <v>650920</v>
      </c>
      <c r="B24" t="s">
        <v>234</v>
      </c>
      <c r="C24" t="s">
        <v>235</v>
      </c>
      <c r="D24" t="s">
        <v>235</v>
      </c>
      <c r="E24" t="s">
        <v>175</v>
      </c>
      <c r="F24" t="s">
        <v>186</v>
      </c>
      <c r="G24">
        <v>49</v>
      </c>
      <c r="H24" t="s">
        <v>197</v>
      </c>
      <c r="I24" t="s">
        <v>231</v>
      </c>
    </row>
    <row r="25" spans="1:9" x14ac:dyDescent="0.2">
      <c r="A25">
        <v>711720</v>
      </c>
      <c r="B25" t="s">
        <v>236</v>
      </c>
      <c r="C25" t="s">
        <v>235</v>
      </c>
      <c r="D25" t="s">
        <v>230</v>
      </c>
      <c r="E25" t="s">
        <v>175</v>
      </c>
      <c r="F25" t="s">
        <v>186</v>
      </c>
      <c r="G25">
        <v>49</v>
      </c>
      <c r="H25" t="s">
        <v>197</v>
      </c>
      <c r="I25" t="s">
        <v>233</v>
      </c>
    </row>
    <row r="26" spans="1:9" x14ac:dyDescent="0.2">
      <c r="A26">
        <v>650920</v>
      </c>
      <c r="B26" t="s">
        <v>237</v>
      </c>
      <c r="C26" t="s">
        <v>238</v>
      </c>
      <c r="D26" t="s">
        <v>239</v>
      </c>
      <c r="E26" t="s">
        <v>175</v>
      </c>
      <c r="F26" t="s">
        <v>186</v>
      </c>
      <c r="G26">
        <v>49</v>
      </c>
      <c r="H26" t="s">
        <v>197</v>
      </c>
      <c r="I26" t="s">
        <v>240</v>
      </c>
    </row>
    <row r="27" spans="1:9" x14ac:dyDescent="0.2">
      <c r="A27">
        <v>779947</v>
      </c>
      <c r="B27" t="s">
        <v>241</v>
      </c>
      <c r="C27" t="s">
        <v>242</v>
      </c>
      <c r="D27" t="s">
        <v>243</v>
      </c>
      <c r="E27" t="s">
        <v>175</v>
      </c>
      <c r="F27" t="s">
        <v>186</v>
      </c>
      <c r="G27">
        <v>49</v>
      </c>
      <c r="H27" t="s">
        <v>197</v>
      </c>
      <c r="I27" t="s">
        <v>244</v>
      </c>
    </row>
    <row r="28" spans="1:9" x14ac:dyDescent="0.2">
      <c r="A28">
        <v>815613</v>
      </c>
      <c r="B28" t="s">
        <v>245</v>
      </c>
      <c r="C28" t="s">
        <v>246</v>
      </c>
      <c r="D28" t="s">
        <v>247</v>
      </c>
      <c r="E28" t="s">
        <v>175</v>
      </c>
      <c r="F28" t="s">
        <v>186</v>
      </c>
      <c r="G28">
        <v>49</v>
      </c>
      <c r="H28" t="s">
        <v>197</v>
      </c>
      <c r="I28" t="s">
        <v>248</v>
      </c>
    </row>
    <row r="29" spans="1:9" x14ac:dyDescent="0.2">
      <c r="A29">
        <v>821920</v>
      </c>
      <c r="B29" t="s">
        <v>249</v>
      </c>
      <c r="C29" t="s">
        <v>250</v>
      </c>
      <c r="D29" t="s">
        <v>251</v>
      </c>
      <c r="E29" t="s">
        <v>175</v>
      </c>
      <c r="F29" t="s">
        <v>186</v>
      </c>
      <c r="G29">
        <v>49</v>
      </c>
      <c r="H29" t="s">
        <v>197</v>
      </c>
      <c r="I29" t="s">
        <v>252</v>
      </c>
    </row>
    <row r="30" spans="1:9" x14ac:dyDescent="0.2">
      <c r="A30">
        <v>822514</v>
      </c>
      <c r="B30" t="s">
        <v>253</v>
      </c>
      <c r="C30" t="s">
        <v>250</v>
      </c>
      <c r="D30" t="s">
        <v>251</v>
      </c>
      <c r="E30" t="s">
        <v>175</v>
      </c>
      <c r="F30" t="s">
        <v>186</v>
      </c>
      <c r="G30">
        <v>49</v>
      </c>
      <c r="H30" t="s">
        <v>197</v>
      </c>
      <c r="I30"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A453-A616-4C5B-B6FA-181BBFB7C689}">
  <dimension ref="A1:J53"/>
  <sheetViews>
    <sheetView topLeftCell="A13" workbookViewId="0">
      <selection activeCell="B2" sqref="B2:B53"/>
    </sheetView>
  </sheetViews>
  <sheetFormatPr baseColWidth="10" defaultRowHeight="12.75" x14ac:dyDescent="0.2"/>
  <cols>
    <col min="8" max="8" width="57.28515625" bestFit="1" customWidth="1"/>
  </cols>
  <sheetData>
    <row r="1" spans="1:10" x14ac:dyDescent="0.2">
      <c r="A1" s="9" t="s">
        <v>13</v>
      </c>
      <c r="B1" s="9" t="s">
        <v>14</v>
      </c>
      <c r="C1" s="9" t="s">
        <v>15</v>
      </c>
      <c r="D1" s="9" t="s">
        <v>16</v>
      </c>
      <c r="E1" s="9" t="s">
        <v>17</v>
      </c>
      <c r="F1" s="9" t="s">
        <v>18</v>
      </c>
      <c r="G1" s="9" t="s">
        <v>19</v>
      </c>
      <c r="H1" s="9" t="s">
        <v>20</v>
      </c>
      <c r="I1" s="9" t="s">
        <v>21</v>
      </c>
      <c r="J1" s="9" t="s">
        <v>22</v>
      </c>
    </row>
    <row r="2" spans="1:10" x14ac:dyDescent="0.2">
      <c r="A2" s="13">
        <v>711720</v>
      </c>
      <c r="B2" s="11">
        <v>1669680</v>
      </c>
      <c r="C2" s="10" t="s">
        <v>23</v>
      </c>
      <c r="D2" s="10" t="s">
        <v>24</v>
      </c>
      <c r="E2" s="12">
        <v>41809</v>
      </c>
      <c r="F2" s="10" t="s">
        <v>25</v>
      </c>
      <c r="G2" s="10"/>
      <c r="H2" s="10" t="s">
        <v>26</v>
      </c>
      <c r="I2" s="10"/>
      <c r="J2" s="10" t="s">
        <v>27</v>
      </c>
    </row>
    <row r="3" spans="1:10" x14ac:dyDescent="0.2">
      <c r="A3" s="13">
        <v>750253</v>
      </c>
      <c r="B3" s="11">
        <v>78600</v>
      </c>
      <c r="C3" s="10" t="s">
        <v>23</v>
      </c>
      <c r="D3" s="10" t="s">
        <v>28</v>
      </c>
      <c r="E3" s="12">
        <v>42209</v>
      </c>
      <c r="F3" s="10" t="s">
        <v>25</v>
      </c>
      <c r="G3" s="10"/>
      <c r="H3" s="10" t="s">
        <v>29</v>
      </c>
      <c r="I3" s="10"/>
      <c r="J3" s="10" t="s">
        <v>30</v>
      </c>
    </row>
    <row r="4" spans="1:10" x14ac:dyDescent="0.2">
      <c r="A4" s="13">
        <v>752190</v>
      </c>
      <c r="B4" s="11">
        <v>75600</v>
      </c>
      <c r="C4" s="10" t="s">
        <v>31</v>
      </c>
      <c r="D4" s="10" t="s">
        <v>32</v>
      </c>
      <c r="E4" s="12">
        <v>42228</v>
      </c>
      <c r="F4" s="10" t="s">
        <v>25</v>
      </c>
      <c r="G4" s="10"/>
      <c r="H4" s="10" t="s">
        <v>33</v>
      </c>
      <c r="I4" s="10"/>
      <c r="J4" s="10" t="s">
        <v>34</v>
      </c>
    </row>
    <row r="5" spans="1:10" x14ac:dyDescent="0.2">
      <c r="A5" s="13">
        <v>753946</v>
      </c>
      <c r="B5" s="11">
        <v>83100</v>
      </c>
      <c r="C5" s="10" t="s">
        <v>23</v>
      </c>
      <c r="D5" s="10" t="s">
        <v>35</v>
      </c>
      <c r="E5" s="12">
        <v>42243</v>
      </c>
      <c r="F5" s="10" t="s">
        <v>25</v>
      </c>
      <c r="G5" s="10"/>
      <c r="H5" s="10" t="s">
        <v>36</v>
      </c>
      <c r="I5" s="10"/>
      <c r="J5" s="10" t="s">
        <v>34</v>
      </c>
    </row>
    <row r="6" spans="1:10" x14ac:dyDescent="0.2">
      <c r="A6" s="13">
        <v>749111</v>
      </c>
      <c r="B6" s="11">
        <v>79200</v>
      </c>
      <c r="C6" s="10" t="s">
        <v>23</v>
      </c>
      <c r="D6" s="10" t="s">
        <v>37</v>
      </c>
      <c r="E6" s="12">
        <v>42199</v>
      </c>
      <c r="F6" s="10" t="s">
        <v>25</v>
      </c>
      <c r="G6" s="10"/>
      <c r="H6" s="10" t="s">
        <v>33</v>
      </c>
      <c r="I6" s="10"/>
      <c r="J6" s="10" t="s">
        <v>38</v>
      </c>
    </row>
    <row r="7" spans="1:10" x14ac:dyDescent="0.2">
      <c r="A7" s="13">
        <v>788690</v>
      </c>
      <c r="B7" s="11">
        <v>86700</v>
      </c>
      <c r="C7" s="10" t="s">
        <v>31</v>
      </c>
      <c r="D7" s="10" t="s">
        <v>39</v>
      </c>
      <c r="E7" s="12">
        <v>42600</v>
      </c>
      <c r="F7" s="10" t="s">
        <v>25</v>
      </c>
      <c r="G7" s="10"/>
      <c r="H7" s="10" t="s">
        <v>40</v>
      </c>
      <c r="I7" s="10"/>
      <c r="J7" s="10" t="s">
        <v>41</v>
      </c>
    </row>
    <row r="8" spans="1:10" x14ac:dyDescent="0.2">
      <c r="A8" s="13">
        <v>750991</v>
      </c>
      <c r="B8" s="11">
        <v>42300</v>
      </c>
      <c r="C8" s="10" t="s">
        <v>23</v>
      </c>
      <c r="D8" s="10" t="s">
        <v>42</v>
      </c>
      <c r="E8" s="12">
        <v>42216</v>
      </c>
      <c r="F8" s="10" t="s">
        <v>25</v>
      </c>
      <c r="G8" s="10"/>
      <c r="H8" s="10" t="s">
        <v>43</v>
      </c>
      <c r="I8" s="10"/>
      <c r="J8" s="10" t="s">
        <v>44</v>
      </c>
    </row>
    <row r="9" spans="1:10" x14ac:dyDescent="0.2">
      <c r="A9" s="13">
        <v>756514</v>
      </c>
      <c r="B9" s="11">
        <v>153350</v>
      </c>
      <c r="C9" s="10" t="s">
        <v>23</v>
      </c>
      <c r="D9" s="10" t="s">
        <v>45</v>
      </c>
      <c r="E9" s="12">
        <v>42267</v>
      </c>
      <c r="F9" s="10" t="s">
        <v>25</v>
      </c>
      <c r="G9" s="10"/>
      <c r="H9" s="10" t="s">
        <v>36</v>
      </c>
      <c r="I9" s="10"/>
      <c r="J9" s="10" t="s">
        <v>46</v>
      </c>
    </row>
    <row r="10" spans="1:10" x14ac:dyDescent="0.2">
      <c r="A10" s="13">
        <v>764970</v>
      </c>
      <c r="B10" s="11">
        <v>58178</v>
      </c>
      <c r="C10" s="10" t="s">
        <v>23</v>
      </c>
      <c r="D10" s="10" t="s">
        <v>47</v>
      </c>
      <c r="E10" s="12">
        <v>42355</v>
      </c>
      <c r="F10" s="10" t="s">
        <v>25</v>
      </c>
      <c r="G10" s="10"/>
      <c r="H10" s="10" t="s">
        <v>36</v>
      </c>
      <c r="I10" s="10"/>
      <c r="J10" s="10" t="s">
        <v>48</v>
      </c>
    </row>
    <row r="11" spans="1:10" x14ac:dyDescent="0.2">
      <c r="A11" s="13">
        <v>765141</v>
      </c>
      <c r="B11" s="11">
        <v>72617</v>
      </c>
      <c r="C11" s="10" t="s">
        <v>23</v>
      </c>
      <c r="D11" s="10" t="s">
        <v>49</v>
      </c>
      <c r="E11" s="12">
        <v>42359</v>
      </c>
      <c r="F11" s="10" t="s">
        <v>25</v>
      </c>
      <c r="G11" s="10"/>
      <c r="H11" s="10" t="s">
        <v>36</v>
      </c>
      <c r="I11" s="10"/>
      <c r="J11" s="10" t="s">
        <v>48</v>
      </c>
    </row>
    <row r="12" spans="1:10" x14ac:dyDescent="0.2">
      <c r="A12" s="13">
        <v>771359</v>
      </c>
      <c r="B12" s="11">
        <v>65617</v>
      </c>
      <c r="C12" s="10" t="s">
        <v>23</v>
      </c>
      <c r="D12" s="10" t="s">
        <v>50</v>
      </c>
      <c r="E12" s="12">
        <v>42421</v>
      </c>
      <c r="F12" s="10" t="s">
        <v>25</v>
      </c>
      <c r="G12" s="10"/>
      <c r="H12" s="10" t="s">
        <v>36</v>
      </c>
      <c r="I12" s="10"/>
      <c r="J12" s="10" t="s">
        <v>51</v>
      </c>
    </row>
    <row r="13" spans="1:10" x14ac:dyDescent="0.2">
      <c r="A13" s="13">
        <v>771516</v>
      </c>
      <c r="B13" s="11">
        <v>90600</v>
      </c>
      <c r="C13" s="10" t="s">
        <v>31</v>
      </c>
      <c r="D13" s="10" t="s">
        <v>52</v>
      </c>
      <c r="E13" s="12">
        <v>42423</v>
      </c>
      <c r="F13" s="10" t="s">
        <v>25</v>
      </c>
      <c r="G13" s="10"/>
      <c r="H13" s="10" t="s">
        <v>40</v>
      </c>
      <c r="I13" s="10"/>
      <c r="J13" s="10" t="s">
        <v>51</v>
      </c>
    </row>
    <row r="14" spans="1:10" x14ac:dyDescent="0.2">
      <c r="A14" s="13">
        <v>772641</v>
      </c>
      <c r="B14" s="11">
        <v>46650</v>
      </c>
      <c r="C14" s="10" t="s">
        <v>23</v>
      </c>
      <c r="D14" s="10" t="s">
        <v>53</v>
      </c>
      <c r="E14" s="12">
        <v>42431</v>
      </c>
      <c r="F14" s="10" t="s">
        <v>25</v>
      </c>
      <c r="G14" s="10"/>
      <c r="H14" s="10" t="s">
        <v>36</v>
      </c>
      <c r="I14" s="10"/>
      <c r="J14" s="10" t="s">
        <v>54</v>
      </c>
    </row>
    <row r="15" spans="1:10" x14ac:dyDescent="0.2">
      <c r="A15" s="13">
        <v>773999</v>
      </c>
      <c r="B15" s="11">
        <v>84400</v>
      </c>
      <c r="C15" s="10" t="s">
        <v>23</v>
      </c>
      <c r="D15" s="10" t="s">
        <v>55</v>
      </c>
      <c r="E15" s="12">
        <v>42442</v>
      </c>
      <c r="F15" s="10" t="s">
        <v>25</v>
      </c>
      <c r="G15" s="10"/>
      <c r="H15" s="10" t="s">
        <v>56</v>
      </c>
      <c r="I15" s="10"/>
      <c r="J15" s="10" t="s">
        <v>57</v>
      </c>
    </row>
    <row r="16" spans="1:10" x14ac:dyDescent="0.2">
      <c r="A16" s="13">
        <v>748250</v>
      </c>
      <c r="B16" s="11">
        <v>25800</v>
      </c>
      <c r="C16" s="10" t="s">
        <v>23</v>
      </c>
      <c r="D16" s="10" t="s">
        <v>58</v>
      </c>
      <c r="E16" s="12">
        <v>42191</v>
      </c>
      <c r="F16" s="10" t="s">
        <v>25</v>
      </c>
      <c r="G16" s="10"/>
      <c r="H16" s="10" t="s">
        <v>33</v>
      </c>
      <c r="I16" s="10"/>
      <c r="J16" s="10" t="s">
        <v>59</v>
      </c>
    </row>
    <row r="17" spans="1:10" x14ac:dyDescent="0.2">
      <c r="A17" s="13">
        <v>748393</v>
      </c>
      <c r="B17" s="11">
        <v>307000</v>
      </c>
      <c r="C17" s="10" t="s">
        <v>23</v>
      </c>
      <c r="D17" s="10" t="s">
        <v>60</v>
      </c>
      <c r="E17" s="12">
        <v>42192</v>
      </c>
      <c r="F17" s="10" t="s">
        <v>25</v>
      </c>
      <c r="G17" s="10"/>
      <c r="H17" s="10" t="s">
        <v>33</v>
      </c>
      <c r="I17" s="10"/>
      <c r="J17" s="10" t="s">
        <v>59</v>
      </c>
    </row>
    <row r="18" spans="1:10" x14ac:dyDescent="0.2">
      <c r="A18" s="13">
        <v>748377</v>
      </c>
      <c r="B18" s="11">
        <v>14900</v>
      </c>
      <c r="C18" s="10" t="s">
        <v>23</v>
      </c>
      <c r="D18" s="10" t="s">
        <v>61</v>
      </c>
      <c r="E18" s="12">
        <v>42192</v>
      </c>
      <c r="F18" s="10" t="s">
        <v>25</v>
      </c>
      <c r="G18" s="10"/>
      <c r="H18" s="10" t="s">
        <v>33</v>
      </c>
      <c r="I18" s="10"/>
      <c r="J18" s="10" t="s">
        <v>59</v>
      </c>
    </row>
    <row r="19" spans="1:10" x14ac:dyDescent="0.2">
      <c r="A19" s="13">
        <v>748605</v>
      </c>
      <c r="B19" s="11">
        <v>14800</v>
      </c>
      <c r="C19" s="10" t="s">
        <v>23</v>
      </c>
      <c r="D19" s="10" t="s">
        <v>62</v>
      </c>
      <c r="E19" s="12">
        <v>42193</v>
      </c>
      <c r="F19" s="10" t="s">
        <v>25</v>
      </c>
      <c r="G19" s="10"/>
      <c r="H19" s="10" t="s">
        <v>33</v>
      </c>
      <c r="I19" s="10"/>
      <c r="J19" s="10" t="s">
        <v>59</v>
      </c>
    </row>
    <row r="20" spans="1:10" x14ac:dyDescent="0.2">
      <c r="A20" s="13">
        <v>779169</v>
      </c>
      <c r="B20" s="11">
        <v>48000</v>
      </c>
      <c r="C20" s="10" t="s">
        <v>23</v>
      </c>
      <c r="D20" s="10" t="s">
        <v>63</v>
      </c>
      <c r="E20" s="12">
        <v>42488</v>
      </c>
      <c r="F20" s="10" t="s">
        <v>25</v>
      </c>
      <c r="G20" s="10"/>
      <c r="H20" s="10" t="s">
        <v>36</v>
      </c>
      <c r="I20" s="10"/>
      <c r="J20" s="10" t="s">
        <v>64</v>
      </c>
    </row>
    <row r="21" spans="1:10" x14ac:dyDescent="0.2">
      <c r="A21" s="13">
        <v>720105</v>
      </c>
      <c r="B21" s="11">
        <v>391056</v>
      </c>
      <c r="C21" s="10" t="s">
        <v>23</v>
      </c>
      <c r="D21" s="10" t="s">
        <v>65</v>
      </c>
      <c r="E21" s="12">
        <v>41884</v>
      </c>
      <c r="F21" s="10" t="s">
        <v>25</v>
      </c>
      <c r="G21" s="10"/>
      <c r="H21" s="10" t="s">
        <v>66</v>
      </c>
      <c r="I21" s="10"/>
      <c r="J21" s="10" t="s">
        <v>67</v>
      </c>
    </row>
    <row r="22" spans="1:10" x14ac:dyDescent="0.2">
      <c r="A22" s="13">
        <v>782906</v>
      </c>
      <c r="B22" s="11">
        <v>45300</v>
      </c>
      <c r="C22" s="10" t="s">
        <v>23</v>
      </c>
      <c r="D22" s="10" t="s">
        <v>68</v>
      </c>
      <c r="E22" s="12">
        <v>42532</v>
      </c>
      <c r="F22" s="10" t="s">
        <v>25</v>
      </c>
      <c r="G22" s="10"/>
      <c r="H22" s="10" t="s">
        <v>69</v>
      </c>
      <c r="I22" s="10"/>
      <c r="J22" s="10" t="s">
        <v>70</v>
      </c>
    </row>
    <row r="23" spans="1:10" x14ac:dyDescent="0.2">
      <c r="A23" s="13">
        <v>801839</v>
      </c>
      <c r="B23" s="11">
        <v>56800</v>
      </c>
      <c r="C23" s="10" t="s">
        <v>31</v>
      </c>
      <c r="D23" s="10" t="s">
        <v>71</v>
      </c>
      <c r="E23" s="12">
        <v>42805</v>
      </c>
      <c r="F23" s="10" t="s">
        <v>25</v>
      </c>
      <c r="G23" s="10"/>
      <c r="H23" s="10" t="s">
        <v>72</v>
      </c>
      <c r="I23" s="10"/>
      <c r="J23" s="10" t="s">
        <v>73</v>
      </c>
    </row>
    <row r="24" spans="1:10" x14ac:dyDescent="0.2">
      <c r="A24" s="13">
        <v>759214</v>
      </c>
      <c r="B24" s="11">
        <v>42400</v>
      </c>
      <c r="C24" s="10" t="s">
        <v>31</v>
      </c>
      <c r="D24" s="10" t="s">
        <v>74</v>
      </c>
      <c r="E24" s="12">
        <v>42294</v>
      </c>
      <c r="F24" s="10" t="s">
        <v>25</v>
      </c>
      <c r="G24" s="10"/>
      <c r="H24" s="10" t="s">
        <v>75</v>
      </c>
      <c r="I24" s="10"/>
      <c r="J24" s="10" t="s">
        <v>76</v>
      </c>
    </row>
    <row r="25" spans="1:10" x14ac:dyDescent="0.2">
      <c r="A25" s="13">
        <v>702081</v>
      </c>
      <c r="B25" s="11">
        <v>141945</v>
      </c>
      <c r="C25" s="10" t="s">
        <v>23</v>
      </c>
      <c r="D25" s="10" t="s">
        <v>77</v>
      </c>
      <c r="E25" s="12">
        <v>41729</v>
      </c>
      <c r="F25" s="10" t="s">
        <v>25</v>
      </c>
      <c r="G25" s="10"/>
      <c r="H25" s="10" t="s">
        <v>78</v>
      </c>
      <c r="I25" s="10"/>
      <c r="J25" s="10" t="s">
        <v>79</v>
      </c>
    </row>
    <row r="26" spans="1:10" x14ac:dyDescent="0.2">
      <c r="A26" s="13">
        <v>704265</v>
      </c>
      <c r="B26" s="11">
        <v>41750</v>
      </c>
      <c r="C26" s="10" t="s">
        <v>23</v>
      </c>
      <c r="D26" s="10" t="s">
        <v>80</v>
      </c>
      <c r="E26" s="12">
        <v>41750</v>
      </c>
      <c r="F26" s="10" t="s">
        <v>25</v>
      </c>
      <c r="G26" s="10"/>
      <c r="H26" s="10" t="s">
        <v>78</v>
      </c>
      <c r="I26" s="10"/>
      <c r="J26" s="10" t="s">
        <v>79</v>
      </c>
    </row>
    <row r="27" spans="1:10" x14ac:dyDescent="0.2">
      <c r="A27" s="13">
        <v>705781</v>
      </c>
      <c r="B27" s="11">
        <v>40500</v>
      </c>
      <c r="C27" s="10" t="s">
        <v>23</v>
      </c>
      <c r="D27" s="10" t="s">
        <v>81</v>
      </c>
      <c r="E27" s="12">
        <v>41764</v>
      </c>
      <c r="F27" s="10" t="s">
        <v>25</v>
      </c>
      <c r="G27" s="10"/>
      <c r="H27" s="10" t="s">
        <v>82</v>
      </c>
      <c r="I27" s="10"/>
      <c r="J27" s="10" t="s">
        <v>83</v>
      </c>
    </row>
    <row r="28" spans="1:10" x14ac:dyDescent="0.2">
      <c r="A28" s="13">
        <v>710338</v>
      </c>
      <c r="B28" s="11">
        <v>104078</v>
      </c>
      <c r="C28" s="10" t="s">
        <v>23</v>
      </c>
      <c r="D28" s="10" t="s">
        <v>84</v>
      </c>
      <c r="E28" s="12">
        <v>41801</v>
      </c>
      <c r="F28" s="10" t="s">
        <v>25</v>
      </c>
      <c r="G28" s="10"/>
      <c r="H28" s="10" t="s">
        <v>26</v>
      </c>
      <c r="I28" s="10"/>
      <c r="J28" s="10" t="s">
        <v>85</v>
      </c>
    </row>
    <row r="29" spans="1:10" x14ac:dyDescent="0.2">
      <c r="A29" s="13">
        <v>710746</v>
      </c>
      <c r="B29" s="11">
        <v>76200</v>
      </c>
      <c r="C29" s="10" t="s">
        <v>23</v>
      </c>
      <c r="D29" s="10" t="s">
        <v>86</v>
      </c>
      <c r="E29" s="12">
        <v>41803</v>
      </c>
      <c r="F29" s="10" t="s">
        <v>25</v>
      </c>
      <c r="G29" s="10"/>
      <c r="H29" s="10" t="s">
        <v>26</v>
      </c>
      <c r="I29" s="10"/>
      <c r="J29" s="10" t="s">
        <v>85</v>
      </c>
    </row>
    <row r="30" spans="1:10" x14ac:dyDescent="0.2">
      <c r="A30" s="13">
        <v>669993</v>
      </c>
      <c r="B30" s="11">
        <v>42900</v>
      </c>
      <c r="C30" s="10" t="s">
        <v>23</v>
      </c>
      <c r="D30" s="10" t="s">
        <v>87</v>
      </c>
      <c r="E30" s="12">
        <v>41487</v>
      </c>
      <c r="F30" s="10" t="s">
        <v>25</v>
      </c>
      <c r="G30" s="10"/>
      <c r="H30" s="10" t="s">
        <v>88</v>
      </c>
      <c r="I30" s="10" t="s">
        <v>89</v>
      </c>
      <c r="J30" s="10" t="s">
        <v>90</v>
      </c>
    </row>
    <row r="31" spans="1:10" x14ac:dyDescent="0.2">
      <c r="A31" s="13">
        <v>669248</v>
      </c>
      <c r="B31" s="11">
        <v>55000</v>
      </c>
      <c r="C31" s="10" t="s">
        <v>23</v>
      </c>
      <c r="D31" s="10" t="s">
        <v>91</v>
      </c>
      <c r="E31" s="12">
        <v>41485</v>
      </c>
      <c r="F31" s="10" t="s">
        <v>25</v>
      </c>
      <c r="G31" s="10"/>
      <c r="H31" s="10" t="s">
        <v>88</v>
      </c>
      <c r="I31" s="10" t="s">
        <v>89</v>
      </c>
      <c r="J31" s="10" t="s">
        <v>92</v>
      </c>
    </row>
    <row r="32" spans="1:10" x14ac:dyDescent="0.2">
      <c r="A32" s="13">
        <v>656904</v>
      </c>
      <c r="B32" s="11">
        <v>38700</v>
      </c>
      <c r="C32" s="10" t="s">
        <v>23</v>
      </c>
      <c r="D32" s="10" t="s">
        <v>93</v>
      </c>
      <c r="E32" s="12">
        <v>41430</v>
      </c>
      <c r="F32" s="10" t="s">
        <v>25</v>
      </c>
      <c r="G32" s="10"/>
      <c r="H32" s="10" t="s">
        <v>88</v>
      </c>
      <c r="I32" s="10" t="s">
        <v>89</v>
      </c>
      <c r="J32" s="10" t="s">
        <v>94</v>
      </c>
    </row>
    <row r="33" spans="1:10" x14ac:dyDescent="0.2">
      <c r="A33" s="13">
        <v>739656</v>
      </c>
      <c r="B33" s="11">
        <v>42300</v>
      </c>
      <c r="C33" s="10" t="s">
        <v>23</v>
      </c>
      <c r="D33" s="10" t="s">
        <v>95</v>
      </c>
      <c r="E33" s="12">
        <v>42099</v>
      </c>
      <c r="F33" s="10" t="s">
        <v>25</v>
      </c>
      <c r="G33" s="10"/>
      <c r="H33" s="10" t="s">
        <v>96</v>
      </c>
      <c r="I33" s="10" t="s">
        <v>97</v>
      </c>
      <c r="J33" s="10" t="s">
        <v>98</v>
      </c>
    </row>
    <row r="34" spans="1:10" x14ac:dyDescent="0.2">
      <c r="A34" s="13">
        <v>739543</v>
      </c>
      <c r="B34" s="11">
        <v>71000</v>
      </c>
      <c r="C34" s="10" t="s">
        <v>23</v>
      </c>
      <c r="D34" s="10" t="s">
        <v>99</v>
      </c>
      <c r="E34" s="12">
        <v>42095</v>
      </c>
      <c r="F34" s="10" t="s">
        <v>25</v>
      </c>
      <c r="G34" s="10"/>
      <c r="H34" s="10" t="s">
        <v>96</v>
      </c>
      <c r="I34" s="10" t="s">
        <v>97</v>
      </c>
      <c r="J34" s="10" t="s">
        <v>98</v>
      </c>
    </row>
    <row r="35" spans="1:10" x14ac:dyDescent="0.2">
      <c r="A35" s="13">
        <v>734777</v>
      </c>
      <c r="B35" s="11">
        <v>124800</v>
      </c>
      <c r="C35" s="10" t="s">
        <v>23</v>
      </c>
      <c r="D35" s="10" t="s">
        <v>100</v>
      </c>
      <c r="E35" s="12">
        <v>42093</v>
      </c>
      <c r="F35" s="10" t="s">
        <v>25</v>
      </c>
      <c r="G35" s="10"/>
      <c r="H35" s="10" t="s">
        <v>36</v>
      </c>
      <c r="I35" s="10" t="s">
        <v>101</v>
      </c>
      <c r="J35" s="10" t="s">
        <v>102</v>
      </c>
    </row>
    <row r="36" spans="1:10" x14ac:dyDescent="0.2">
      <c r="A36" s="13">
        <v>683866</v>
      </c>
      <c r="B36" s="11">
        <v>38700</v>
      </c>
      <c r="C36" s="10" t="s">
        <v>23</v>
      </c>
      <c r="D36" s="10" t="s">
        <v>103</v>
      </c>
      <c r="E36" s="12">
        <v>41557</v>
      </c>
      <c r="F36" s="10" t="s">
        <v>25</v>
      </c>
      <c r="G36" s="10"/>
      <c r="H36" s="10" t="s">
        <v>104</v>
      </c>
      <c r="I36" s="10" t="s">
        <v>105</v>
      </c>
      <c r="J36" s="10" t="s">
        <v>106</v>
      </c>
    </row>
    <row r="37" spans="1:10" x14ac:dyDescent="0.2">
      <c r="A37" s="13">
        <v>683142</v>
      </c>
      <c r="B37" s="11">
        <v>174400</v>
      </c>
      <c r="C37" s="10" t="s">
        <v>23</v>
      </c>
      <c r="D37" s="10" t="s">
        <v>107</v>
      </c>
      <c r="E37" s="12">
        <v>41551</v>
      </c>
      <c r="F37" s="10" t="s">
        <v>25</v>
      </c>
      <c r="G37" s="10"/>
      <c r="H37" s="10" t="s">
        <v>108</v>
      </c>
      <c r="I37" s="10" t="s">
        <v>105</v>
      </c>
      <c r="J37" s="10" t="s">
        <v>109</v>
      </c>
    </row>
    <row r="38" spans="1:10" x14ac:dyDescent="0.2">
      <c r="A38" s="13">
        <v>705894</v>
      </c>
      <c r="B38" s="11">
        <v>41850</v>
      </c>
      <c r="C38" s="10" t="s">
        <v>23</v>
      </c>
      <c r="D38" s="10" t="s">
        <v>110</v>
      </c>
      <c r="E38" s="12">
        <v>41764</v>
      </c>
      <c r="F38" s="10" t="s">
        <v>25</v>
      </c>
      <c r="G38" s="10"/>
      <c r="H38" s="10" t="s">
        <v>111</v>
      </c>
      <c r="I38" s="10" t="s">
        <v>101</v>
      </c>
      <c r="J38" s="10" t="s">
        <v>112</v>
      </c>
    </row>
    <row r="39" spans="1:10" x14ac:dyDescent="0.2">
      <c r="A39" s="13">
        <v>718983</v>
      </c>
      <c r="B39" s="11">
        <v>40500</v>
      </c>
      <c r="C39" s="10" t="s">
        <v>23</v>
      </c>
      <c r="D39" s="10" t="s">
        <v>113</v>
      </c>
      <c r="E39" s="12">
        <v>41872</v>
      </c>
      <c r="F39" s="10" t="s">
        <v>25</v>
      </c>
      <c r="G39" s="10"/>
      <c r="H39" s="10" t="s">
        <v>36</v>
      </c>
      <c r="I39" s="10" t="s">
        <v>101</v>
      </c>
      <c r="J39" s="10" t="s">
        <v>114</v>
      </c>
    </row>
    <row r="40" spans="1:10" x14ac:dyDescent="0.2">
      <c r="A40" s="13">
        <v>9453</v>
      </c>
      <c r="B40" s="11">
        <v>38700</v>
      </c>
      <c r="C40" s="10" t="s">
        <v>23</v>
      </c>
      <c r="D40" s="10" t="s">
        <v>115</v>
      </c>
      <c r="E40" s="12">
        <v>41414</v>
      </c>
      <c r="F40" s="10" t="s">
        <v>25</v>
      </c>
      <c r="G40" s="10"/>
      <c r="H40" s="10" t="s">
        <v>116</v>
      </c>
      <c r="I40" s="10" t="s">
        <v>117</v>
      </c>
      <c r="J40" s="10" t="s">
        <v>118</v>
      </c>
    </row>
    <row r="41" spans="1:10" x14ac:dyDescent="0.2">
      <c r="A41" s="13">
        <v>645159</v>
      </c>
      <c r="B41" s="11">
        <v>38700</v>
      </c>
      <c r="C41" s="10" t="s">
        <v>31</v>
      </c>
      <c r="D41" s="10" t="s">
        <v>119</v>
      </c>
      <c r="E41" s="12">
        <v>41470</v>
      </c>
      <c r="F41" s="10" t="s">
        <v>25</v>
      </c>
      <c r="G41" s="10"/>
      <c r="H41" s="10" t="s">
        <v>120</v>
      </c>
      <c r="I41" s="10" t="s">
        <v>121</v>
      </c>
      <c r="J41" s="10" t="s">
        <v>122</v>
      </c>
    </row>
    <row r="42" spans="1:10" x14ac:dyDescent="0.2">
      <c r="A42" s="13">
        <v>640286</v>
      </c>
      <c r="B42" s="11">
        <v>38700</v>
      </c>
      <c r="C42" s="10" t="s">
        <v>23</v>
      </c>
      <c r="D42" s="10" t="s">
        <v>123</v>
      </c>
      <c r="E42" s="12">
        <v>41470</v>
      </c>
      <c r="F42" s="10" t="s">
        <v>25</v>
      </c>
      <c r="G42" s="10"/>
      <c r="H42" s="10" t="s">
        <v>124</v>
      </c>
      <c r="I42" s="10" t="s">
        <v>125</v>
      </c>
      <c r="J42" s="10" t="s">
        <v>122</v>
      </c>
    </row>
    <row r="43" spans="1:10" x14ac:dyDescent="0.2">
      <c r="A43" s="13">
        <v>700734</v>
      </c>
      <c r="B43" s="11">
        <v>40500</v>
      </c>
      <c r="C43" s="10" t="s">
        <v>23</v>
      </c>
      <c r="D43" s="10" t="s">
        <v>126</v>
      </c>
      <c r="E43" s="12">
        <v>41717</v>
      </c>
      <c r="F43" s="10" t="s">
        <v>25</v>
      </c>
      <c r="G43" s="10"/>
      <c r="H43" s="10" t="s">
        <v>127</v>
      </c>
      <c r="I43" s="10" t="s">
        <v>128</v>
      </c>
      <c r="J43" s="10" t="s">
        <v>129</v>
      </c>
    </row>
    <row r="44" spans="1:10" x14ac:dyDescent="0.2">
      <c r="A44" s="13">
        <v>701920</v>
      </c>
      <c r="B44" s="11">
        <v>40600</v>
      </c>
      <c r="C44" s="10" t="s">
        <v>23</v>
      </c>
      <c r="D44" s="10" t="s">
        <v>130</v>
      </c>
      <c r="E44" s="12">
        <v>41728</v>
      </c>
      <c r="F44" s="10" t="s">
        <v>25</v>
      </c>
      <c r="G44" s="10"/>
      <c r="H44" s="10" t="s">
        <v>131</v>
      </c>
      <c r="I44" s="10" t="s">
        <v>128</v>
      </c>
      <c r="J44" s="10" t="s">
        <v>129</v>
      </c>
    </row>
    <row r="45" spans="1:10" x14ac:dyDescent="0.2">
      <c r="A45" s="13">
        <v>707587</v>
      </c>
      <c r="B45" s="11">
        <v>40500</v>
      </c>
      <c r="C45" s="10" t="s">
        <v>23</v>
      </c>
      <c r="D45" s="10" t="s">
        <v>132</v>
      </c>
      <c r="E45" s="12">
        <v>41779</v>
      </c>
      <c r="F45" s="10" t="s">
        <v>25</v>
      </c>
      <c r="G45" s="10"/>
      <c r="H45" s="10" t="s">
        <v>133</v>
      </c>
      <c r="I45" s="10" t="s">
        <v>128</v>
      </c>
      <c r="J45" s="10" t="s">
        <v>134</v>
      </c>
    </row>
    <row r="46" spans="1:10" x14ac:dyDescent="0.2">
      <c r="A46" s="13">
        <v>670408</v>
      </c>
      <c r="B46" s="11">
        <v>809978</v>
      </c>
      <c r="C46" s="10" t="s">
        <v>23</v>
      </c>
      <c r="D46" s="10" t="s">
        <v>135</v>
      </c>
      <c r="E46" s="12">
        <v>41490</v>
      </c>
      <c r="F46" s="10" t="s">
        <v>25</v>
      </c>
      <c r="G46" s="10"/>
      <c r="H46" s="10" t="s">
        <v>136</v>
      </c>
      <c r="I46" s="10" t="s">
        <v>137</v>
      </c>
      <c r="J46" s="10" t="s">
        <v>138</v>
      </c>
    </row>
    <row r="47" spans="1:10" x14ac:dyDescent="0.2">
      <c r="A47" s="13">
        <v>685698</v>
      </c>
      <c r="B47" s="11">
        <v>57300</v>
      </c>
      <c r="C47" s="10" t="s">
        <v>23</v>
      </c>
      <c r="D47" s="10" t="s">
        <v>139</v>
      </c>
      <c r="E47" s="12">
        <v>41573</v>
      </c>
      <c r="F47" s="10" t="s">
        <v>25</v>
      </c>
      <c r="G47" s="10"/>
      <c r="H47" s="10" t="s">
        <v>140</v>
      </c>
      <c r="I47" s="10" t="s">
        <v>141</v>
      </c>
      <c r="J47" s="10" t="s">
        <v>142</v>
      </c>
    </row>
    <row r="48" spans="1:10" x14ac:dyDescent="0.2">
      <c r="A48" s="13">
        <v>689445</v>
      </c>
      <c r="B48" s="11">
        <v>52100</v>
      </c>
      <c r="C48" s="10" t="s">
        <v>23</v>
      </c>
      <c r="D48" s="10" t="s">
        <v>143</v>
      </c>
      <c r="E48" s="12">
        <v>41606</v>
      </c>
      <c r="F48" s="10" t="s">
        <v>25</v>
      </c>
      <c r="G48" s="10"/>
      <c r="H48" s="10" t="s">
        <v>144</v>
      </c>
      <c r="I48" s="10" t="s">
        <v>141</v>
      </c>
      <c r="J48" s="10" t="s">
        <v>142</v>
      </c>
    </row>
    <row r="49" spans="1:10" x14ac:dyDescent="0.2">
      <c r="A49" s="13">
        <v>699433</v>
      </c>
      <c r="B49" s="11">
        <v>40500</v>
      </c>
      <c r="C49" s="10" t="s">
        <v>23</v>
      </c>
      <c r="D49" s="10" t="s">
        <v>145</v>
      </c>
      <c r="E49" s="12">
        <v>41706</v>
      </c>
      <c r="F49" s="10" t="s">
        <v>25</v>
      </c>
      <c r="G49" s="10"/>
      <c r="H49" s="10" t="s">
        <v>146</v>
      </c>
      <c r="I49" s="10" t="s">
        <v>137</v>
      </c>
      <c r="J49" s="10" t="s">
        <v>147</v>
      </c>
    </row>
    <row r="50" spans="1:10" x14ac:dyDescent="0.2">
      <c r="A50" s="13">
        <v>709471</v>
      </c>
      <c r="B50" s="11">
        <v>40500</v>
      </c>
      <c r="C50" s="10" t="s">
        <v>23</v>
      </c>
      <c r="D50" s="10" t="s">
        <v>148</v>
      </c>
      <c r="E50" s="12">
        <v>41794</v>
      </c>
      <c r="F50" s="10" t="s">
        <v>25</v>
      </c>
      <c r="G50" s="10"/>
      <c r="H50" s="10" t="s">
        <v>149</v>
      </c>
      <c r="I50" s="10" t="s">
        <v>150</v>
      </c>
      <c r="J50" s="10" t="s">
        <v>151</v>
      </c>
    </row>
    <row r="51" spans="1:10" x14ac:dyDescent="0.2">
      <c r="A51" s="13">
        <v>668913</v>
      </c>
      <c r="B51" s="11">
        <v>44100</v>
      </c>
      <c r="C51" s="10" t="s">
        <v>23</v>
      </c>
      <c r="D51" s="10" t="s">
        <v>152</v>
      </c>
      <c r="E51" s="12">
        <v>41485</v>
      </c>
      <c r="F51" s="10" t="s">
        <v>25</v>
      </c>
      <c r="G51" s="10"/>
      <c r="H51" s="10" t="s">
        <v>153</v>
      </c>
      <c r="I51" s="10" t="s">
        <v>154</v>
      </c>
      <c r="J51" s="10" t="s">
        <v>155</v>
      </c>
    </row>
    <row r="52" spans="1:10" x14ac:dyDescent="0.2">
      <c r="A52" s="13">
        <v>654223</v>
      </c>
      <c r="B52" s="11">
        <v>170305</v>
      </c>
      <c r="C52" s="10" t="s">
        <v>23</v>
      </c>
      <c r="D52" s="10" t="s">
        <v>156</v>
      </c>
      <c r="E52" s="12">
        <v>41419</v>
      </c>
      <c r="F52" s="10" t="s">
        <v>25</v>
      </c>
      <c r="G52" s="10"/>
      <c r="H52" s="10" t="s">
        <v>157</v>
      </c>
      <c r="I52" s="10" t="s">
        <v>154</v>
      </c>
      <c r="J52" s="10" t="s">
        <v>155</v>
      </c>
    </row>
    <row r="53" spans="1:10" x14ac:dyDescent="0.2">
      <c r="A53" s="13">
        <v>648828</v>
      </c>
      <c r="B53" s="11">
        <v>48700</v>
      </c>
      <c r="C53" s="10" t="s">
        <v>23</v>
      </c>
      <c r="D53" s="10" t="s">
        <v>158</v>
      </c>
      <c r="E53" s="12">
        <v>41397</v>
      </c>
      <c r="F53" s="10" t="s">
        <v>25</v>
      </c>
      <c r="G53" s="10"/>
      <c r="H53" s="10" t="s">
        <v>159</v>
      </c>
      <c r="I53" s="10" t="s">
        <v>154</v>
      </c>
      <c r="J53" s="10"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CARTERA HOSPITAL</vt:lpstr>
      <vt:lpstr>VERIFICACION</vt:lpstr>
      <vt:lpstr>RESUMEN</vt:lpstr>
      <vt:lpstr>DEVOLUCIONES</vt:lpstr>
      <vt:lpstr>CARTERA COOSALUD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2022-06-24T22:29:01Z</dcterms:created>
  <dcterms:modified xsi:type="dcterms:W3CDTF">2022-07-19T16:56:17Z</dcterms:modified>
</cp:coreProperties>
</file>