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eyes\Downloads\"/>
    </mc:Choice>
  </mc:AlternateContent>
  <xr:revisionPtr revIDLastSave="0" documentId="13_ncr:1_{37446F0F-43F2-42FE-B63A-7E9C70FAEF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RTERA" sheetId="1" r:id="rId1"/>
    <sheet name="RESUMEN" sheetId="4" r:id="rId2"/>
    <sheet name="GLOSAS" sheetId="2" r:id="rId3"/>
    <sheet name="CARTERA COOSALUD" sheetId="3" r:id="rId4"/>
  </sheets>
  <definedNames>
    <definedName name="_xlnm._FilterDatabase" localSheetId="0" hidden="1">CARTERA!$A$1:$U$36</definedName>
    <definedName name="_xlnm._FilterDatabase" localSheetId="3" hidden="1">'CARTERA COOSALUD'!$A$1:$L$409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4" l="1"/>
  <c r="C19" i="4"/>
  <c r="C17" i="4"/>
  <c r="P37" i="1" l="1"/>
  <c r="C12" i="4" s="1"/>
  <c r="O37" i="1"/>
  <c r="C11" i="4" s="1"/>
  <c r="N37" i="1"/>
  <c r="C13" i="4" s="1"/>
  <c r="M37" i="1"/>
  <c r="L37" i="1"/>
  <c r="C9" i="4" s="1"/>
  <c r="K37" i="1"/>
  <c r="J37" i="1"/>
  <c r="I37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2" i="1"/>
  <c r="T37" i="1" s="1"/>
  <c r="C15" i="4" s="1"/>
  <c r="D37" i="1"/>
  <c r="C7" i="4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" i="1"/>
</calcChain>
</file>

<file path=xl/sharedStrings.xml><?xml version="1.0" encoding="utf-8"?>
<sst xmlns="http://schemas.openxmlformats.org/spreadsheetml/2006/main" count="3367" uniqueCount="1371">
  <si>
    <t>No FACTURA</t>
  </si>
  <si>
    <t>FECHA</t>
  </si>
  <si>
    <t>VALOR</t>
  </si>
  <si>
    <t>SALDO</t>
  </si>
  <si>
    <t>CXP</t>
  </si>
  <si>
    <t>GLOSAS</t>
  </si>
  <si>
    <t>DEVOLUCIONES</t>
  </si>
  <si>
    <t>CANCELADAS</t>
  </si>
  <si>
    <t>POR PAGAR</t>
  </si>
  <si>
    <t>DEVUELTA IPS</t>
  </si>
  <si>
    <t>EN PROCESO DE AUDITORIA</t>
  </si>
  <si>
    <t>FACTURAS A VERIFICAR RADICACION</t>
  </si>
  <si>
    <t xml:space="preserve">Copagos </t>
  </si>
  <si>
    <t>GLOSA POR CONCILIAR</t>
  </si>
  <si>
    <t xml:space="preserve">GLOSA ACEPTA IPS </t>
  </si>
  <si>
    <t>COD DEVOLUCION</t>
  </si>
  <si>
    <t>DOC COMPENSACION</t>
  </si>
  <si>
    <t>OBSERVACION</t>
  </si>
  <si>
    <t>DIFERENCIA CONTABLE</t>
  </si>
  <si>
    <t>SUCURSAL</t>
  </si>
  <si>
    <t>HSRF3062852</t>
  </si>
  <si>
    <t>HSRF3062896</t>
  </si>
  <si>
    <t>HSRF3076767</t>
  </si>
  <si>
    <t>HSRF3081657</t>
  </si>
  <si>
    <t>HSRF3085712</t>
  </si>
  <si>
    <t>HSRF3087741</t>
  </si>
  <si>
    <t>HSRF3090191</t>
  </si>
  <si>
    <t>HSRF3130699</t>
  </si>
  <si>
    <t>HSRF3131769</t>
  </si>
  <si>
    <t>HSRF3166591</t>
  </si>
  <si>
    <t>HSRF3173757</t>
  </si>
  <si>
    <t>HSRF3184820</t>
  </si>
  <si>
    <t>HSRF3190176</t>
  </si>
  <si>
    <t>HSRF3198910</t>
  </si>
  <si>
    <t>HSRF3209599</t>
  </si>
  <si>
    <t>HSRF3210456</t>
  </si>
  <si>
    <t>HSRF3266746</t>
  </si>
  <si>
    <t>HSRF3269025</t>
  </si>
  <si>
    <t>HSRF3272207</t>
  </si>
  <si>
    <t>HSRF3278535</t>
  </si>
  <si>
    <t>HSRF3307363</t>
  </si>
  <si>
    <t>HSRF3314952</t>
  </si>
  <si>
    <t>HSRF3327921</t>
  </si>
  <si>
    <t>HSRF3334314</t>
  </si>
  <si>
    <t>HSRF3338423</t>
  </si>
  <si>
    <t>HSRF3342515</t>
  </si>
  <si>
    <t>HSRF3347782</t>
  </si>
  <si>
    <t>HSRF3348076</t>
  </si>
  <si>
    <t>HSRF3349589</t>
  </si>
  <si>
    <t>HSRF3350968</t>
  </si>
  <si>
    <t>HSRF3355401</t>
  </si>
  <si>
    <t>HSRF3368937</t>
  </si>
  <si>
    <t>HSRF3381122</t>
  </si>
  <si>
    <t>HSRF3382090</t>
  </si>
  <si>
    <t>HSRF3382747</t>
  </si>
  <si>
    <t>Cuenta</t>
  </si>
  <si>
    <t>Nº documento</t>
  </si>
  <si>
    <t>Cuenta de mayor</t>
  </si>
  <si>
    <t>Fecha de documento</t>
  </si>
  <si>
    <t>Referencia</t>
  </si>
  <si>
    <t>Importe en moneda local</t>
  </si>
  <si>
    <t>Asignación</t>
  </si>
  <si>
    <t>Clase de documento</t>
  </si>
  <si>
    <t>Doc.compensación</t>
  </si>
  <si>
    <t>Texto</t>
  </si>
  <si>
    <t>Centro de beneficio</t>
  </si>
  <si>
    <t>Demora tras vencimiento neto</t>
  </si>
  <si>
    <t>Base p. plazo pago</t>
  </si>
  <si>
    <t>788</t>
  </si>
  <si>
    <t>1907324805</t>
  </si>
  <si>
    <t>2645200201</t>
  </si>
  <si>
    <t>10071644925</t>
  </si>
  <si>
    <t>KR</t>
  </si>
  <si>
    <t>GLOSA INICIAL Gl-689251622871</t>
  </si>
  <si>
    <t>6819014021</t>
  </si>
  <si>
    <t>1907358759</t>
  </si>
  <si>
    <t>10201828332</t>
  </si>
  <si>
    <t>GLOSA INICIAL Gl-479279121866</t>
  </si>
  <si>
    <t>4700114011</t>
  </si>
  <si>
    <t>1908673964</t>
  </si>
  <si>
    <t>7050827420</t>
  </si>
  <si>
    <t>GLOSA INICIAL GL-689251623789</t>
  </si>
  <si>
    <t>6872014021</t>
  </si>
  <si>
    <t>1908673968</t>
  </si>
  <si>
    <t>GLOSA INICIAL GL-689251623799</t>
  </si>
  <si>
    <t>1908673976</t>
  </si>
  <si>
    <t>GLOSA INICIAL GL-689251623800</t>
  </si>
  <si>
    <t>1908673992</t>
  </si>
  <si>
    <t>GLOSA INICIAL GL-689251623801</t>
  </si>
  <si>
    <t>1908818001</t>
  </si>
  <si>
    <t>8171239690</t>
  </si>
  <si>
    <t>GLOSA INICIAL GL-7026821971</t>
  </si>
  <si>
    <t>7071314011</t>
  </si>
  <si>
    <t>HSRF3236657</t>
  </si>
  <si>
    <t>1900638335</t>
  </si>
  <si>
    <t>2205100202</t>
  </si>
  <si>
    <t>05-HSRF0002047547</t>
  </si>
  <si>
    <t>100174896</t>
  </si>
  <si>
    <t>FC-HSRF0002047547 EVENTO / HOSPITAL SAN RAFAEL</t>
  </si>
  <si>
    <t>578909010</t>
  </si>
  <si>
    <t>1900486558</t>
  </si>
  <si>
    <t>05-HSRF001997523</t>
  </si>
  <si>
    <t>05154 Ct#051542010</t>
  </si>
  <si>
    <t>fa05-HSRF001997523,ct#051542010001 CAUCASIA,plan O</t>
  </si>
  <si>
    <t>515410020</t>
  </si>
  <si>
    <t>1900428334</t>
  </si>
  <si>
    <t>05-HSRF001946227</t>
  </si>
  <si>
    <t>05790 Ct#057902010</t>
  </si>
  <si>
    <t>fa05-HSRF001946227,ct#057902010001 TARAZA,plan ESE</t>
  </si>
  <si>
    <t>579010020</t>
  </si>
  <si>
    <t>1900598316</t>
  </si>
  <si>
    <t>HSRF1934845</t>
  </si>
  <si>
    <t>13-planilla #201</t>
  </si>
  <si>
    <t>faHSRF1934845,ct#20100601 CARTAGENA,plan Otros cos</t>
  </si>
  <si>
    <t>1300110040</t>
  </si>
  <si>
    <t>1900453688</t>
  </si>
  <si>
    <t>200900102</t>
  </si>
  <si>
    <t>FT-1529635 CO200900102</t>
  </si>
  <si>
    <t>6800110020</t>
  </si>
  <si>
    <t>1900458315</t>
  </si>
  <si>
    <t>200900201</t>
  </si>
  <si>
    <t>FT-HSRF0001797814 CO200900201</t>
  </si>
  <si>
    <t>6819010010</t>
  </si>
  <si>
    <t>1900645276</t>
  </si>
  <si>
    <t>20110801</t>
  </si>
  <si>
    <t>FT-HSRF0001980170 CO200900201</t>
  </si>
  <si>
    <t>899999151</t>
  </si>
  <si>
    <t>20120326</t>
  </si>
  <si>
    <t>AB</t>
  </si>
  <si>
    <t>503809010</t>
  </si>
  <si>
    <t>1330050201</t>
  </si>
  <si>
    <t>1500000000</t>
  </si>
  <si>
    <t>1900718093</t>
  </si>
  <si>
    <t>AN000005</t>
  </si>
  <si>
    <t>CAU FC HOS SN RAFAEL DE FACA/EVENTO/HSRF0002109634</t>
  </si>
  <si>
    <t>1900731997</t>
  </si>
  <si>
    <t>AN242</t>
  </si>
  <si>
    <t>CAU FC HOS SAN RAFAEL FACA /EVENTO/HSRF0002136790</t>
  </si>
  <si>
    <t>557609010</t>
  </si>
  <si>
    <t>1900761656</t>
  </si>
  <si>
    <t>AN509</t>
  </si>
  <si>
    <t>CAU FC HOS SN RAFAEL DE FAC/EVENTO/HSRF0002140160</t>
  </si>
  <si>
    <t>2000032230</t>
  </si>
  <si>
    <t>ANTCPO DIC11</t>
  </si>
  <si>
    <t>ZP</t>
  </si>
  <si>
    <t>ANTCPO DIC11 HX SAN RAFAEL DE FACATATIVA</t>
  </si>
  <si>
    <t>100049336</t>
  </si>
  <si>
    <t>Ene-00</t>
  </si>
  <si>
    <t>SI</t>
  </si>
  <si>
    <t>GO  - Evento - Zona  - 885</t>
  </si>
  <si>
    <t>1100000000</t>
  </si>
  <si>
    <t>100049337</t>
  </si>
  <si>
    <t>1900570489</t>
  </si>
  <si>
    <t>HSRF0002047657</t>
  </si>
  <si>
    <t>FE HSRF0002047657 MAR/2011</t>
  </si>
  <si>
    <t>1566009010</t>
  </si>
  <si>
    <t>1900520673</t>
  </si>
  <si>
    <t>OPS517D/2011</t>
  </si>
  <si>
    <t>FE 1989323 OPS517D/2011 ENERO/2011</t>
  </si>
  <si>
    <t>1529309010</t>
  </si>
  <si>
    <t>100180971</t>
  </si>
  <si>
    <t>20120430</t>
  </si>
  <si>
    <t>4700110007</t>
  </si>
  <si>
    <t>1900661543</t>
  </si>
  <si>
    <t>MA0000083</t>
  </si>
  <si>
    <t>CONTAB.FACT.HSRF0002105390</t>
  </si>
  <si>
    <t>100313273</t>
  </si>
  <si>
    <t>20150626</t>
  </si>
  <si>
    <t>6877314021</t>
  </si>
  <si>
    <t>1904408764</t>
  </si>
  <si>
    <t>3030931682</t>
  </si>
  <si>
    <t>68773249898 GERARDO  ROJAS ROJAS</t>
  </si>
  <si>
    <t>100318444</t>
  </si>
  <si>
    <t>20150730</t>
  </si>
  <si>
    <t>1904408834</t>
  </si>
  <si>
    <t>2160732352</t>
  </si>
  <si>
    <t>68190190802 AYDEE  SUAREZ SANTOS</t>
  </si>
  <si>
    <t>1905681862</t>
  </si>
  <si>
    <t>12031024964</t>
  </si>
  <si>
    <t>100356780</t>
  </si>
  <si>
    <t>68217089501 DIANA PATRICIA DURAN PEREZ</t>
  </si>
  <si>
    <t>6821714021</t>
  </si>
  <si>
    <t>20160322</t>
  </si>
  <si>
    <t>100590243</t>
  </si>
  <si>
    <t>20171229</t>
  </si>
  <si>
    <t>7600115011</t>
  </si>
  <si>
    <t>1906795427</t>
  </si>
  <si>
    <t>6160959825</t>
  </si>
  <si>
    <t>GLOSA INICIAL Gl-762078230483</t>
  </si>
  <si>
    <t>100590244</t>
  </si>
  <si>
    <t>1906616894</t>
  </si>
  <si>
    <t>5051117913</t>
  </si>
  <si>
    <t>GLOSA INICIAL Gl-689251622004</t>
  </si>
  <si>
    <t>1905958800</t>
  </si>
  <si>
    <t>1151005902</t>
  </si>
  <si>
    <t>100590245</t>
  </si>
  <si>
    <t>GLOSA INICIAL Gl-689251621099</t>
  </si>
  <si>
    <t>1905680530</t>
  </si>
  <si>
    <t>12071315578</t>
  </si>
  <si>
    <t>100590246</t>
  </si>
  <si>
    <t>GLOSA INICIAL Gl-68925162951</t>
  </si>
  <si>
    <t>6857214021</t>
  </si>
  <si>
    <t>1903250175</t>
  </si>
  <si>
    <t>20150323</t>
  </si>
  <si>
    <t>100590247</t>
  </si>
  <si>
    <t>j H SAN RAFAEL DE FACATATIVA HSRF0002767439</t>
  </si>
  <si>
    <t>503014011</t>
  </si>
  <si>
    <t>100625290</t>
  </si>
  <si>
    <t>20180530</t>
  </si>
  <si>
    <t>Gl-68923572647</t>
  </si>
  <si>
    <t>GLOSA INICIAL</t>
  </si>
  <si>
    <t>100625416</t>
  </si>
  <si>
    <t>1906616888</t>
  </si>
  <si>
    <t>GLOSA INICIAL Gl-68927992141</t>
  </si>
  <si>
    <t>100625417</t>
  </si>
  <si>
    <t>1906616872</t>
  </si>
  <si>
    <t>GLOSA INICIAL Gl-68927992143</t>
  </si>
  <si>
    <t>1902030318</t>
  </si>
  <si>
    <t>GLOSA-HSRF0002047547 EVENTO / HOSPITAL SAN RAFAEL</t>
  </si>
  <si>
    <t>20130731</t>
  </si>
  <si>
    <t>GL</t>
  </si>
  <si>
    <t>IPS ACP GLOSA RTA</t>
  </si>
  <si>
    <t>1906299764</t>
  </si>
  <si>
    <t>20160401</t>
  </si>
  <si>
    <t>VR ABONO FACTURA</t>
  </si>
  <si>
    <t>2001314011</t>
  </si>
  <si>
    <t>1905207577</t>
  </si>
  <si>
    <t>9090924545</t>
  </si>
  <si>
    <t>GLOSA ACEPTADA AUD 10.12.2015 Gl-20926652732</t>
  </si>
  <si>
    <t>20013861675 LUZ ANGELA RENTERIA PEREZ</t>
  </si>
  <si>
    <t>1909656060</t>
  </si>
  <si>
    <t>68572258699 MARTHA IRENE POVEDA PINZON</t>
  </si>
  <si>
    <t>20180228</t>
  </si>
  <si>
    <t>1909743307</t>
  </si>
  <si>
    <t>20191129</t>
  </si>
  <si>
    <t>ABONO FACT HSRF0002948867 54001319755 YESSICA STEF</t>
  </si>
  <si>
    <t>5400115011</t>
  </si>
  <si>
    <t>1908434202</t>
  </si>
  <si>
    <t>5091332105</t>
  </si>
  <si>
    <t>54001319755 YESSICA STEFANYA GOMEZ COLORADO</t>
  </si>
  <si>
    <t>100044034</t>
  </si>
  <si>
    <t>01-Ago-09</t>
  </si>
  <si>
    <t>2000000080</t>
  </si>
  <si>
    <t>FE  - Evento - Zona  - 480</t>
  </si>
  <si>
    <t>20100125</t>
  </si>
  <si>
    <t>2000011705</t>
  </si>
  <si>
    <t>20100930</t>
  </si>
  <si>
    <t>500000000</t>
  </si>
  <si>
    <t>100006899</t>
  </si>
  <si>
    <t>Oct-09</t>
  </si>
  <si>
    <t>AE  - Evento - Zona  - 1</t>
  </si>
  <si>
    <t>1900083538</t>
  </si>
  <si>
    <t>20100430</t>
  </si>
  <si>
    <t>2000012001</t>
  </si>
  <si>
    <t>FE-68-SAN RAFAEL FACATATIVA</t>
  </si>
  <si>
    <t>1900083539</t>
  </si>
  <si>
    <t>2000014240</t>
  </si>
  <si>
    <t>20101111</t>
  </si>
  <si>
    <t>2000014255</t>
  </si>
  <si>
    <t>1700109004</t>
  </si>
  <si>
    <t>ZY</t>
  </si>
  <si>
    <t>2000014265</t>
  </si>
  <si>
    <t>1900190281</t>
  </si>
  <si>
    <t>CAUS.FA 1713571 18-08-10 HX SAN RAFAEL FACA</t>
  </si>
  <si>
    <t>1900160574</t>
  </si>
  <si>
    <t>20100725</t>
  </si>
  <si>
    <t>2000015956</t>
  </si>
  <si>
    <t>FE-68-HOSP. SAN RAFAEL FACATATIVA-ABRIL-2010</t>
  </si>
  <si>
    <t>20101213</t>
  </si>
  <si>
    <t>1900380623</t>
  </si>
  <si>
    <t>08-HSRF1865428</t>
  </si>
  <si>
    <t>08001 Ct#080012010</t>
  </si>
  <si>
    <t>2000022909</t>
  </si>
  <si>
    <t>fa08-HSRF1865428,ct#080012010001 BARRANQUILLA,plan</t>
  </si>
  <si>
    <t>800110110</t>
  </si>
  <si>
    <t>20110511</t>
  </si>
  <si>
    <t>1700017217</t>
  </si>
  <si>
    <t>KA</t>
  </si>
  <si>
    <t>2000037452</t>
  </si>
  <si>
    <t>GD MPS ABR/12</t>
  </si>
  <si>
    <t>GD MPS ABRIL 2012</t>
  </si>
  <si>
    <t>2000037453</t>
  </si>
  <si>
    <t>GD MPS ABRIL 2012 HOSPITAL SAN ANDRES</t>
  </si>
  <si>
    <t>2000112011</t>
  </si>
  <si>
    <t>2000039661</t>
  </si>
  <si>
    <t>EV H SAN RAF DE</t>
  </si>
  <si>
    <t>20120517</t>
  </si>
  <si>
    <t>ev h san rafael facatativ</t>
  </si>
  <si>
    <t>SALDO GLOSA FACTURA HSRF0002105390 GL-475032155</t>
  </si>
  <si>
    <t>2000049287</t>
  </si>
  <si>
    <t>20120930</t>
  </si>
  <si>
    <t>47903 SEPT</t>
  </si>
  <si>
    <t>4700000000</t>
  </si>
  <si>
    <t>1901026438</t>
  </si>
  <si>
    <t>MA0470002241</t>
  </si>
  <si>
    <t>CONTAB.FACT.HSRF0002219441</t>
  </si>
  <si>
    <t>1901026469</t>
  </si>
  <si>
    <t>MA0470002242</t>
  </si>
  <si>
    <t>CONTAB.FACT.HSRF0002261234</t>
  </si>
  <si>
    <t>2000047903</t>
  </si>
  <si>
    <t>PAGO SEP 2012</t>
  </si>
  <si>
    <t>PAGO EVENTO SEP 2012 PORTAL</t>
  </si>
  <si>
    <t>2000053170</t>
  </si>
  <si>
    <t>COMP OP 52135</t>
  </si>
  <si>
    <t>20121128</t>
  </si>
  <si>
    <t>COMP OP 52135/NOV</t>
  </si>
  <si>
    <t>1900773103</t>
  </si>
  <si>
    <t>MA0470000994</t>
  </si>
  <si>
    <t>CONTAB.FACT.2035058</t>
  </si>
  <si>
    <t>2000052135</t>
  </si>
  <si>
    <t>PAGO NOV 2012 I</t>
  </si>
  <si>
    <t>PAGO NOV 2012</t>
  </si>
  <si>
    <t>EVENTO NOV 2012 PORTAL</t>
  </si>
  <si>
    <t>2000069912</t>
  </si>
  <si>
    <t>PAGO MAY OP66758</t>
  </si>
  <si>
    <t>20130604</t>
  </si>
  <si>
    <t>ZV</t>
  </si>
  <si>
    <t>pago may op66758</t>
  </si>
  <si>
    <t>1901380010</t>
  </si>
  <si>
    <t>MA0470003922</t>
  </si>
  <si>
    <t>CONT DE FACT.HSRF0002375101</t>
  </si>
  <si>
    <t>4769209010</t>
  </si>
  <si>
    <t>1901380019</t>
  </si>
  <si>
    <t>CONT DE FACT.HSRF0002387469</t>
  </si>
  <si>
    <t>1901380024</t>
  </si>
  <si>
    <t>CONT DE FACT.HSRF0002367334</t>
  </si>
  <si>
    <t>1901367890</t>
  </si>
  <si>
    <t>MA0470003934</t>
  </si>
  <si>
    <t>CONT DE FCATURA N° HSRF0002343970</t>
  </si>
  <si>
    <t>2000066758</t>
  </si>
  <si>
    <t>PAGO MAY 2013 I</t>
  </si>
  <si>
    <t>magdalena</t>
  </si>
  <si>
    <t>EVENTO MAY 2013</t>
  </si>
  <si>
    <t>2000078396</t>
  </si>
  <si>
    <t>COMP PAGO NOVIEMBRE 2012</t>
  </si>
  <si>
    <t>503009010</t>
  </si>
  <si>
    <t>1900991057</t>
  </si>
  <si>
    <t>AN1909</t>
  </si>
  <si>
    <t>CAU FC HOS SAN RAFAEL DE F../EVENTO/HSRF0002223538</t>
  </si>
  <si>
    <t>100049333</t>
  </si>
  <si>
    <t>2000052256</t>
  </si>
  <si>
    <t>PAGO NOV 2012  I</t>
  </si>
  <si>
    <t>1901197441</t>
  </si>
  <si>
    <t>HSRFOOO2337134</t>
  </si>
  <si>
    <t>AT0000002643</t>
  </si>
  <si>
    <t>2000079712</t>
  </si>
  <si>
    <t>FE 08-2337134 E.S.E HOSP SAN RAFAEL DE FACATATIVA</t>
  </si>
  <si>
    <t>868512011</t>
  </si>
  <si>
    <t>1901333199</t>
  </si>
  <si>
    <t>AT0000003023</t>
  </si>
  <si>
    <t>fe 08-2367209 ESE HOSP SAN RAFAEL DE FACATATIVA</t>
  </si>
  <si>
    <t>1901333215</t>
  </si>
  <si>
    <t>AT0000003035</t>
  </si>
  <si>
    <t>fe 08-2325984 ESE HOSP SAN RAFAEL DE FACATATIVA</t>
  </si>
  <si>
    <t>800112011</t>
  </si>
  <si>
    <t>1901333180</t>
  </si>
  <si>
    <t>AT0000003046</t>
  </si>
  <si>
    <t>fe 08-2379783 ESE HOSP SAN RAFAEL DE FACATATIVA</t>
  </si>
  <si>
    <t>1901431424</t>
  </si>
  <si>
    <t>AT0000003413</t>
  </si>
  <si>
    <t>FE 08-2383406 ESE HSOPITAL SAN RAFAEL DE FACATIVA</t>
  </si>
  <si>
    <t>1901600110</t>
  </si>
  <si>
    <t>AT0000003747</t>
  </si>
  <si>
    <t>FE 08-2402723 HOSPITAL SAN RAFAEL DE FACATATIVA</t>
  </si>
  <si>
    <t>1901667758</t>
  </si>
  <si>
    <t>AT0000003894</t>
  </si>
  <si>
    <t>FE 08-2463540 ESE HOSP SAN RAFAEL DE FACATATIVA</t>
  </si>
  <si>
    <t>1901683833</t>
  </si>
  <si>
    <t>AT0000004069</t>
  </si>
  <si>
    <t>FE 08-2458836  HOSPITAL SAN RAFAEL  DE FACATATIVA</t>
  </si>
  <si>
    <t>1900695356</t>
  </si>
  <si>
    <t>HSRF2131429</t>
  </si>
  <si>
    <t>AT0000260</t>
  </si>
  <si>
    <t>FE08-2131429 HOSPITAL SAN RAFAEL DE FACATATIVA</t>
  </si>
  <si>
    <t>800111031</t>
  </si>
  <si>
    <t>2000077509</t>
  </si>
  <si>
    <t>PAGO AGO 2013 I</t>
  </si>
  <si>
    <t>atlantico</t>
  </si>
  <si>
    <t>EVENTO AGO 2013</t>
  </si>
  <si>
    <t>800000000</t>
  </si>
  <si>
    <t>PAGO MPS AGO-13</t>
  </si>
  <si>
    <t>PAGO MPS AGO-13 HO</t>
  </si>
  <si>
    <t>PAGO MPS AGO-13 HOSPITAL SAN RAFAEL DE FACATATIVA</t>
  </si>
  <si>
    <t>1900549394</t>
  </si>
  <si>
    <t>13-HSRF2002296</t>
  </si>
  <si>
    <t>13-hsrf2002296</t>
  </si>
  <si>
    <t>2000081311</t>
  </si>
  <si>
    <t>registro de facturas de salud</t>
  </si>
  <si>
    <t>2205100208</t>
  </si>
  <si>
    <t>20130830</t>
  </si>
  <si>
    <t>LEGALIZACION GIRO MES DE AGOSTO 2013</t>
  </si>
  <si>
    <t>68_7600000</t>
  </si>
  <si>
    <t>560409010</t>
  </si>
  <si>
    <t>1900835184</t>
  </si>
  <si>
    <t>AN1230</t>
  </si>
  <si>
    <t>EVENTO/ HOSPITAL SAN RAFAEL FACATATIVA- CUNDINAMAR</t>
  </si>
  <si>
    <t>1901940608</t>
  </si>
  <si>
    <t>AT0000004589</t>
  </si>
  <si>
    <t>FE 08-2525081 ESE HOSPITA SAN RAFAEL DE FACATATIVA</t>
  </si>
  <si>
    <t>868513011</t>
  </si>
  <si>
    <t>1901940619</t>
  </si>
  <si>
    <t>FE 08-2500551 ESE HOSPITA SAN RAFAEL DE FACATATIVA</t>
  </si>
  <si>
    <t>1900719952</t>
  </si>
  <si>
    <t>HSRF2002296</t>
  </si>
  <si>
    <t>BL</t>
  </si>
  <si>
    <t>2000077774</t>
  </si>
  <si>
    <t>PAGO AGO 2013</t>
  </si>
  <si>
    <t>boyaca</t>
  </si>
  <si>
    <t>1901356172</t>
  </si>
  <si>
    <t>CE0000001070</t>
  </si>
  <si>
    <t>REG FACT 0002401819</t>
  </si>
  <si>
    <t>1901833208</t>
  </si>
  <si>
    <t>CE0000001682</t>
  </si>
  <si>
    <t>REG FAC EV HSRF0002538095</t>
  </si>
  <si>
    <t>2000113011</t>
  </si>
  <si>
    <t>1901969440</t>
  </si>
  <si>
    <t>CE0000001859</t>
  </si>
  <si>
    <t>REG FACT EV HSRF0002566041</t>
  </si>
  <si>
    <t>1901969461</t>
  </si>
  <si>
    <t>REG FACT EV HSRF0002566047</t>
  </si>
  <si>
    <t>1901969467</t>
  </si>
  <si>
    <t>REG FACT EV HSRF0002577158</t>
  </si>
  <si>
    <t>1902057849</t>
  </si>
  <si>
    <t>CE0000001908</t>
  </si>
  <si>
    <t>REG FACT EV HSRF0002537470</t>
  </si>
  <si>
    <t>1902057861</t>
  </si>
  <si>
    <t>REG FACT EV HSRF0002551758</t>
  </si>
  <si>
    <t>1902057871</t>
  </si>
  <si>
    <t>REG FACT EV HSRF0002584254</t>
  </si>
  <si>
    <t>100049334</t>
  </si>
  <si>
    <t>100049335</t>
  </si>
  <si>
    <t>SALDO FAC 34771</t>
  </si>
  <si>
    <t>SALDO FE HSRF0002047657 MAR/2011</t>
  </si>
  <si>
    <t>LGL-475032155</t>
  </si>
  <si>
    <t>GLOSA RAD 475032155 FACTURA HSRF0002105390</t>
  </si>
  <si>
    <t>1901031812</t>
  </si>
  <si>
    <t>MA0470002246</t>
  </si>
  <si>
    <t>CONTAB.FACT.HSRF0002232666</t>
  </si>
  <si>
    <t>1901380036</t>
  </si>
  <si>
    <t>CONT DE FACT.1371</t>
  </si>
  <si>
    <t>1900877020</t>
  </si>
  <si>
    <t>SA0000510</t>
  </si>
  <si>
    <t>FT-HSRF0002119092  CO200900101</t>
  </si>
  <si>
    <t>6836810010</t>
  </si>
  <si>
    <t>1900877028</t>
  </si>
  <si>
    <t>FT-HSRF0002035864  CO200900101</t>
  </si>
  <si>
    <t>1901259943</t>
  </si>
  <si>
    <t>SA0001939</t>
  </si>
  <si>
    <t>FT-HSRF0002273922 CO200900101</t>
  </si>
  <si>
    <t>1901260013</t>
  </si>
  <si>
    <t>FT-HSRF0002160822 CO200900101</t>
  </si>
  <si>
    <t>6839709700</t>
  </si>
  <si>
    <t>1901260021</t>
  </si>
  <si>
    <t>FT-HSRF0002165896 CO200900101</t>
  </si>
  <si>
    <t>1901271403</t>
  </si>
  <si>
    <t>SA0002175</t>
  </si>
  <si>
    <t>FT-HSRF0002353772 CO200900901</t>
  </si>
  <si>
    <t>6830710010</t>
  </si>
  <si>
    <t>1901677375</t>
  </si>
  <si>
    <t>SA0003240</t>
  </si>
  <si>
    <t>FT-HSRF0002180863 CO200900101</t>
  </si>
  <si>
    <t>1901677386</t>
  </si>
  <si>
    <t>SA0003252</t>
  </si>
  <si>
    <t>FT-0012338 CO200900201</t>
  </si>
  <si>
    <t>1901304399</t>
  </si>
  <si>
    <t>HSRF002215396</t>
  </si>
  <si>
    <t>VA4060</t>
  </si>
  <si>
    <t>CAUS JUN/12 HSRF002215396</t>
  </si>
  <si>
    <t>7600111021</t>
  </si>
  <si>
    <t>1901329368</t>
  </si>
  <si>
    <t>VA4062</t>
  </si>
  <si>
    <t>CAUS JUN/12 FC 28525 CIMITARRA</t>
  </si>
  <si>
    <t>1901684503</t>
  </si>
  <si>
    <t>VA7934</t>
  </si>
  <si>
    <t>CAUS MAR/ 13 HSRF0002465348</t>
  </si>
  <si>
    <t>7600112011</t>
  </si>
  <si>
    <t>1902020379</t>
  </si>
  <si>
    <t>VA9659</t>
  </si>
  <si>
    <t>CAU JUN/13 HSRF0002529458</t>
  </si>
  <si>
    <t>7662213011</t>
  </si>
  <si>
    <t>2000087722</t>
  </si>
  <si>
    <t>20130814</t>
  </si>
  <si>
    <t>RECLAS CTA EVENTO AGO 2013</t>
  </si>
  <si>
    <t>2000079375</t>
  </si>
  <si>
    <t>2000087723</t>
  </si>
  <si>
    <t>SALDO PENDIENTE X LEGALIZAR GIRO MES DE AGOSTO 13</t>
  </si>
  <si>
    <t>2000122722</t>
  </si>
  <si>
    <t>20140731</t>
  </si>
  <si>
    <t>LEGALIZACION GIRO MES DE JULIO 2014</t>
  </si>
  <si>
    <t>15_2000000</t>
  </si>
  <si>
    <t>2000118331</t>
  </si>
  <si>
    <t>MPS JUL 2014</t>
  </si>
  <si>
    <t>EVENTO</t>
  </si>
  <si>
    <t>1902363602</t>
  </si>
  <si>
    <t>BOYACA</t>
  </si>
  <si>
    <t>REG FACT EV HSRF0002627213 - FACATATIVA</t>
  </si>
  <si>
    <t>1902976994</t>
  </si>
  <si>
    <t>BY00002149</t>
  </si>
  <si>
    <t>FE HSRF0002712009 ABRIL/2014</t>
  </si>
  <si>
    <t>1558014011</t>
  </si>
  <si>
    <t>1903950462</t>
  </si>
  <si>
    <t>AT0000008471</t>
  </si>
  <si>
    <t>2000147354</t>
  </si>
  <si>
    <t>08001370847 MAIRA CECILIA CAMPO LLORENTE</t>
  </si>
  <si>
    <t>800114011</t>
  </si>
  <si>
    <t>2000146018</t>
  </si>
  <si>
    <t>PORTAL FEB 2015</t>
  </si>
  <si>
    <t>CAN PORT FEB/15</t>
  </si>
  <si>
    <t>ATLANTICO</t>
  </si>
  <si>
    <t>CAN PORT FEB/15 E.S.E. HOSPITAL SAN</t>
  </si>
  <si>
    <t>2000147386</t>
  </si>
  <si>
    <t>POR FEB OP145829</t>
  </si>
  <si>
    <t>20150213</t>
  </si>
  <si>
    <t>4728814011</t>
  </si>
  <si>
    <t>1903935434</t>
  </si>
  <si>
    <t>ma0013472</t>
  </si>
  <si>
    <t>4728802734301 SANDRA PATRICIA FONTALVO PEREIRA</t>
  </si>
  <si>
    <t>2000145829</t>
  </si>
  <si>
    <t>2000151260</t>
  </si>
  <si>
    <t>1769162 MAG</t>
  </si>
  <si>
    <t>20150316</t>
  </si>
  <si>
    <t>1769162 MAG OP150833</t>
  </si>
  <si>
    <t>1904124126</t>
  </si>
  <si>
    <t>ma0014195</t>
  </si>
  <si>
    <t>1904185051</t>
  </si>
  <si>
    <t>1904185053</t>
  </si>
  <si>
    <t>2000150833</t>
  </si>
  <si>
    <t>2000165171</t>
  </si>
  <si>
    <t>ABONO PAGO MPS JUN 2015</t>
  </si>
  <si>
    <t>COMP PAGO JUN 15</t>
  </si>
  <si>
    <t>6800000000</t>
  </si>
  <si>
    <t>1904574130</t>
  </si>
  <si>
    <t>4131116293</t>
  </si>
  <si>
    <t>2000163507</t>
  </si>
  <si>
    <t>MPS JUN SAN</t>
  </si>
  <si>
    <t>santander</t>
  </si>
  <si>
    <t>EVENTO JUNIO 2015</t>
  </si>
  <si>
    <t>2000169424</t>
  </si>
  <si>
    <t>SALDO PAGO MPS JUN 2015</t>
  </si>
  <si>
    <t>2205100203</t>
  </si>
  <si>
    <t>ABONO PAGO MPS JUL 2015</t>
  </si>
  <si>
    <t>COMP PAGO JUL 15</t>
  </si>
  <si>
    <t>1904408756</t>
  </si>
  <si>
    <t>1904408759</t>
  </si>
  <si>
    <t>1904408760</t>
  </si>
  <si>
    <t>1904408771</t>
  </si>
  <si>
    <t>1904127471</t>
  </si>
  <si>
    <t>SA0008064</t>
  </si>
  <si>
    <t>68572163859 TRANSITO  GAMBA GARCIA</t>
  </si>
  <si>
    <t>2000167739</t>
  </si>
  <si>
    <t>MPS JUL_15 SAN</t>
  </si>
  <si>
    <t>EVENTO JUL 2015</t>
  </si>
  <si>
    <t>2000170415</t>
  </si>
  <si>
    <t>MPS JUL-168074</t>
  </si>
  <si>
    <t>1904335257</t>
  </si>
  <si>
    <t>ma0014584</t>
  </si>
  <si>
    <t>1904335271</t>
  </si>
  <si>
    <t>1902888746</t>
  </si>
  <si>
    <t>MA0470009824-VM-V</t>
  </si>
  <si>
    <t>CONT DE FACT HSRF0002680342</t>
  </si>
  <si>
    <t>1902969351</t>
  </si>
  <si>
    <t>CONT DE FAC. HSRF0002678539</t>
  </si>
  <si>
    <t>2000168074</t>
  </si>
  <si>
    <t>6334227 MAG</t>
  </si>
  <si>
    <t>2000181664</t>
  </si>
  <si>
    <t>PORTA SEP 175807</t>
  </si>
  <si>
    <t>20151028</t>
  </si>
  <si>
    <t>PORTAL SEP OP 175807</t>
  </si>
  <si>
    <t>4726814011</t>
  </si>
  <si>
    <t>1905017133</t>
  </si>
  <si>
    <t>7221528177</t>
  </si>
  <si>
    <t>47268225011 YENYS PATRICIA TORRES JIMENEZ</t>
  </si>
  <si>
    <t>2000175807</t>
  </si>
  <si>
    <t>8740880  SEP_15</t>
  </si>
  <si>
    <t>EVENTO SEP 2015</t>
  </si>
  <si>
    <t>2000187546</t>
  </si>
  <si>
    <t>PAGO EVENT NOVIE</t>
  </si>
  <si>
    <t>20151201</t>
  </si>
  <si>
    <t>COMPENSACION PAGO EVENTO NOVIEMBRE 2015</t>
  </si>
  <si>
    <t>503114011</t>
  </si>
  <si>
    <t>1904676175</t>
  </si>
  <si>
    <t>4211328381</t>
  </si>
  <si>
    <t>05154344031 LUZ MARINA MADERA VILLA</t>
  </si>
  <si>
    <t>515414011</t>
  </si>
  <si>
    <t>2000184358</t>
  </si>
  <si>
    <t>11226756 ANT</t>
  </si>
  <si>
    <t>antioquia</t>
  </si>
  <si>
    <t>EVENTO NOV 2015</t>
  </si>
  <si>
    <t>1904592771</t>
  </si>
  <si>
    <t>AT0000008489</t>
  </si>
  <si>
    <t>05031355242 EDWIN ANDRES SALAZAR MUNERA</t>
  </si>
  <si>
    <t>1905446244</t>
  </si>
  <si>
    <t>10211739048</t>
  </si>
  <si>
    <t>2000193553</t>
  </si>
  <si>
    <t>47001336805 YESENIA  UMBARILA AGUIRRE</t>
  </si>
  <si>
    <t>PORT DIC 189025</t>
  </si>
  <si>
    <t>20160127</t>
  </si>
  <si>
    <t>PORTAL DIC OP 189025</t>
  </si>
  <si>
    <t>2000189025</t>
  </si>
  <si>
    <t>12445721 MAG</t>
  </si>
  <si>
    <t>EVENTO DIC 2015</t>
  </si>
  <si>
    <t>1905867193</t>
  </si>
  <si>
    <t>1080752905</t>
  </si>
  <si>
    <t>2000203777</t>
  </si>
  <si>
    <t>4700102183906 MARYELIS JANETH RODRIGUEZ SILVA</t>
  </si>
  <si>
    <t>PORT MZO 202442</t>
  </si>
  <si>
    <t>20160318</t>
  </si>
  <si>
    <t>PORTAL MZO OP 202442</t>
  </si>
  <si>
    <t>2000202442</t>
  </si>
  <si>
    <t>16084721 MAR_201</t>
  </si>
  <si>
    <t>EVENTO MAR 2016</t>
  </si>
  <si>
    <t>1905542646</t>
  </si>
  <si>
    <t>11031412568</t>
  </si>
  <si>
    <t>2000204047</t>
  </si>
  <si>
    <t>68211282312 MARIA LOPEZ PEÑA</t>
  </si>
  <si>
    <t>6821114021</t>
  </si>
  <si>
    <t>1905475207</t>
  </si>
  <si>
    <t>11031414706</t>
  </si>
  <si>
    <t>68211282312 MARIA BRICEIDA LOPEZ PEÑA</t>
  </si>
  <si>
    <t>1905475208</t>
  </si>
  <si>
    <t>1905475209</t>
  </si>
  <si>
    <t>1906001486</t>
  </si>
  <si>
    <t>2011001821</t>
  </si>
  <si>
    <t>68190118710 ADRIANA ZULEIMY AGUIRRE RUIZ</t>
  </si>
  <si>
    <t>ABONO PAGO MAR 2016</t>
  </si>
  <si>
    <t>COMP PAGO MAR 16</t>
  </si>
  <si>
    <t>1904878866</t>
  </si>
  <si>
    <t>7031632707</t>
  </si>
  <si>
    <t>68211271915 BARBARA  FUENTES ARIAS</t>
  </si>
  <si>
    <t>1904974194</t>
  </si>
  <si>
    <t>7171438300</t>
  </si>
  <si>
    <t>1905183067</t>
  </si>
  <si>
    <t>9021620242</t>
  </si>
  <si>
    <t>1903370920</t>
  </si>
  <si>
    <t>SA0006867</t>
  </si>
  <si>
    <t>FT-HSRF0002776592 CO200900101</t>
  </si>
  <si>
    <t>6849810011</t>
  </si>
  <si>
    <t>1903458952</t>
  </si>
  <si>
    <t>SA0007121</t>
  </si>
  <si>
    <t>SERVICIOS DE SALUD</t>
  </si>
  <si>
    <t>6849814021</t>
  </si>
  <si>
    <t>2000201998</t>
  </si>
  <si>
    <t>MPS SAN</t>
  </si>
  <si>
    <t>SANTANDER</t>
  </si>
  <si>
    <t>2000208907</t>
  </si>
  <si>
    <t>20160407</t>
  </si>
  <si>
    <t>COMPENSACION</t>
  </si>
  <si>
    <t>2000150132</t>
  </si>
  <si>
    <t>MPS MAR_15</t>
  </si>
  <si>
    <t>VR ABONO A FACTURA</t>
  </si>
  <si>
    <t>VR ABONO GD MPS ABRIL 2016</t>
  </si>
  <si>
    <t>YB999</t>
  </si>
  <si>
    <t>2000227050</t>
  </si>
  <si>
    <t>2205100201</t>
  </si>
  <si>
    <t>MPS AGO_2016</t>
  </si>
  <si>
    <t>MAGDALENA</t>
  </si>
  <si>
    <t>2000227846</t>
  </si>
  <si>
    <t>CAPITA PRIVADA AGOSTO 2016</t>
  </si>
  <si>
    <t>2000229551</t>
  </si>
  <si>
    <t>MPS AGO_O 228514</t>
  </si>
  <si>
    <t>20160819</t>
  </si>
  <si>
    <t>MPS AGO_OP 228514</t>
  </si>
  <si>
    <t>1906735872</t>
  </si>
  <si>
    <t>6021530945</t>
  </si>
  <si>
    <t>4769200021008 CRISTINA  PADILLA PUELLO</t>
  </si>
  <si>
    <t>4769214011</t>
  </si>
  <si>
    <t>1906734343</t>
  </si>
  <si>
    <t>6200943735</t>
  </si>
  <si>
    <t>47288290311 JUAN PABLO ABRIL NIÑO</t>
  </si>
  <si>
    <t>1906734353</t>
  </si>
  <si>
    <t>4726800084903 MARLENIS PAOLA CARRILLO CARRILLO</t>
  </si>
  <si>
    <t>2000228514</t>
  </si>
  <si>
    <t>EVENTO AGOSTO 2016</t>
  </si>
  <si>
    <t>2000232457</t>
  </si>
  <si>
    <t>20160826</t>
  </si>
  <si>
    <t>PAGO MES DE AGOSTO 2016</t>
  </si>
  <si>
    <t>2300000000</t>
  </si>
  <si>
    <t>2350014011</t>
  </si>
  <si>
    <t>1906684318</t>
  </si>
  <si>
    <t>6211909392</t>
  </si>
  <si>
    <t>23500127380 ZHAROL MICHELL CASTANEDA LOPEZ</t>
  </si>
  <si>
    <t>2000228918</t>
  </si>
  <si>
    <t>886419 AGOSTO 20</t>
  </si>
  <si>
    <t>CORDOBA</t>
  </si>
  <si>
    <t>2000268717</t>
  </si>
  <si>
    <t>20170303</t>
  </si>
  <si>
    <t>4443014011</t>
  </si>
  <si>
    <t>2000000000</t>
  </si>
  <si>
    <t>1906181327</t>
  </si>
  <si>
    <t>3020748025</t>
  </si>
  <si>
    <t>44430350654 MARIANA VALENTINA RAMIREZ HENAO</t>
  </si>
  <si>
    <t>2000257521</t>
  </si>
  <si>
    <t>8064728 CES01-17</t>
  </si>
  <si>
    <t>cesar</t>
  </si>
  <si>
    <t>EVENTO Ene_2017</t>
  </si>
  <si>
    <t>1907358744</t>
  </si>
  <si>
    <t>2000284709</t>
  </si>
  <si>
    <t>4700100803703 CHRISTIAN AUGUSTO MARTINEZ URIELES</t>
  </si>
  <si>
    <t>4700101469106 YULIS YOJANA PEREA PEREA</t>
  </si>
  <si>
    <t>1907744427</t>
  </si>
  <si>
    <t>12141143034</t>
  </si>
  <si>
    <t>47001360137 MARIA DEL PILAR ARIZA MORALES</t>
  </si>
  <si>
    <t>MPS JUN 281776</t>
  </si>
  <si>
    <t>20170627</t>
  </si>
  <si>
    <t>MPS JUNIO OP 281776</t>
  </si>
  <si>
    <t>1908133189</t>
  </si>
  <si>
    <t>4031416388</t>
  </si>
  <si>
    <t>47288340568 TORIBIO  RODRIGUEZ SALCEDO</t>
  </si>
  <si>
    <t>2000281776</t>
  </si>
  <si>
    <t>MPS MAG -1</t>
  </si>
  <si>
    <t>EVENTO May_2017</t>
  </si>
  <si>
    <t>2000316246</t>
  </si>
  <si>
    <t>ABONO COMP PAGO NOV 2017</t>
  </si>
  <si>
    <t>COMP PAGO NOV 17</t>
  </si>
  <si>
    <t>4800005601</t>
  </si>
  <si>
    <t>2000080582</t>
  </si>
  <si>
    <t>KP</t>
  </si>
  <si>
    <t>2000324984</t>
  </si>
  <si>
    <t>PAGO EVENTO ENERO SUCRE 2019</t>
  </si>
  <si>
    <t>7000100000</t>
  </si>
  <si>
    <t>FACT 3231482</t>
  </si>
  <si>
    <t>20190130</t>
  </si>
  <si>
    <t>1907149541</t>
  </si>
  <si>
    <t>9201558024</t>
  </si>
  <si>
    <t>70713026982 ROSAAURA  GOMEZ DE LA HOZ</t>
  </si>
  <si>
    <t>1909130118</t>
  </si>
  <si>
    <t>10021528983</t>
  </si>
  <si>
    <t>2000325928</t>
  </si>
  <si>
    <t>47288106459 ANGELICA MARIA ZUÑIGA GARCIA</t>
  </si>
  <si>
    <t>1909633388</t>
  </si>
  <si>
    <t>1041522142</t>
  </si>
  <si>
    <t>47053382317 ALEXANDRA  ESCORCIA MORRON</t>
  </si>
  <si>
    <t>4705317011</t>
  </si>
  <si>
    <t>1909633391</t>
  </si>
  <si>
    <t>47053298052 KRISTEL SOFIA GALLARDO ESCORCIA</t>
  </si>
  <si>
    <t>1909577398</t>
  </si>
  <si>
    <t>12141415837</t>
  </si>
  <si>
    <t>47170369159 MARLYS ALICIA RIVERA CUEVA</t>
  </si>
  <si>
    <t>4717014011</t>
  </si>
  <si>
    <t>1909577401</t>
  </si>
  <si>
    <t>47053025413 JOSE MANUEL CAMACHO ABREW</t>
  </si>
  <si>
    <t>4705314011</t>
  </si>
  <si>
    <t>1909577404</t>
  </si>
  <si>
    <t>47707260913 MARCOS MANUEL SOSA HERRERA</t>
  </si>
  <si>
    <t>4770714011</t>
  </si>
  <si>
    <t>MPS MAYO/2017</t>
  </si>
  <si>
    <t>20190528</t>
  </si>
  <si>
    <t>MPS MAYO/2017 OP281965</t>
  </si>
  <si>
    <t>1908320957</t>
  </si>
  <si>
    <t>5031409697</t>
  </si>
  <si>
    <t>47692288300 HANYELA VANESSA CARO PINEDA</t>
  </si>
  <si>
    <t>1908320961</t>
  </si>
  <si>
    <t>1908320965</t>
  </si>
  <si>
    <t>1908320971</t>
  </si>
  <si>
    <t>47001308813 PEDRO RAFAEL CARRILLO MELO</t>
  </si>
  <si>
    <t>1908676741</t>
  </si>
  <si>
    <t>7041120437</t>
  </si>
  <si>
    <t>47980381039 MESSI DAVID QUINTERO ACOSTA</t>
  </si>
  <si>
    <t>4798014011</t>
  </si>
  <si>
    <t>1908676748</t>
  </si>
  <si>
    <t>1908676775</t>
  </si>
  <si>
    <t>47170369164 EMMANUEL JESUS FANDIÑO RIVERA</t>
  </si>
  <si>
    <t>1908925974</t>
  </si>
  <si>
    <t>9011553151</t>
  </si>
  <si>
    <t>2000281965</t>
  </si>
  <si>
    <t>MPS MAG -2</t>
  </si>
  <si>
    <t>2000328251</t>
  </si>
  <si>
    <t>SALDO EVENTO May_2017</t>
  </si>
  <si>
    <t>2000330579</t>
  </si>
  <si>
    <t>68190002849 LIBERATO  GONZALEZ MOGOLLON</t>
  </si>
  <si>
    <t>1907451313</t>
  </si>
  <si>
    <t>10100807550</t>
  </si>
  <si>
    <t>05604366167 ANDRES FELIPE CANO GARCIA</t>
  </si>
  <si>
    <t>560414011</t>
  </si>
  <si>
    <t>1907451326</t>
  </si>
  <si>
    <t>05154347781 INGRIS JHOANA PEREZ BRAVO</t>
  </si>
  <si>
    <t>1907460773</t>
  </si>
  <si>
    <t>10121025418</t>
  </si>
  <si>
    <t>08001436967 JOHAN ANDRES SOTO OSPINO</t>
  </si>
  <si>
    <t>1905838264</t>
  </si>
  <si>
    <t>10151614738</t>
  </si>
  <si>
    <t>13001017627 JAIME  MARTINEZ SEGURA</t>
  </si>
  <si>
    <t>1300114011</t>
  </si>
  <si>
    <t>1909318944</t>
  </si>
  <si>
    <t>10191508203</t>
  </si>
  <si>
    <t>68190066660 JHOAN SEBASTIAN MELO JAIMES</t>
  </si>
  <si>
    <t>1909250474</t>
  </si>
  <si>
    <t>10191508938</t>
  </si>
  <si>
    <t>1909250482</t>
  </si>
  <si>
    <t>68572000907 GLORIA INES GAMBOA</t>
  </si>
  <si>
    <t>1907357146</t>
  </si>
  <si>
    <t>10191648593</t>
  </si>
  <si>
    <t>15204040820 LUIS CARLOS GARAVITO JOAQUIN</t>
  </si>
  <si>
    <t>1520414011</t>
  </si>
  <si>
    <t>1907358751</t>
  </si>
  <si>
    <t>13001397916 MAIRA ALEJANDRA CARMONA ANGULO</t>
  </si>
  <si>
    <t>1905602634</t>
  </si>
  <si>
    <t>10202022269</t>
  </si>
  <si>
    <t>1908000063</t>
  </si>
  <si>
    <t>1021502761</t>
  </si>
  <si>
    <t>23001122108 HILSI HILSI HERNANDEZ HERNANDEZ</t>
  </si>
  <si>
    <t>1906145546</t>
  </si>
  <si>
    <t>1060712493</t>
  </si>
  <si>
    <t>54001319755 YESSICA GOMEZ COLORADO</t>
  </si>
  <si>
    <t>1909362616</t>
  </si>
  <si>
    <t>11011449324</t>
  </si>
  <si>
    <t>20001000445 DAIRO ANDRES MERCADO MARIN</t>
  </si>
  <si>
    <t>2000114011</t>
  </si>
  <si>
    <t>1907544853</t>
  </si>
  <si>
    <t>11080858134</t>
  </si>
  <si>
    <t>05120374192 ELIKA DEL CARMEN MEJIA ZUÑIGA</t>
  </si>
  <si>
    <t>512014011</t>
  </si>
  <si>
    <t>1907601484</t>
  </si>
  <si>
    <t>11181705357</t>
  </si>
  <si>
    <t>08137416900 ANA PAOLA SARABIA PAEZ</t>
  </si>
  <si>
    <t>813714011</t>
  </si>
  <si>
    <t>1907739956</t>
  </si>
  <si>
    <t>11181757851</t>
  </si>
  <si>
    <t>13001344552 BRENDA CAROLINA SANCHEZ NARVAEZ</t>
  </si>
  <si>
    <t>1907739971</t>
  </si>
  <si>
    <t>1905703178</t>
  </si>
  <si>
    <t>11201429363</t>
  </si>
  <si>
    <t>08421386153 KEILA PATRICIA CASERES VERGARA</t>
  </si>
  <si>
    <t>842114011</t>
  </si>
  <si>
    <t>1909477873</t>
  </si>
  <si>
    <t>11201731023</t>
  </si>
  <si>
    <t>13001017626 SUGEN MARIA SEGURA VEGA</t>
  </si>
  <si>
    <t>1906059646</t>
  </si>
  <si>
    <t>11290939164</t>
  </si>
  <si>
    <t>13001171918 SAMARIS ISABEL ROBLES JARABA</t>
  </si>
  <si>
    <t>1907855706</t>
  </si>
  <si>
    <t>1171500356</t>
  </si>
  <si>
    <t>05495453059 RONALDO JOSE VILLALBA DIAZ</t>
  </si>
  <si>
    <t>549514011</t>
  </si>
  <si>
    <t>1905985640</t>
  </si>
  <si>
    <t>1190951174</t>
  </si>
  <si>
    <t>15646078136 ALIRIO  CARDOZO</t>
  </si>
  <si>
    <t>1564614011</t>
  </si>
  <si>
    <t>1908000074</t>
  </si>
  <si>
    <t>1191433615</t>
  </si>
  <si>
    <t>13001046009 CARLOS GABRIEL PUERTA FERNANDEZ</t>
  </si>
  <si>
    <t>1905919275</t>
  </si>
  <si>
    <t>12041412733</t>
  </si>
  <si>
    <t>1909531837</t>
  </si>
  <si>
    <t>12051355815</t>
  </si>
  <si>
    <t>05250305571 VICKY MILEY MARTINEZ MORELO</t>
  </si>
  <si>
    <t>525014011</t>
  </si>
  <si>
    <t>SALDO COMP PAGO NOV 2017</t>
  </si>
  <si>
    <t>1906056600</t>
  </si>
  <si>
    <t>12111212111</t>
  </si>
  <si>
    <t>13001376833 YURANIS  ORTIZ ATENCIA</t>
  </si>
  <si>
    <t>1907682395</t>
  </si>
  <si>
    <t>12151406529</t>
  </si>
  <si>
    <t>15500150609 SANDRA VIVIANA NARANJO RINCON</t>
  </si>
  <si>
    <t>1550014011</t>
  </si>
  <si>
    <t>1907864900</t>
  </si>
  <si>
    <t>2011549365</t>
  </si>
  <si>
    <t>20001874001 DANIEL FELIPE LACOUTURE DIAZ</t>
  </si>
  <si>
    <t>1907864901</t>
  </si>
  <si>
    <t>SALDO PAGO MPS DIC 2014</t>
  </si>
  <si>
    <t>SALDO PAGO MAR 2015</t>
  </si>
  <si>
    <t>1909737849</t>
  </si>
  <si>
    <t>20200123</t>
  </si>
  <si>
    <t>15135136040 HERMELINDO  SANCHEZ SANCHEZ</t>
  </si>
  <si>
    <t>1513517011</t>
  </si>
  <si>
    <t>DAVIVIENDA BOG-2</t>
  </si>
  <si>
    <t>20200422</t>
  </si>
  <si>
    <t>1907978781</t>
  </si>
  <si>
    <t>2020650607</t>
  </si>
  <si>
    <t>54001317644 RUTH VILLAMIZAR NIÑO</t>
  </si>
  <si>
    <t>1906035155</t>
  </si>
  <si>
    <t>2171138007</t>
  </si>
  <si>
    <t>68190142225 LUISA FERNANDA MARTINEZ</t>
  </si>
  <si>
    <t>1904541033</t>
  </si>
  <si>
    <t>2191144609</t>
  </si>
  <si>
    <t>7605414011</t>
  </si>
  <si>
    <t>1906146377</t>
  </si>
  <si>
    <t>2201248510</t>
  </si>
  <si>
    <t>23001178157 YESICA MARIA RAMOS CAÑAVERA</t>
  </si>
  <si>
    <t>2300114011</t>
  </si>
  <si>
    <t>1904316192</t>
  </si>
  <si>
    <t>2201607643</t>
  </si>
  <si>
    <t>1907984542</t>
  </si>
  <si>
    <t>2201710542</t>
  </si>
  <si>
    <t>20001262708 MARTIN DAVID SIERRA ANDRADE</t>
  </si>
  <si>
    <t>1908113155</t>
  </si>
  <si>
    <t>2201738145</t>
  </si>
  <si>
    <t>1906181336</t>
  </si>
  <si>
    <t>3020754748</t>
  </si>
  <si>
    <t>76622478023 GUADALUPE  LEON PEREZ</t>
  </si>
  <si>
    <t>7662215011</t>
  </si>
  <si>
    <t>1908154539</t>
  </si>
  <si>
    <t>3020957767</t>
  </si>
  <si>
    <t>94001229003 YILKA TATIANA BASTIDAS PEREZ</t>
  </si>
  <si>
    <t>9400016011</t>
  </si>
  <si>
    <t>1908186513</t>
  </si>
  <si>
    <t>3021618889</t>
  </si>
  <si>
    <t>54261282798 INGRID VANNESSA ANGEL ZAPATA</t>
  </si>
  <si>
    <t>5426115011</t>
  </si>
  <si>
    <t>1908169044</t>
  </si>
  <si>
    <t>3131520932</t>
  </si>
  <si>
    <t>05120440485 ANJIS JHOJANA CUADRADO JULIO</t>
  </si>
  <si>
    <t>1906233101</t>
  </si>
  <si>
    <t>3161430859</t>
  </si>
  <si>
    <t>15401000303 BLANCA FLOR RONCANCIO</t>
  </si>
  <si>
    <t>1908204559</t>
  </si>
  <si>
    <t>4030759983</t>
  </si>
  <si>
    <t>70001114572 ISMAEL CASTRO MURILLO</t>
  </si>
  <si>
    <t>7000114011</t>
  </si>
  <si>
    <t>1908277958</t>
  </si>
  <si>
    <t>4051724738</t>
  </si>
  <si>
    <t>76001024948 DEYBI ADRIAN PATAQUIVA ROMERO</t>
  </si>
  <si>
    <t>1906518220</t>
  </si>
  <si>
    <t>5020932854</t>
  </si>
  <si>
    <t>76001289455 YIRLEY OSORIO HENAO</t>
  </si>
  <si>
    <t>1908528423</t>
  </si>
  <si>
    <t>5031031909</t>
  </si>
  <si>
    <t>15660001052 FRANCY LILIANA BUITRAGO LEGUIZAMON</t>
  </si>
  <si>
    <t>1566014011</t>
  </si>
  <si>
    <t>68572356450 DIEGO DAVID GONZALEZ TRASLAVIÑA</t>
  </si>
  <si>
    <t>68190066832 PAOLA ANDREA CAICEDO GALLEGO</t>
  </si>
  <si>
    <t>68190347053 OSCAR DANIEL MARTINEZ CAICEDO</t>
  </si>
  <si>
    <t>1906473595</t>
  </si>
  <si>
    <t>5051159704</t>
  </si>
  <si>
    <t>68572001970 KAREN LICETH PINZON GARZON</t>
  </si>
  <si>
    <t>1908565098</t>
  </si>
  <si>
    <t>5051700632</t>
  </si>
  <si>
    <t>SALDO FACT HSRF0002948867 54001319755 YESSICA STEF</t>
  </si>
  <si>
    <t>1906564160</t>
  </si>
  <si>
    <t>5101727737</t>
  </si>
  <si>
    <t>1906651262</t>
  </si>
  <si>
    <t>5171748666</t>
  </si>
  <si>
    <t>76364110904 STEFANY CASTRO CHITIVA</t>
  </si>
  <si>
    <t>7636415011</t>
  </si>
  <si>
    <t>1906651269</t>
  </si>
  <si>
    <t>76364598756 HIJO DE STEFANY CASTRO CHITIVA</t>
  </si>
  <si>
    <t>1906572353</t>
  </si>
  <si>
    <t>5181735766</t>
  </si>
  <si>
    <t>15401000554 ANA PATRICIA RUEDA FORERO</t>
  </si>
  <si>
    <t>1906564194</t>
  </si>
  <si>
    <t>5181739365</t>
  </si>
  <si>
    <t>15401000842 DAVINSON FELIPE RUEDA FORERO</t>
  </si>
  <si>
    <t>1908547591</t>
  </si>
  <si>
    <t>5191741799</t>
  </si>
  <si>
    <t>15660085351 ALISSON GABRIELA PATIÑO TIBAGAN</t>
  </si>
  <si>
    <t>1908436984</t>
  </si>
  <si>
    <t>5201049051</t>
  </si>
  <si>
    <t>23466138014 YUDIS ESTHER VANEGAS FABRA</t>
  </si>
  <si>
    <t>2346614011</t>
  </si>
  <si>
    <t>1908551212</t>
  </si>
  <si>
    <t>5201049061</t>
  </si>
  <si>
    <t>13001390411 ABRAHAM JOSE JULIO LOPEZ</t>
  </si>
  <si>
    <t>1906812765</t>
  </si>
  <si>
    <t>6010855874</t>
  </si>
  <si>
    <t>76001069359 JAIME REYES PIEDRAHITA</t>
  </si>
  <si>
    <t>1908588198</t>
  </si>
  <si>
    <t>6011208979</t>
  </si>
  <si>
    <t>76622264819 LAURA SANTANDER GIL</t>
  </si>
  <si>
    <t>1909692123</t>
  </si>
  <si>
    <t>6081126045</t>
  </si>
  <si>
    <t>94001211796 JUAN SEBASTIAN GIRALDO ROMERO</t>
  </si>
  <si>
    <t>9400117011</t>
  </si>
  <si>
    <t>1906732487</t>
  </si>
  <si>
    <t>6151705780</t>
  </si>
  <si>
    <t>1906732494</t>
  </si>
  <si>
    <t>76364584576 EMILY CASTRO VALENCIA</t>
  </si>
  <si>
    <t>1904871701</t>
  </si>
  <si>
    <t>6181626384</t>
  </si>
  <si>
    <t>1904871712</t>
  </si>
  <si>
    <t>1906921551</t>
  </si>
  <si>
    <t>6200716039</t>
  </si>
  <si>
    <t>54405229244 YENIFER SANABRIA SANDOVAL</t>
  </si>
  <si>
    <t>5440515011</t>
  </si>
  <si>
    <t>1906700201</t>
  </si>
  <si>
    <t>6201317588</t>
  </si>
  <si>
    <t>68322367618 DOMINIK SANTIAGO SIACHOQUE PEREIRA</t>
  </si>
  <si>
    <t>6832214021</t>
  </si>
  <si>
    <t>1908592132</t>
  </si>
  <si>
    <t>7040752572</t>
  </si>
  <si>
    <t>70713162705 DARIANA JULIO MARRUGO</t>
  </si>
  <si>
    <t>1908671523</t>
  </si>
  <si>
    <t>7041032995</t>
  </si>
  <si>
    <t>68271257805 ESMERALDA KATERIN CASTELLANOS HERNANDE</t>
  </si>
  <si>
    <t>6827114021</t>
  </si>
  <si>
    <t>1908842316</t>
  </si>
  <si>
    <t>7041344263</t>
  </si>
  <si>
    <t>05154196996 WILSON GEOVANNIS VELEZ HINCAPIE</t>
  </si>
  <si>
    <t>1908674731</t>
  </si>
  <si>
    <t>7050809857</t>
  </si>
  <si>
    <t>20013162536 OLGA PATRICIA VIÑA ARAUJO</t>
  </si>
  <si>
    <t>68720001939 TEOFELINA  CAMPOS DE TAVERA</t>
  </si>
  <si>
    <t>1908673966</t>
  </si>
  <si>
    <t>68001123607 LUIS JESUS MARIN MELGAREJO</t>
  </si>
  <si>
    <t>68190182065 MARIA DEL ROSARIO CARDONA DIAZ</t>
  </si>
  <si>
    <t>1908807359</t>
  </si>
  <si>
    <t>7061452018</t>
  </si>
  <si>
    <t>1908807381</t>
  </si>
  <si>
    <t>1906737503</t>
  </si>
  <si>
    <t>7080853465</t>
  </si>
  <si>
    <t>68190365588 ANGELA MICELL CHURQUE MOLANO</t>
  </si>
  <si>
    <t>1905212214</t>
  </si>
  <si>
    <t>7081415733</t>
  </si>
  <si>
    <t>1908690553</t>
  </si>
  <si>
    <t>7141337739</t>
  </si>
  <si>
    <t>23555141036 DILAN  CORDERO CASTRO</t>
  </si>
  <si>
    <t>2355514011</t>
  </si>
  <si>
    <t>1905459195</t>
  </si>
  <si>
    <t>7171746549</t>
  </si>
  <si>
    <t>15646077198 LUZ MARINA ESCOBAR CHACON</t>
  </si>
  <si>
    <t>1908801971</t>
  </si>
  <si>
    <t>7191715957</t>
  </si>
  <si>
    <t>68689353154 LUISA DELIA PINZON</t>
  </si>
  <si>
    <t>6868914021</t>
  </si>
  <si>
    <t>1908801973</t>
  </si>
  <si>
    <t>68755348086 LIZEHT GABRIELA LEGUIZAMON SORIANO</t>
  </si>
  <si>
    <t>6875514021</t>
  </si>
  <si>
    <t>1908821764</t>
  </si>
  <si>
    <t>8011510860</t>
  </si>
  <si>
    <t>20013865437 SAMUEL ANDRES LOPEZ ANAYA</t>
  </si>
  <si>
    <t>1908916384</t>
  </si>
  <si>
    <t>8021627128</t>
  </si>
  <si>
    <t>54001262504 FROILAN ROJAS BERNAL</t>
  </si>
  <si>
    <t>1907083676</t>
  </si>
  <si>
    <t>8041802804</t>
  </si>
  <si>
    <t>1540114011</t>
  </si>
  <si>
    <t>1907083740</t>
  </si>
  <si>
    <t>1907096693</t>
  </si>
  <si>
    <t>15401000297 SAIN  AVILA PEREZ</t>
  </si>
  <si>
    <t>1905172192</t>
  </si>
  <si>
    <t>8121518763</t>
  </si>
  <si>
    <t>08001412875 HECTOR IVAN PABON CANTILLO</t>
  </si>
  <si>
    <t>1905166078</t>
  </si>
  <si>
    <t>8141711818</t>
  </si>
  <si>
    <t>70713115255 LUIS CARLOS MERCADO HERNANDEZ</t>
  </si>
  <si>
    <t>1908896596</t>
  </si>
  <si>
    <t>8171545721</t>
  </si>
  <si>
    <t>15218085742 JENNIFER NATALIA SUAREZ RIOS</t>
  </si>
  <si>
    <t>1521814011</t>
  </si>
  <si>
    <t>1908891393</t>
  </si>
  <si>
    <t>8181658876</t>
  </si>
  <si>
    <t>76622074697 YUDY SANCHEZ SANTANDER</t>
  </si>
  <si>
    <t>7662217011</t>
  </si>
  <si>
    <t>1908891397</t>
  </si>
  <si>
    <t>76622074697 YUDY LORENA SANCHEZ SANTANDER</t>
  </si>
  <si>
    <t>1909036211</t>
  </si>
  <si>
    <t>8181717704</t>
  </si>
  <si>
    <t>68377377873 FREDY DANEY MARIN QUIROGA</t>
  </si>
  <si>
    <t>6837714021</t>
  </si>
  <si>
    <t>1907078235</t>
  </si>
  <si>
    <t>8191649240</t>
  </si>
  <si>
    <t>15500020257 KAREN YULIANA RISCANEVO REYES</t>
  </si>
  <si>
    <t>1905287872</t>
  </si>
  <si>
    <t>8221103805</t>
  </si>
  <si>
    <t>1905188617</t>
  </si>
  <si>
    <t>9011426649</t>
  </si>
  <si>
    <t>76364476176 LEDYS ADRIANA RUA VIDALES</t>
  </si>
  <si>
    <t>7636414011</t>
  </si>
  <si>
    <t>1907164613</t>
  </si>
  <si>
    <t>9020750835</t>
  </si>
  <si>
    <t>1907136553</t>
  </si>
  <si>
    <t>9061403984</t>
  </si>
  <si>
    <t>68190316168 JOHAN SEBASTIAN CARDENAS RINCON</t>
  </si>
  <si>
    <t>1909101245</t>
  </si>
  <si>
    <t>9181619835</t>
  </si>
  <si>
    <t>1907253866</t>
  </si>
  <si>
    <t>9201006226</t>
  </si>
  <si>
    <t>1907253868</t>
  </si>
  <si>
    <t>SALD PEND POR PAGAR FAC 3231482 eventos ENE 19</t>
  </si>
  <si>
    <t>1905347839</t>
  </si>
  <si>
    <t>9221043582</t>
  </si>
  <si>
    <t>ACEPTA EPS</t>
  </si>
  <si>
    <t>ACEPTACION GLOSA GL-68925162951</t>
  </si>
  <si>
    <t>1904537836</t>
  </si>
  <si>
    <t>AT0005698</t>
  </si>
  <si>
    <t>1903438057</t>
  </si>
  <si>
    <t>FACT fac ev  HSRF0002794314</t>
  </si>
  <si>
    <t>08_2000000</t>
  </si>
  <si>
    <t>SALDO POR COMPENSAL BOYACA</t>
  </si>
  <si>
    <t>SALDO PEND FE HSRF0002712009 ABRIL/2014</t>
  </si>
  <si>
    <t>1903933028</t>
  </si>
  <si>
    <t>BY00002645</t>
  </si>
  <si>
    <t>15480001351 YASNEIDY GONZALEZ GARCIA</t>
  </si>
  <si>
    <t>1548014011</t>
  </si>
  <si>
    <t>1902279747</t>
  </si>
  <si>
    <t>CE0000002119</t>
  </si>
  <si>
    <t>REG FACT EV  HSRF0002624229</t>
  </si>
  <si>
    <t>1903438116</t>
  </si>
  <si>
    <t>CE0000003357</t>
  </si>
  <si>
    <t>FACT fac ev  HSRF0002691422</t>
  </si>
  <si>
    <t>1903927019</t>
  </si>
  <si>
    <t>CE0000003875</t>
  </si>
  <si>
    <t>4800006789</t>
  </si>
  <si>
    <t>Cundinamarca</t>
  </si>
  <si>
    <t>CARTERA NIT 800 DOC 2000301312 M400</t>
  </si>
  <si>
    <t>1902726328</t>
  </si>
  <si>
    <t>REG FACT Ev HSRF0002692476</t>
  </si>
  <si>
    <t>68_2000000</t>
  </si>
  <si>
    <t>1903438015</t>
  </si>
  <si>
    <t>FACT fac ev  HSRF0002797384</t>
  </si>
  <si>
    <t>1903438145</t>
  </si>
  <si>
    <t>FACT fac ev  HSRF0002691471</t>
  </si>
  <si>
    <t>1902316465</t>
  </si>
  <si>
    <t>VA11618</t>
  </si>
  <si>
    <t>CAU SEP/13 HSRF0002616800</t>
  </si>
  <si>
    <t>1902885921</t>
  </si>
  <si>
    <t>VA14293</t>
  </si>
  <si>
    <t>CAU FEB/14 HSRF0002704006</t>
  </si>
  <si>
    <t>7600114011</t>
  </si>
  <si>
    <t>1903361947</t>
  </si>
  <si>
    <t>VA16100</t>
  </si>
  <si>
    <t>CAU JUN14 HSRF0002717693</t>
  </si>
  <si>
    <t>7662214011</t>
  </si>
  <si>
    <t>1903562247</t>
  </si>
  <si>
    <t>VA16485</t>
  </si>
  <si>
    <t>1903562334</t>
  </si>
  <si>
    <t>1903562380</t>
  </si>
  <si>
    <t>1902726315</t>
  </si>
  <si>
    <t>valle del cauca</t>
  </si>
  <si>
    <t>REG FACT Ev HSRF0002697477</t>
  </si>
  <si>
    <t>76_2000000</t>
  </si>
  <si>
    <t>1902463273</t>
  </si>
  <si>
    <t>VALLE DEL CAUCA</t>
  </si>
  <si>
    <t>Reg fac evento HSRF0002655973- CALI</t>
  </si>
  <si>
    <t>VR SALDO ABRIL/16</t>
  </si>
  <si>
    <t>VR SALDO FACTURA GD MPS ABRIL 2016</t>
  </si>
  <si>
    <t>4800001048</t>
  </si>
  <si>
    <t>COMP PAGO NOV 2017</t>
  </si>
  <si>
    <t>HSRF2047547</t>
  </si>
  <si>
    <t>HSRF1797814</t>
  </si>
  <si>
    <t>HSRF1980170</t>
  </si>
  <si>
    <t>HSFR2109634</t>
  </si>
  <si>
    <t>HSRF2136790</t>
  </si>
  <si>
    <t>HSRF2140160</t>
  </si>
  <si>
    <t>HSRF2047657</t>
  </si>
  <si>
    <t>HSRF1989323</t>
  </si>
  <si>
    <t>HSFR2105390</t>
  </si>
  <si>
    <t>HSRF2105390</t>
  </si>
  <si>
    <t>HSRF2890728</t>
  </si>
  <si>
    <t>HSRF2885998</t>
  </si>
  <si>
    <t>HSRF3050287</t>
  </si>
  <si>
    <t>HSRF3045672</t>
  </si>
  <si>
    <t>HSRF2988400</t>
  </si>
  <si>
    <t>HRF2767439</t>
  </si>
  <si>
    <t>HSRF2954259</t>
  </si>
  <si>
    <t>HSRF2948867</t>
  </si>
  <si>
    <t>HSRF1796253</t>
  </si>
  <si>
    <t>HSRF2219441</t>
  </si>
  <si>
    <t>HSRF2261234</t>
  </si>
  <si>
    <t>HSRF2035058</t>
  </si>
  <si>
    <t>HSRF2375101</t>
  </si>
  <si>
    <t>HSRF2387469</t>
  </si>
  <si>
    <t>HSRF2367334</t>
  </si>
  <si>
    <t>HSRF2343970</t>
  </si>
  <si>
    <t>HSRF2223538</t>
  </si>
  <si>
    <t>HSRF2367209</t>
  </si>
  <si>
    <t>HSRF2325984</t>
  </si>
  <si>
    <t>HSRF2379783</t>
  </si>
  <si>
    <t>HSRF2383406</t>
  </si>
  <si>
    <t>HSRF2402723</t>
  </si>
  <si>
    <t>HSRF2463540</t>
  </si>
  <si>
    <t>HSRF2458836</t>
  </si>
  <si>
    <t>HSRF2205220</t>
  </si>
  <si>
    <t>HSRF2525081</t>
  </si>
  <si>
    <t>HSRF2500551</t>
  </si>
  <si>
    <t>HSRF2538095</t>
  </si>
  <si>
    <t>HSRF2566041</t>
  </si>
  <si>
    <t>HSRF2566047</t>
  </si>
  <si>
    <t>HSRF2577158</t>
  </si>
  <si>
    <t>HSRF537470</t>
  </si>
  <si>
    <t>HSRF2551758</t>
  </si>
  <si>
    <t>HSRF2584254</t>
  </si>
  <si>
    <t>HSRF2232666</t>
  </si>
  <si>
    <t>HSRF2119092</t>
  </si>
  <si>
    <t>HSRF2038564</t>
  </si>
  <si>
    <t>HSRF2273922</t>
  </si>
  <si>
    <t>HSRF2160822</t>
  </si>
  <si>
    <t>HSRF2165896</t>
  </si>
  <si>
    <t>HSRF2353772</t>
  </si>
  <si>
    <t>HSRF2180863</t>
  </si>
  <si>
    <t>HSRF2465348</t>
  </si>
  <si>
    <t>HSRF2529458</t>
  </si>
  <si>
    <t>HSRF2627213</t>
  </si>
  <si>
    <t>HSRF2712009</t>
  </si>
  <si>
    <t>HSRF2847225</t>
  </si>
  <si>
    <t>HSRF2857798</t>
  </si>
  <si>
    <t>HSRF2870454</t>
  </si>
  <si>
    <t>HSRF2882398</t>
  </si>
  <si>
    <t>HSRF2875066</t>
  </si>
  <si>
    <t>HSRF2904730</t>
  </si>
  <si>
    <t>HSRF2897275</t>
  </si>
  <si>
    <t>HSRF2894519</t>
  </si>
  <si>
    <t>HSRF2897023</t>
  </si>
  <si>
    <t>HSRF2896170</t>
  </si>
  <si>
    <t>HSRF2841374</t>
  </si>
  <si>
    <t>HSRF2883095</t>
  </si>
  <si>
    <t>HSRF2885159</t>
  </si>
  <si>
    <t>HSRF2680342</t>
  </si>
  <si>
    <t>HSRF2678539</t>
  </si>
  <si>
    <t>HSRF2970506</t>
  </si>
  <si>
    <t>HSRF2927572</t>
  </si>
  <si>
    <t>HSRF2827941</t>
  </si>
  <si>
    <t>HSRF3033256</t>
  </si>
  <si>
    <t>HSRF3051155</t>
  </si>
  <si>
    <t>HSRF3024666</t>
  </si>
  <si>
    <t>HSRF3017831</t>
  </si>
  <si>
    <t>HSRF3019131</t>
  </si>
  <si>
    <t>HSRF3023617</t>
  </si>
  <si>
    <t>HSRF3089186</t>
  </si>
  <si>
    <t>HSRF2952786</t>
  </si>
  <si>
    <t>HSRF2972479</t>
  </si>
  <si>
    <t>HSRF2993946</t>
  </si>
  <si>
    <t>HSRF2776592</t>
  </si>
  <si>
    <t>HSRF2735844</t>
  </si>
  <si>
    <t>HSRF3152065</t>
  </si>
  <si>
    <t>HSRF3172319</t>
  </si>
  <si>
    <t>HSRF3172664</t>
  </si>
  <si>
    <t>HSRF3168523</t>
  </si>
  <si>
    <t>HSRF3084019</t>
  </si>
  <si>
    <t>HSRF3233844</t>
  </si>
  <si>
    <t>HSRF3255903</t>
  </si>
  <si>
    <t>HSRF3381</t>
  </si>
  <si>
    <t>HSRF3231482</t>
  </si>
  <si>
    <t>HSRF3401198</t>
  </si>
  <si>
    <t>CP0269014</t>
  </si>
  <si>
    <t>LM0242458</t>
  </si>
  <si>
    <t>HSRF3425693</t>
  </si>
  <si>
    <t>HSRF3433550</t>
  </si>
  <si>
    <t>HSRF3437722</t>
  </si>
  <si>
    <t>HSRF3314324</t>
  </si>
  <si>
    <t>HSRF3314416</t>
  </si>
  <si>
    <t>HSRF3314876</t>
  </si>
  <si>
    <t>HSRF3319965</t>
  </si>
  <si>
    <t>HSRF3346180</t>
  </si>
  <si>
    <t>HSRF3349695</t>
  </si>
  <si>
    <t>HSRF3377910</t>
  </si>
  <si>
    <t>HSRF3228577</t>
  </si>
  <si>
    <t>HSRF3218566</t>
  </si>
  <si>
    <t>HSRF3226831</t>
  </si>
  <si>
    <t>HSRF3032061</t>
  </si>
  <si>
    <t>HSRF3411417</t>
  </si>
  <si>
    <t>HSRF3415817</t>
  </si>
  <si>
    <t>HSRF3420532</t>
  </si>
  <si>
    <t>HSRF3244306</t>
  </si>
  <si>
    <t>HSRF3243064</t>
  </si>
  <si>
    <t>HSRF3006849</t>
  </si>
  <si>
    <t>HSRF3260737</t>
  </si>
  <si>
    <t>HSRF3066180</t>
  </si>
  <si>
    <t>HSRF3416742</t>
  </si>
  <si>
    <t>HSRF3244769</t>
  </si>
  <si>
    <t>HSRF3248478</t>
  </si>
  <si>
    <t>HSRF3252112</t>
  </si>
  <si>
    <t>HSRF3254464</t>
  </si>
  <si>
    <t>HSRF3063590</t>
  </si>
  <si>
    <t>HSRF3430832</t>
  </si>
  <si>
    <t>HSRF3033510</t>
  </si>
  <si>
    <t>HSRF3267928</t>
  </si>
  <si>
    <t>HSRF3086191</t>
  </si>
  <si>
    <t>HSRF3050266</t>
  </si>
  <si>
    <t>HSRF3438210</t>
  </si>
  <si>
    <t>HSRF3072688</t>
  </si>
  <si>
    <t>HSRF3260055</t>
  </si>
  <si>
    <t>HSRF3271280</t>
  </si>
  <si>
    <t>HSRF3271670</t>
  </si>
  <si>
    <t>HSRF3229162</t>
  </si>
  <si>
    <t>HSRF3266848</t>
  </si>
  <si>
    <t>HSRF3097485</t>
  </si>
  <si>
    <t>HSRF2892485</t>
  </si>
  <si>
    <t>HSRF3102959</t>
  </si>
  <si>
    <t>HSRF2891741</t>
  </si>
  <si>
    <t>HSRF3278018</t>
  </si>
  <si>
    <t>HSRF3278361</t>
  </si>
  <si>
    <t>HSRF3080757</t>
  </si>
  <si>
    <t>HSFR3261820</t>
  </si>
  <si>
    <t>HSRF3276572</t>
  </si>
  <si>
    <t>HSRF3112596</t>
  </si>
  <si>
    <t>HSRF3301529</t>
  </si>
  <si>
    <t>HSRF3302237</t>
  </si>
  <si>
    <t>HSRF3135171</t>
  </si>
  <si>
    <t>HSRF3320108</t>
  </si>
  <si>
    <t>HSRF2977661</t>
  </si>
  <si>
    <t>HSRF3321321</t>
  </si>
  <si>
    <t>HSRF3131655</t>
  </si>
  <si>
    <t>HSRF3147364</t>
  </si>
  <si>
    <t>HSRF3151626</t>
  </si>
  <si>
    <t>HSRF3137947</t>
  </si>
  <si>
    <t>HSRF3147295</t>
  </si>
  <si>
    <t>HSRF3338414</t>
  </si>
  <si>
    <t>HSRF3308756</t>
  </si>
  <si>
    <t>HSRF3318174</t>
  </si>
  <si>
    <t>HSRF3109053</t>
  </si>
  <si>
    <t>HSRF3325424</t>
  </si>
  <si>
    <t>HSRF3442288</t>
  </si>
  <si>
    <t>HSRF3165441</t>
  </si>
  <si>
    <t>HSRF3173085</t>
  </si>
  <si>
    <t>HSRF2934378</t>
  </si>
  <si>
    <t>HSRF2938858</t>
  </si>
  <si>
    <t>HSRF3106057</t>
  </si>
  <si>
    <t>HSRF3172845</t>
  </si>
  <si>
    <t>HSRF3324537</t>
  </si>
  <si>
    <t>HSRF3341300</t>
  </si>
  <si>
    <t>HSRF3329912</t>
  </si>
  <si>
    <t>HSRF3069501</t>
  </si>
  <si>
    <t>HSRF3116100</t>
  </si>
  <si>
    <t>HSRF2954413</t>
  </si>
  <si>
    <t>HSRF3348085</t>
  </si>
  <si>
    <t>HSRF2971927</t>
  </si>
  <si>
    <t>HSRF3364881</t>
  </si>
  <si>
    <t>HSRF3370586</t>
  </si>
  <si>
    <t>HSRF3368231</t>
  </si>
  <si>
    <t>HSRF3313151</t>
  </si>
  <si>
    <t>HSRF3178199</t>
  </si>
  <si>
    <t>HSRF3192847</t>
  </si>
  <si>
    <t>HSRF3178203</t>
  </si>
  <si>
    <t>HSRF2988413</t>
  </si>
  <si>
    <t>HSRF2956431</t>
  </si>
  <si>
    <t>HSRF3390146</t>
  </si>
  <si>
    <t>HSRF3378325</t>
  </si>
  <si>
    <t>HSRF3379676</t>
  </si>
  <si>
    <t>HSRF3382402</t>
  </si>
  <si>
    <t>HSRF3197254</t>
  </si>
  <si>
    <t>HSRF2937054</t>
  </si>
  <si>
    <t>HSRF2992856</t>
  </si>
  <si>
    <t>HSRF3395646</t>
  </si>
  <si>
    <t>HSRF3225830</t>
  </si>
  <si>
    <t>HSRF3233721</t>
  </si>
  <si>
    <t>HSRF3003053</t>
  </si>
  <si>
    <t>HSRF2915634</t>
  </si>
  <si>
    <t>HSRF2794314</t>
  </si>
  <si>
    <t>HSRF2827287</t>
  </si>
  <si>
    <t>HSRF2624229</t>
  </si>
  <si>
    <t>HSRF2691422</t>
  </si>
  <si>
    <t>HSRF2807676</t>
  </si>
  <si>
    <t>HSRF2692476</t>
  </si>
  <si>
    <t>HSRF2797384</t>
  </si>
  <si>
    <t>HSRF2691471</t>
  </si>
  <si>
    <t>HSRF2616800</t>
  </si>
  <si>
    <t>HSRF2704006</t>
  </si>
  <si>
    <t>HSRF2717693</t>
  </si>
  <si>
    <t>HSFR2768830</t>
  </si>
  <si>
    <t>HSRF2765025</t>
  </si>
  <si>
    <t>HSRF2766669</t>
  </si>
  <si>
    <t>HSRF2697477</t>
  </si>
  <si>
    <t>HSRF2655973</t>
  </si>
  <si>
    <t>FACTURA CANCELADA POR VALOR DE 223.542 NO PRESENTA SALDO PENDIENTE DE PAGO,IPS REVISAR VALOR RADICADO</t>
  </si>
  <si>
    <t>FACTURA CANCELADA EN SU TOTALIDAD POR VALOR DE 1.837.646 NO PRESENTA SALDO PENDIENTE DE PAGO,IPS REVISAR VALOR RADICADO</t>
  </si>
  <si>
    <t>FACTURA CANCELADA EN SU TOTALIDAD POR VALOR DE 2.792.390 NO PRESENTA SALDO PENDIENTE DE PAGO,IPS REVISAR VALOR RADICADO</t>
  </si>
  <si>
    <t>FACTURA CANCELADA EN SU TOTALIDAD POR VALOR DE 209.390 NO PRESENTA SALDO PENDIENTE DE PAGO,IPS REVISAR VALOR RADICADO</t>
  </si>
  <si>
    <t>FACTURA CANCELADA EN SU TOTALIDAD POR VALOR DE 372.289 NO PRESENTA SALDO PENDIENTE DE PAGO,IPS REVISAR VALOR RADICADO</t>
  </si>
  <si>
    <t>FACTURA CANCELADA EN SU TOTALIDAD POR VALOR DE 91,482 NO PRESENTA SALDO PENDIENTE DE PAGO,IPS REVISAR VALOR RADICADO</t>
  </si>
  <si>
    <t>FACTURA CANCELADA EN SU TOTALIDAD POR VALOR DE 49.696 NO PRESENTA SALDO PENDIENTE DE PAGO,IPS REVISAR VALOR RADICADO</t>
  </si>
  <si>
    <t>FACTURA CANCELADA EN SU TOTALIDAD POR VALOR DE 479.479 NO PRESENTA SALDO PENDIENTE DE PAGO,IPS REVISAR VALOR RADICADO</t>
  </si>
  <si>
    <t>COOSALUD EPS SA</t>
  </si>
  <si>
    <t>DETALLE DE CARTERA IPS</t>
  </si>
  <si>
    <t>COOSALUD  NIT 800.249.241</t>
  </si>
  <si>
    <t>=</t>
  </si>
  <si>
    <t>Cartera presentada  IPS</t>
  </si>
  <si>
    <t>-</t>
  </si>
  <si>
    <t>Facturas sin evidencia de radicación</t>
  </si>
  <si>
    <t>Devoluciones</t>
  </si>
  <si>
    <t>Facturas Pagadas</t>
  </si>
  <si>
    <t>Glosas Aceptadas por la IPS</t>
  </si>
  <si>
    <t>Glosas por  Conciliar</t>
  </si>
  <si>
    <t>+</t>
  </si>
  <si>
    <t>Copagos</t>
  </si>
  <si>
    <t>Diferencias en factura de proveedor</t>
  </si>
  <si>
    <t>Saldo</t>
  </si>
  <si>
    <t>Facturas en proceso de auditoria Aplistaff_ Agosto_2021</t>
  </si>
  <si>
    <t>Saldo Final</t>
  </si>
  <si>
    <t xml:space="preserve">Anticipos por legalizar </t>
  </si>
  <si>
    <t>Estado de cartera  
E.S.E. HOSPITAL SAN RAFAEL DE FACATATIVA NIT 899.999.151-3</t>
  </si>
  <si>
    <t>Saldo Disponible a Favor  de COOSALUD a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</si>
</sst>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165" fontId="0" fillId="0" borderId="1" xfId="1" applyNumberFormat="1" applyFont="1" applyBorder="1"/>
    <xf numFmtId="0" fontId="0" fillId="4" borderId="1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65" fontId="0" fillId="0" borderId="1" xfId="0" applyNumberFormat="1" applyBorder="1"/>
    <xf numFmtId="0" fontId="4" fillId="0" borderId="1" xfId="0" applyFont="1" applyBorder="1"/>
    <xf numFmtId="165" fontId="4" fillId="0" borderId="1" xfId="0" applyNumberFormat="1" applyFont="1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3" fontId="0" fillId="0" borderId="0" xfId="0" applyNumberFormat="1"/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/>
    <xf numFmtId="3" fontId="4" fillId="5" borderId="0" xfId="0" applyNumberFormat="1" applyFont="1" applyFill="1"/>
    <xf numFmtId="3" fontId="6" fillId="0" borderId="0" xfId="0" applyNumberFormat="1" applyFont="1"/>
    <xf numFmtId="3" fontId="7" fillId="0" borderId="0" xfId="2" applyNumberFormat="1" applyAlignment="1">
      <alignment horizontal="right"/>
    </xf>
    <xf numFmtId="3" fontId="4" fillId="7" borderId="0" xfId="0" applyNumberFormat="1" applyFont="1" applyFill="1"/>
    <xf numFmtId="3" fontId="4" fillId="6" borderId="0" xfId="0" applyNumberFormat="1" applyFont="1" applyFill="1" applyAlignment="1">
      <alignment horizontal="right" vertic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workbookViewId="0">
      <pane ySplit="1" topLeftCell="A9" activePane="bottomLeft" state="frozen"/>
      <selection activeCell="C1" sqref="C1"/>
      <selection pane="bottomLeft" activeCell="B35" sqref="B35"/>
    </sheetView>
  </sheetViews>
  <sheetFormatPr baseColWidth="10" defaultRowHeight="15" x14ac:dyDescent="0.25"/>
  <cols>
    <col min="1" max="1" width="20.85546875" customWidth="1"/>
    <col min="5" max="5" width="17.28515625" customWidth="1"/>
    <col min="6" max="6" width="20.42578125" customWidth="1"/>
    <col min="7" max="7" width="19.85546875" customWidth="1"/>
    <col min="8" max="8" width="15.5703125" customWidth="1"/>
    <col min="9" max="9" width="14.7109375" customWidth="1"/>
    <col min="10" max="10" width="15.85546875" customWidth="1"/>
  </cols>
  <sheetData>
    <row r="1" spans="1:21" s="10" customFormat="1" ht="46.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7</v>
      </c>
      <c r="P1" s="5" t="s">
        <v>14</v>
      </c>
      <c r="Q1" s="6" t="s">
        <v>15</v>
      </c>
      <c r="R1" s="6" t="s">
        <v>16</v>
      </c>
      <c r="S1" s="7" t="s">
        <v>17</v>
      </c>
      <c r="T1" s="8" t="s">
        <v>18</v>
      </c>
      <c r="U1" s="9" t="s">
        <v>19</v>
      </c>
    </row>
    <row r="2" spans="1:21" x14ac:dyDescent="0.25">
      <c r="A2" s="11" t="s">
        <v>20</v>
      </c>
      <c r="B2" s="12">
        <v>42309.733043981483</v>
      </c>
      <c r="C2" s="12">
        <v>42349</v>
      </c>
      <c r="D2" s="13">
        <v>3533690</v>
      </c>
      <c r="E2" s="11" t="str">
        <f>VLOOKUP(A2,'CARTERA COOSALUD'!A1:A409,1,0)</f>
        <v>HSRF3062852</v>
      </c>
      <c r="F2" s="11" t="e">
        <f>VLOOKUP(A2,GLOSAS!A$1:A$8,1,0)</f>
        <v>#N/A</v>
      </c>
      <c r="G2" s="11"/>
      <c r="H2" s="11"/>
      <c r="I2" s="11"/>
      <c r="J2" s="11"/>
      <c r="K2" s="11"/>
      <c r="L2" s="11"/>
      <c r="M2" s="11"/>
      <c r="N2" s="11"/>
      <c r="O2" s="11">
        <v>223542</v>
      </c>
      <c r="P2" s="11"/>
      <c r="Q2" s="11"/>
      <c r="R2" s="11">
        <v>2000330579</v>
      </c>
      <c r="S2" s="11" t="s">
        <v>1343</v>
      </c>
      <c r="T2" s="18">
        <f>D2-SUM(I2:P2)</f>
        <v>3310148</v>
      </c>
      <c r="U2" s="11"/>
    </row>
    <row r="3" spans="1:21" x14ac:dyDescent="0.25">
      <c r="A3" s="11" t="s">
        <v>21</v>
      </c>
      <c r="B3" s="12">
        <v>42310.380914351852</v>
      </c>
      <c r="C3" s="12">
        <v>42349</v>
      </c>
      <c r="D3" s="13">
        <v>2857082</v>
      </c>
      <c r="E3" s="11" t="e">
        <f>VLOOKUP(A3,'CARTERA COOSALUD'!A2:A410,1,0)</f>
        <v>#N/A</v>
      </c>
      <c r="F3" s="11" t="e">
        <f>VLOOKUP(A3,GLOSAS!A$1:A$8,1,0)</f>
        <v>#N/A</v>
      </c>
      <c r="G3" s="11"/>
      <c r="H3" s="11"/>
      <c r="I3" s="11"/>
      <c r="J3" s="11"/>
      <c r="K3" s="11"/>
      <c r="L3" s="13">
        <v>2857082</v>
      </c>
      <c r="M3" s="11"/>
      <c r="N3" s="11"/>
      <c r="O3" s="11"/>
      <c r="P3" s="11"/>
      <c r="Q3" s="11"/>
      <c r="R3" s="11"/>
      <c r="S3" s="11"/>
      <c r="T3" s="18">
        <f t="shared" ref="T3:T36" si="0">D3-SUM(I3:P3)</f>
        <v>0</v>
      </c>
      <c r="U3" s="11"/>
    </row>
    <row r="4" spans="1:21" x14ac:dyDescent="0.25">
      <c r="A4" s="11" t="s">
        <v>22</v>
      </c>
      <c r="B4" s="12">
        <v>42335.838865740741</v>
      </c>
      <c r="C4" s="12">
        <v>42349</v>
      </c>
      <c r="D4" s="13">
        <v>11231333</v>
      </c>
      <c r="E4" s="11" t="e">
        <f>VLOOKUP(A4,'CARTERA COOSALUD'!A3:A411,1,0)</f>
        <v>#N/A</v>
      </c>
      <c r="F4" s="11" t="e">
        <f>VLOOKUP(A4,GLOSAS!A$1:A$8,1,0)</f>
        <v>#N/A</v>
      </c>
      <c r="G4" s="11"/>
      <c r="H4" s="11"/>
      <c r="I4" s="11"/>
      <c r="J4" s="11"/>
      <c r="K4" s="11"/>
      <c r="L4" s="13">
        <v>11231333</v>
      </c>
      <c r="M4" s="11"/>
      <c r="N4" s="11"/>
      <c r="O4" s="11"/>
      <c r="P4" s="11"/>
      <c r="Q4" s="11"/>
      <c r="R4" s="11"/>
      <c r="S4" s="11"/>
      <c r="T4" s="18">
        <f t="shared" si="0"/>
        <v>0</v>
      </c>
      <c r="U4" s="11"/>
    </row>
    <row r="5" spans="1:21" x14ac:dyDescent="0.25">
      <c r="A5" s="11" t="s">
        <v>23</v>
      </c>
      <c r="B5" s="12">
        <v>42347.430439814816</v>
      </c>
      <c r="C5" s="12">
        <v>42383</v>
      </c>
      <c r="D5" s="13">
        <v>6363217</v>
      </c>
      <c r="E5" s="11" t="e">
        <f>VLOOKUP(A5,'CARTERA COOSALUD'!A4:A412,1,0)</f>
        <v>#N/A</v>
      </c>
      <c r="F5" s="11" t="e">
        <f>VLOOKUP(A5,GLOSAS!A$1:A$8,1,0)</f>
        <v>#N/A</v>
      </c>
      <c r="G5" s="11"/>
      <c r="H5" s="11"/>
      <c r="I5" s="11"/>
      <c r="J5" s="11"/>
      <c r="K5" s="11"/>
      <c r="L5" s="13">
        <v>6363217</v>
      </c>
      <c r="M5" s="11"/>
      <c r="N5" s="11"/>
      <c r="O5" s="11"/>
      <c r="P5" s="11"/>
      <c r="Q5" s="11"/>
      <c r="R5" s="11"/>
      <c r="S5" s="11"/>
      <c r="T5" s="18">
        <f t="shared" si="0"/>
        <v>0</v>
      </c>
      <c r="U5" s="11"/>
    </row>
    <row r="6" spans="1:21" x14ac:dyDescent="0.25">
      <c r="A6" s="11" t="s">
        <v>24</v>
      </c>
      <c r="B6" s="12">
        <v>42356.549386574072</v>
      </c>
      <c r="C6" s="12">
        <v>42383</v>
      </c>
      <c r="D6" s="13">
        <v>205500</v>
      </c>
      <c r="E6" s="11" t="str">
        <f>VLOOKUP(A6,'CARTERA COOSALUD'!A5:A413,1,0)</f>
        <v>HSRF3085712</v>
      </c>
      <c r="F6" s="11" t="e">
        <f>VLOOKUP(A6,GLOSAS!A$1:A$8,1,0)</f>
        <v>#N/A</v>
      </c>
      <c r="G6" s="11"/>
      <c r="H6" s="11"/>
      <c r="I6" s="11"/>
      <c r="J6" s="11"/>
      <c r="K6" s="11"/>
      <c r="L6" s="11"/>
      <c r="M6" s="11"/>
      <c r="N6" s="11"/>
      <c r="O6" s="11"/>
      <c r="P6" s="13">
        <v>205500</v>
      </c>
      <c r="Q6" s="11"/>
      <c r="R6" s="11"/>
      <c r="S6" s="11"/>
      <c r="T6" s="18">
        <f t="shared" si="0"/>
        <v>0</v>
      </c>
      <c r="U6" s="11"/>
    </row>
    <row r="7" spans="1:21" x14ac:dyDescent="0.25">
      <c r="A7" s="11" t="s">
        <v>25</v>
      </c>
      <c r="B7" s="12">
        <v>42364.655925925923</v>
      </c>
      <c r="C7" s="12">
        <v>42383</v>
      </c>
      <c r="D7" s="13">
        <v>625001</v>
      </c>
      <c r="E7" s="11" t="str">
        <f>VLOOKUP(A7,'CARTERA COOSALUD'!A6:A414,1,0)</f>
        <v>HSRF3087741</v>
      </c>
      <c r="F7" s="11" t="e">
        <f>VLOOKUP(A7,GLOSAS!A$1:A$8,1,0)</f>
        <v>#N/A</v>
      </c>
      <c r="G7" s="11"/>
      <c r="H7" s="11"/>
      <c r="I7" s="11"/>
      <c r="J7" s="11"/>
      <c r="K7" s="11"/>
      <c r="L7" s="11"/>
      <c r="M7" s="11"/>
      <c r="N7" s="11"/>
      <c r="O7" s="11"/>
      <c r="P7" s="13">
        <v>625001</v>
      </c>
      <c r="Q7" s="11"/>
      <c r="R7" s="11"/>
      <c r="S7" s="11"/>
      <c r="T7" s="18">
        <f t="shared" si="0"/>
        <v>0</v>
      </c>
      <c r="U7" s="11"/>
    </row>
    <row r="8" spans="1:21" x14ac:dyDescent="0.25">
      <c r="A8" s="11" t="s">
        <v>26</v>
      </c>
      <c r="B8" s="12">
        <v>42374.522731481484</v>
      </c>
      <c r="C8" s="12">
        <v>42383</v>
      </c>
      <c r="D8" s="13">
        <v>58584</v>
      </c>
      <c r="E8" s="11" t="str">
        <f>VLOOKUP(A8,'CARTERA COOSALUD'!A7:A415,1,0)</f>
        <v>HSRF3090191</v>
      </c>
      <c r="F8" s="11" t="e">
        <f>VLOOKUP(A8,GLOSAS!A$1:A$8,1,0)</f>
        <v>#N/A</v>
      </c>
      <c r="G8" s="11"/>
      <c r="H8" s="11"/>
      <c r="I8" s="11"/>
      <c r="J8" s="11"/>
      <c r="K8" s="11"/>
      <c r="L8" s="11"/>
      <c r="M8" s="11"/>
      <c r="N8" s="11"/>
      <c r="O8" s="11"/>
      <c r="P8" s="13">
        <v>58584</v>
      </c>
      <c r="Q8" s="11"/>
      <c r="R8" s="11"/>
      <c r="S8" s="11"/>
      <c r="T8" s="18">
        <f t="shared" si="0"/>
        <v>0</v>
      </c>
      <c r="U8" s="11"/>
    </row>
    <row r="9" spans="1:21" x14ac:dyDescent="0.25">
      <c r="A9" s="11" t="s">
        <v>27</v>
      </c>
      <c r="B9" s="12">
        <v>42439.98133101852</v>
      </c>
      <c r="C9" s="12">
        <v>42480</v>
      </c>
      <c r="D9" s="13">
        <v>181900</v>
      </c>
      <c r="E9" s="11" t="e">
        <f>VLOOKUP(A9,'CARTERA COOSALUD'!A8:A416,1,0)</f>
        <v>#N/A</v>
      </c>
      <c r="F9" s="11" t="e">
        <f>VLOOKUP(A9,GLOSAS!A$1:A$8,1,0)</f>
        <v>#N/A</v>
      </c>
      <c r="G9" s="11"/>
      <c r="H9" s="11"/>
      <c r="I9" s="11"/>
      <c r="J9" s="11"/>
      <c r="K9" s="11"/>
      <c r="L9" s="13">
        <v>181900</v>
      </c>
      <c r="M9" s="11"/>
      <c r="N9" s="11"/>
      <c r="O9" s="11"/>
      <c r="P9" s="11"/>
      <c r="Q9" s="11"/>
      <c r="R9" s="11"/>
      <c r="S9" s="11"/>
      <c r="T9" s="18">
        <f t="shared" si="0"/>
        <v>0</v>
      </c>
      <c r="U9" s="11"/>
    </row>
    <row r="10" spans="1:21" x14ac:dyDescent="0.25">
      <c r="A10" s="11" t="s">
        <v>28</v>
      </c>
      <c r="B10" s="12">
        <v>42442.976134259261</v>
      </c>
      <c r="C10" s="12">
        <v>42480</v>
      </c>
      <c r="D10" s="13">
        <v>45300</v>
      </c>
      <c r="E10" s="11" t="e">
        <f>VLOOKUP(A10,'CARTERA COOSALUD'!A9:A417,1,0)</f>
        <v>#N/A</v>
      </c>
      <c r="F10" s="11" t="e">
        <f>VLOOKUP(A10,GLOSAS!A$1:A$8,1,0)</f>
        <v>#N/A</v>
      </c>
      <c r="G10" s="11"/>
      <c r="H10" s="11"/>
      <c r="I10" s="11"/>
      <c r="J10" s="11"/>
      <c r="K10" s="11"/>
      <c r="L10" s="13">
        <v>45300</v>
      </c>
      <c r="M10" s="11"/>
      <c r="N10" s="11"/>
      <c r="O10" s="11"/>
      <c r="P10" s="11"/>
      <c r="Q10" s="11"/>
      <c r="R10" s="11"/>
      <c r="S10" s="11"/>
      <c r="T10" s="18">
        <f t="shared" si="0"/>
        <v>0</v>
      </c>
      <c r="U10" s="11"/>
    </row>
    <row r="11" spans="1:21" x14ac:dyDescent="0.25">
      <c r="A11" s="11" t="s">
        <v>29</v>
      </c>
      <c r="B11" s="12">
        <v>42500.809317129628</v>
      </c>
      <c r="C11" s="12">
        <v>42535</v>
      </c>
      <c r="D11" s="13">
        <v>325016</v>
      </c>
      <c r="E11" s="11" t="str">
        <f>VLOOKUP(A11,'CARTERA COOSALUD'!A10:A418,1,0)</f>
        <v>HSRF3166591</v>
      </c>
      <c r="F11" s="11" t="e">
        <f>VLOOKUP(A11,GLOSAS!A$1:A$8,1,0)</f>
        <v>#N/A</v>
      </c>
      <c r="G11" s="11"/>
      <c r="H11" s="11"/>
      <c r="I11" s="11"/>
      <c r="J11" s="11"/>
      <c r="K11" s="11"/>
      <c r="L11" s="11"/>
      <c r="M11" s="11"/>
      <c r="N11" s="11"/>
      <c r="O11" s="11">
        <v>1837646</v>
      </c>
      <c r="P11" s="11"/>
      <c r="Q11" s="11"/>
      <c r="R11" s="11">
        <v>2000330579</v>
      </c>
      <c r="S11" s="11" t="s">
        <v>1344</v>
      </c>
      <c r="T11" s="18">
        <f t="shared" si="0"/>
        <v>-1512630</v>
      </c>
      <c r="U11" s="11"/>
    </row>
    <row r="12" spans="1:21" x14ac:dyDescent="0.25">
      <c r="A12" s="11" t="s">
        <v>30</v>
      </c>
      <c r="B12" s="12">
        <v>42513.666250000002</v>
      </c>
      <c r="C12" s="12">
        <v>42535</v>
      </c>
      <c r="D12" s="13">
        <v>269800</v>
      </c>
      <c r="E12" s="11" t="str">
        <f>VLOOKUP(A12,'CARTERA COOSALUD'!A11:A419,1,0)</f>
        <v>HSRF3173757</v>
      </c>
      <c r="F12" s="11" t="e">
        <f>VLOOKUP(A12,GLOSAS!A$1:A$8,1,0)</f>
        <v>#N/A</v>
      </c>
      <c r="G12" s="11"/>
      <c r="H12" s="11"/>
      <c r="I12" s="11"/>
      <c r="J12" s="11"/>
      <c r="K12" s="11"/>
      <c r="L12" s="11"/>
      <c r="M12" s="11"/>
      <c r="N12" s="11"/>
      <c r="O12" s="11"/>
      <c r="P12" s="13">
        <v>269800</v>
      </c>
      <c r="Q12" s="11"/>
      <c r="R12" s="11"/>
      <c r="S12" s="11"/>
      <c r="T12" s="18">
        <f t="shared" si="0"/>
        <v>0</v>
      </c>
      <c r="U12" s="11"/>
    </row>
    <row r="13" spans="1:21" x14ac:dyDescent="0.25">
      <c r="A13" s="11" t="s">
        <v>31</v>
      </c>
      <c r="B13" s="12">
        <v>42534.479525462964</v>
      </c>
      <c r="C13" s="12">
        <v>42570</v>
      </c>
      <c r="D13" s="13">
        <v>9338592</v>
      </c>
      <c r="E13" s="11" t="e">
        <f>VLOOKUP(A13,'CARTERA COOSALUD'!A12:A420,1,0)</f>
        <v>#N/A</v>
      </c>
      <c r="F13" s="11" t="e">
        <f>VLOOKUP(A13,GLOSAS!A$1:A$8,1,0)</f>
        <v>#N/A</v>
      </c>
      <c r="G13" s="11"/>
      <c r="H13" s="11"/>
      <c r="I13" s="11"/>
      <c r="J13" s="11"/>
      <c r="K13" s="11"/>
      <c r="L13" s="13">
        <v>9338592</v>
      </c>
      <c r="M13" s="11"/>
      <c r="N13" s="11"/>
      <c r="O13" s="11"/>
      <c r="P13" s="11"/>
      <c r="Q13" s="11"/>
      <c r="R13" s="11"/>
      <c r="S13" s="11"/>
      <c r="T13" s="18">
        <f t="shared" si="0"/>
        <v>0</v>
      </c>
      <c r="U13" s="11"/>
    </row>
    <row r="14" spans="1:21" x14ac:dyDescent="0.25">
      <c r="A14" s="11" t="s">
        <v>32</v>
      </c>
      <c r="B14" s="12">
        <v>42542.691886574074</v>
      </c>
      <c r="C14" s="12">
        <v>42570</v>
      </c>
      <c r="D14" s="13">
        <v>47756</v>
      </c>
      <c r="E14" s="11" t="str">
        <f>VLOOKUP(A14,'CARTERA COOSALUD'!A13:A421,1,0)</f>
        <v>HSRF3190176</v>
      </c>
      <c r="F14" s="11" t="e">
        <f>VLOOKUP(A14,GLOSAS!A$1:A$8,1,0)</f>
        <v>#N/A</v>
      </c>
      <c r="G14" s="11"/>
      <c r="H14" s="11"/>
      <c r="I14" s="11"/>
      <c r="J14" s="11"/>
      <c r="K14" s="11"/>
      <c r="L14" s="11"/>
      <c r="M14" s="11"/>
      <c r="N14" s="11"/>
      <c r="O14" s="11">
        <v>2792390</v>
      </c>
      <c r="P14" s="11"/>
      <c r="Q14" s="11"/>
      <c r="R14" s="11">
        <v>2000330579</v>
      </c>
      <c r="S14" s="11" t="s">
        <v>1345</v>
      </c>
      <c r="T14" s="18">
        <f t="shared" si="0"/>
        <v>-2744634</v>
      </c>
      <c r="U14" s="11"/>
    </row>
    <row r="15" spans="1:21" x14ac:dyDescent="0.25">
      <c r="A15" s="11" t="s">
        <v>33</v>
      </c>
      <c r="B15" s="12">
        <v>42557.749606481484</v>
      </c>
      <c r="C15" s="12">
        <v>42599</v>
      </c>
      <c r="D15" s="13">
        <v>495930</v>
      </c>
      <c r="E15" s="11" t="str">
        <f>VLOOKUP(A15,'CARTERA COOSALUD'!A14:A422,1,0)</f>
        <v>HSRF3198910</v>
      </c>
      <c r="F15" s="11" t="str">
        <f>VLOOKUP(A15,GLOSAS!A$1:A$8,1,0)</f>
        <v>HSRF3198910</v>
      </c>
      <c r="G15" s="11"/>
      <c r="H15" s="11"/>
      <c r="I15" s="11"/>
      <c r="J15" s="11"/>
      <c r="K15" s="11"/>
      <c r="L15" s="11"/>
      <c r="M15" s="11"/>
      <c r="N15" s="13">
        <v>495930</v>
      </c>
      <c r="O15" s="11"/>
      <c r="P15" s="11"/>
      <c r="Q15" s="11"/>
      <c r="R15" s="11"/>
      <c r="S15" s="11"/>
      <c r="T15" s="18">
        <f t="shared" si="0"/>
        <v>0</v>
      </c>
      <c r="U15" s="11"/>
    </row>
    <row r="16" spans="1:21" x14ac:dyDescent="0.25">
      <c r="A16" s="11" t="s">
        <v>34</v>
      </c>
      <c r="B16" s="12">
        <v>42575.934525462966</v>
      </c>
      <c r="C16" s="12">
        <v>42599</v>
      </c>
      <c r="D16" s="13">
        <v>104011</v>
      </c>
      <c r="E16" s="11" t="e">
        <f>VLOOKUP(A16,'CARTERA COOSALUD'!A15:A423,1,0)</f>
        <v>#N/A</v>
      </c>
      <c r="F16" s="11" t="e">
        <f>VLOOKUP(A16,GLOSAS!A$1:A$8,1,0)</f>
        <v>#N/A</v>
      </c>
      <c r="G16" s="11"/>
      <c r="H16" s="11"/>
      <c r="I16" s="11"/>
      <c r="J16" s="11"/>
      <c r="K16" s="11"/>
      <c r="L16" s="13">
        <v>104011</v>
      </c>
      <c r="M16" s="11"/>
      <c r="N16" s="11"/>
      <c r="O16" s="11"/>
      <c r="P16" s="11"/>
      <c r="Q16" s="11"/>
      <c r="R16" s="11"/>
      <c r="S16" s="11"/>
      <c r="T16" s="18">
        <f t="shared" si="0"/>
        <v>0</v>
      </c>
      <c r="U16" s="11"/>
    </row>
    <row r="17" spans="1:21" x14ac:dyDescent="0.25">
      <c r="A17" s="11" t="s">
        <v>35</v>
      </c>
      <c r="B17" s="12">
        <v>42576.76121527778</v>
      </c>
      <c r="C17" s="12">
        <v>42599</v>
      </c>
      <c r="D17" s="13">
        <v>15820754</v>
      </c>
      <c r="E17" s="11" t="e">
        <f>VLOOKUP(A17,'CARTERA COOSALUD'!A16:A424,1,0)</f>
        <v>#N/A</v>
      </c>
      <c r="F17" s="11" t="e">
        <f>VLOOKUP(A17,GLOSAS!A$1:A$8,1,0)</f>
        <v>#N/A</v>
      </c>
      <c r="G17" s="11"/>
      <c r="H17" s="11"/>
      <c r="I17" s="11"/>
      <c r="J17" s="11"/>
      <c r="K17" s="11"/>
      <c r="L17" s="13">
        <v>15820754</v>
      </c>
      <c r="M17" s="11"/>
      <c r="N17" s="11"/>
      <c r="O17" s="11"/>
      <c r="P17" s="11"/>
      <c r="Q17" s="11"/>
      <c r="R17" s="11"/>
      <c r="S17" s="11"/>
      <c r="T17" s="18">
        <f t="shared" si="0"/>
        <v>0</v>
      </c>
      <c r="U17" s="11"/>
    </row>
    <row r="18" spans="1:21" x14ac:dyDescent="0.25">
      <c r="A18" s="11" t="s">
        <v>36</v>
      </c>
      <c r="B18" s="12">
        <v>42707.458912037036</v>
      </c>
      <c r="C18" s="12">
        <v>42748</v>
      </c>
      <c r="D18" s="13">
        <v>587300</v>
      </c>
      <c r="E18" s="11" t="str">
        <f>VLOOKUP(A18,'CARTERA COOSALUD'!A17:A425,1,0)</f>
        <v>HSRF3266746</v>
      </c>
      <c r="F18" s="11" t="e">
        <f>VLOOKUP(A18,GLOSAS!A$1:A$8,1,0)</f>
        <v>#N/A</v>
      </c>
      <c r="G18" s="11"/>
      <c r="H18" s="11"/>
      <c r="I18" s="11"/>
      <c r="J18" s="11"/>
      <c r="K18" s="11"/>
      <c r="L18" s="11"/>
      <c r="M18" s="11"/>
      <c r="N18" s="11"/>
      <c r="O18" s="11">
        <v>209390</v>
      </c>
      <c r="P18" s="11"/>
      <c r="Q18" s="11"/>
      <c r="R18" s="11">
        <v>2000330579</v>
      </c>
      <c r="S18" s="11" t="s">
        <v>1346</v>
      </c>
      <c r="T18" s="18">
        <f t="shared" si="0"/>
        <v>377910</v>
      </c>
      <c r="U18" s="11"/>
    </row>
    <row r="19" spans="1:21" x14ac:dyDescent="0.25">
      <c r="A19" s="11" t="s">
        <v>37</v>
      </c>
      <c r="B19" s="12">
        <v>42715.649062500001</v>
      </c>
      <c r="C19" s="12">
        <v>42748</v>
      </c>
      <c r="D19" s="13">
        <v>23057307</v>
      </c>
      <c r="E19" s="11" t="e">
        <f>VLOOKUP(A19,'CARTERA COOSALUD'!A18:A426,1,0)</f>
        <v>#N/A</v>
      </c>
      <c r="F19" s="11" t="e">
        <f>VLOOKUP(A19,GLOSAS!A$1:A$8,1,0)</f>
        <v>#N/A</v>
      </c>
      <c r="G19" s="11"/>
      <c r="H19" s="11"/>
      <c r="I19" s="11"/>
      <c r="J19" s="11"/>
      <c r="K19" s="11"/>
      <c r="L19" s="13">
        <v>23057307</v>
      </c>
      <c r="M19" s="11"/>
      <c r="N19" s="11"/>
      <c r="O19" s="11"/>
      <c r="P19" s="11"/>
      <c r="Q19" s="11"/>
      <c r="R19" s="11"/>
      <c r="S19" s="11"/>
      <c r="T19" s="18">
        <f t="shared" si="0"/>
        <v>0</v>
      </c>
      <c r="U19" s="11"/>
    </row>
    <row r="20" spans="1:21" x14ac:dyDescent="0.25">
      <c r="A20" s="11" t="s">
        <v>38</v>
      </c>
      <c r="B20" s="12">
        <v>42723.614317129628</v>
      </c>
      <c r="C20" s="12">
        <v>42748</v>
      </c>
      <c r="D20" s="13">
        <v>818065</v>
      </c>
      <c r="E20" s="11" t="e">
        <f>VLOOKUP(A20,'CARTERA COOSALUD'!A19:A427,1,0)</f>
        <v>#N/A</v>
      </c>
      <c r="F20" s="11" t="e">
        <f>VLOOKUP(A20,GLOSAS!A$1:A$8,1,0)</f>
        <v>#N/A</v>
      </c>
      <c r="G20" s="11"/>
      <c r="H20" s="11"/>
      <c r="I20" s="11"/>
      <c r="J20" s="11"/>
      <c r="K20" s="11"/>
      <c r="L20" s="13">
        <v>818065</v>
      </c>
      <c r="M20" s="11"/>
      <c r="N20" s="11"/>
      <c r="O20" s="11"/>
      <c r="P20" s="11"/>
      <c r="Q20" s="11"/>
      <c r="R20" s="11"/>
      <c r="S20" s="11"/>
      <c r="T20" s="18">
        <f t="shared" si="0"/>
        <v>0</v>
      </c>
      <c r="U20" s="11"/>
    </row>
    <row r="21" spans="1:21" x14ac:dyDescent="0.25">
      <c r="A21" s="11" t="s">
        <v>39</v>
      </c>
      <c r="B21" s="12">
        <v>42742.830682870372</v>
      </c>
      <c r="C21" s="12">
        <v>42767</v>
      </c>
      <c r="D21" s="13">
        <v>88726</v>
      </c>
      <c r="E21" s="11" t="str">
        <f>VLOOKUP(A21,'CARTERA COOSALUD'!A20:A428,1,0)</f>
        <v>HSRF3278535</v>
      </c>
      <c r="F21" s="11" t="e">
        <f>VLOOKUP(A21,GLOSAS!A$1:A$8,1,0)</f>
        <v>#N/A</v>
      </c>
      <c r="G21" s="11"/>
      <c r="H21" s="11"/>
      <c r="I21" s="11"/>
      <c r="J21" s="11"/>
      <c r="K21" s="11"/>
      <c r="L21" s="11"/>
      <c r="M21" s="11"/>
      <c r="N21" s="11"/>
      <c r="O21" s="11">
        <v>372289</v>
      </c>
      <c r="P21" s="11"/>
      <c r="Q21" s="11"/>
      <c r="R21" s="11">
        <v>2000330579</v>
      </c>
      <c r="S21" s="11" t="s">
        <v>1347</v>
      </c>
      <c r="T21" s="18">
        <f t="shared" si="0"/>
        <v>-283563</v>
      </c>
      <c r="U21" s="11"/>
    </row>
    <row r="22" spans="1:21" x14ac:dyDescent="0.25">
      <c r="A22" s="11" t="s">
        <v>40</v>
      </c>
      <c r="B22" s="12">
        <v>42798.561354166668</v>
      </c>
      <c r="C22" s="12">
        <v>42847</v>
      </c>
      <c r="D22" s="13">
        <v>1832195</v>
      </c>
      <c r="E22" s="11" t="e">
        <f>VLOOKUP(A22,'CARTERA COOSALUD'!A21:A429,1,0)</f>
        <v>#N/A</v>
      </c>
      <c r="F22" s="11" t="e">
        <f>VLOOKUP(A22,GLOSAS!A$1:A$8,1,0)</f>
        <v>#N/A</v>
      </c>
      <c r="G22" s="11"/>
      <c r="H22" s="11"/>
      <c r="I22" s="11"/>
      <c r="J22" s="11"/>
      <c r="K22" s="11"/>
      <c r="L22" s="13">
        <v>1832195</v>
      </c>
      <c r="M22" s="11"/>
      <c r="N22" s="11"/>
      <c r="O22" s="11"/>
      <c r="P22" s="11"/>
      <c r="Q22" s="11"/>
      <c r="R22" s="11"/>
      <c r="S22" s="11"/>
      <c r="T22" s="18">
        <f t="shared" si="0"/>
        <v>0</v>
      </c>
      <c r="U22" s="11"/>
    </row>
    <row r="23" spans="1:21" x14ac:dyDescent="0.25">
      <c r="A23" s="11" t="s">
        <v>41</v>
      </c>
      <c r="B23" s="12">
        <v>42813.797847222224</v>
      </c>
      <c r="C23" s="12">
        <v>42847</v>
      </c>
      <c r="D23" s="13">
        <v>7064575</v>
      </c>
      <c r="E23" s="11" t="e">
        <f>VLOOKUP(A23,'CARTERA COOSALUD'!A22:A430,1,0)</f>
        <v>#N/A</v>
      </c>
      <c r="F23" s="11" t="e">
        <f>VLOOKUP(A23,GLOSAS!A$1:A$8,1,0)</f>
        <v>#N/A</v>
      </c>
      <c r="G23" s="11"/>
      <c r="H23" s="11"/>
      <c r="I23" s="11"/>
      <c r="J23" s="11"/>
      <c r="K23" s="11"/>
      <c r="L23" s="13">
        <v>7064575</v>
      </c>
      <c r="M23" s="11"/>
      <c r="N23" s="11"/>
      <c r="O23" s="11"/>
      <c r="P23" s="11"/>
      <c r="Q23" s="11"/>
      <c r="R23" s="11"/>
      <c r="S23" s="11"/>
      <c r="T23" s="18">
        <f t="shared" si="0"/>
        <v>0</v>
      </c>
      <c r="U23" s="11"/>
    </row>
    <row r="24" spans="1:21" x14ac:dyDescent="0.25">
      <c r="A24" s="11" t="s">
        <v>42</v>
      </c>
      <c r="B24" s="12">
        <v>42835.395289351851</v>
      </c>
      <c r="C24" s="12">
        <v>42875</v>
      </c>
      <c r="D24" s="13">
        <v>5578255</v>
      </c>
      <c r="E24" s="11" t="e">
        <f>VLOOKUP(A24,'CARTERA COOSALUD'!A23:A431,1,0)</f>
        <v>#N/A</v>
      </c>
      <c r="F24" s="11" t="e">
        <f>VLOOKUP(A24,GLOSAS!A$1:A$8,1,0)</f>
        <v>#N/A</v>
      </c>
      <c r="G24" s="11"/>
      <c r="H24" s="11"/>
      <c r="I24" s="11"/>
      <c r="J24" s="11"/>
      <c r="K24" s="11"/>
      <c r="L24" s="13">
        <v>5578255</v>
      </c>
      <c r="M24" s="11"/>
      <c r="N24" s="11"/>
      <c r="O24" s="11"/>
      <c r="P24" s="11"/>
      <c r="Q24" s="11"/>
      <c r="R24" s="11"/>
      <c r="S24" s="11"/>
      <c r="T24" s="18">
        <f t="shared" si="0"/>
        <v>0</v>
      </c>
      <c r="U24" s="11"/>
    </row>
    <row r="25" spans="1:21" x14ac:dyDescent="0.25">
      <c r="A25" s="11" t="s">
        <v>43</v>
      </c>
      <c r="B25" s="12">
        <v>42847.305312500001</v>
      </c>
      <c r="C25" s="12">
        <v>42875</v>
      </c>
      <c r="D25" s="13">
        <v>49125</v>
      </c>
      <c r="E25" s="11" t="e">
        <f>VLOOKUP(A25,'CARTERA COOSALUD'!A24:A432,1,0)</f>
        <v>#N/A</v>
      </c>
      <c r="F25" s="11" t="e">
        <f>VLOOKUP(A25,GLOSAS!A$1:A$8,1,0)</f>
        <v>#N/A</v>
      </c>
      <c r="G25" s="11"/>
      <c r="H25" s="11"/>
      <c r="I25" s="11"/>
      <c r="J25" s="11"/>
      <c r="K25" s="11"/>
      <c r="L25" s="13">
        <v>49125</v>
      </c>
      <c r="M25" s="11"/>
      <c r="N25" s="11"/>
      <c r="O25" s="11"/>
      <c r="P25" s="11"/>
      <c r="Q25" s="11"/>
      <c r="R25" s="11"/>
      <c r="S25" s="11"/>
      <c r="T25" s="18">
        <f t="shared" si="0"/>
        <v>0</v>
      </c>
      <c r="U25" s="11"/>
    </row>
    <row r="26" spans="1:21" x14ac:dyDescent="0.25">
      <c r="A26" s="11" t="s">
        <v>44</v>
      </c>
      <c r="B26" s="12">
        <v>42853.884155092594</v>
      </c>
      <c r="C26" s="12">
        <v>42875</v>
      </c>
      <c r="D26" s="13">
        <v>3573</v>
      </c>
      <c r="E26" s="11" t="str">
        <f>VLOOKUP(A26,'CARTERA COOSALUD'!A25:A433,1,0)</f>
        <v>HSRF3338423</v>
      </c>
      <c r="F26" s="11" t="e">
        <f>VLOOKUP(A26,GLOSAS!A$1:A$8,1,0)</f>
        <v>#N/A</v>
      </c>
      <c r="G26" s="11"/>
      <c r="H26" s="11"/>
      <c r="I26" s="11"/>
      <c r="J26" s="11"/>
      <c r="K26" s="11"/>
      <c r="L26" s="11"/>
      <c r="M26" s="11"/>
      <c r="N26" s="11"/>
      <c r="O26" s="11">
        <v>91482</v>
      </c>
      <c r="P26" s="11"/>
      <c r="Q26" s="11"/>
      <c r="R26" s="11">
        <v>2000330579</v>
      </c>
      <c r="S26" s="11" t="s">
        <v>1348</v>
      </c>
      <c r="T26" s="18">
        <f t="shared" si="0"/>
        <v>-87909</v>
      </c>
      <c r="U26" s="11"/>
    </row>
    <row r="27" spans="1:21" x14ac:dyDescent="0.25">
      <c r="A27" s="11" t="s">
        <v>45</v>
      </c>
      <c r="B27" s="12">
        <v>42863.139664351853</v>
      </c>
      <c r="C27" s="12">
        <v>42909</v>
      </c>
      <c r="D27" s="13">
        <v>75709</v>
      </c>
      <c r="E27" s="11" t="str">
        <f>VLOOKUP(A27,'CARTERA COOSALUD'!A26:A434,1,0)</f>
        <v>HSRF3342515</v>
      </c>
      <c r="F27" s="11" t="e">
        <f>VLOOKUP(A27,GLOSAS!A$1:A$8,1,0)</f>
        <v>#N/A</v>
      </c>
      <c r="G27" s="11"/>
      <c r="H27" s="11"/>
      <c r="I27" s="11"/>
      <c r="J27" s="11"/>
      <c r="K27" s="11"/>
      <c r="L27" s="11"/>
      <c r="M27" s="11"/>
      <c r="N27" s="11"/>
      <c r="O27" s="11">
        <v>49696</v>
      </c>
      <c r="P27" s="11"/>
      <c r="Q27" s="11"/>
      <c r="R27" s="11">
        <v>2000330579</v>
      </c>
      <c r="S27" s="11" t="s">
        <v>1349</v>
      </c>
      <c r="T27" s="18">
        <f t="shared" si="0"/>
        <v>26013</v>
      </c>
      <c r="U27" s="11"/>
    </row>
    <row r="28" spans="1:21" x14ac:dyDescent="0.25">
      <c r="A28" s="11" t="s">
        <v>46</v>
      </c>
      <c r="B28" s="12">
        <v>42871.440254629626</v>
      </c>
      <c r="C28" s="12">
        <v>42909</v>
      </c>
      <c r="D28" s="13">
        <v>321184</v>
      </c>
      <c r="E28" s="11" t="str">
        <f>VLOOKUP(A28,'CARTERA COOSALUD'!A27:A435,1,0)</f>
        <v>HSRF3347782</v>
      </c>
      <c r="F28" s="11" t="str">
        <f>VLOOKUP(A28,GLOSAS!A$1:A$8,1,0)</f>
        <v>HSRF3347782</v>
      </c>
      <c r="G28" s="11"/>
      <c r="H28" s="11"/>
      <c r="I28" s="11"/>
      <c r="J28" s="11"/>
      <c r="K28" s="11"/>
      <c r="L28" s="11"/>
      <c r="M28" s="11"/>
      <c r="N28" s="13">
        <v>321184</v>
      </c>
      <c r="O28" s="11"/>
      <c r="P28" s="11"/>
      <c r="Q28" s="11"/>
      <c r="R28" s="11"/>
      <c r="S28" s="11"/>
      <c r="T28" s="18">
        <f t="shared" si="0"/>
        <v>0</v>
      </c>
      <c r="U28" s="11"/>
    </row>
    <row r="29" spans="1:21" x14ac:dyDescent="0.25">
      <c r="A29" s="11" t="s">
        <v>47</v>
      </c>
      <c r="B29" s="12">
        <v>42871.769849537035</v>
      </c>
      <c r="C29" s="12">
        <v>42909</v>
      </c>
      <c r="D29" s="13">
        <v>87700</v>
      </c>
      <c r="E29" s="11" t="str">
        <f>VLOOKUP(A29,'CARTERA COOSALUD'!A28:A436,1,0)</f>
        <v>HSRF3348076</v>
      </c>
      <c r="F29" s="11" t="str">
        <f>VLOOKUP(A29,GLOSAS!A$1:A$8,1,0)</f>
        <v>HSRF3348076</v>
      </c>
      <c r="G29" s="11"/>
      <c r="H29" s="11"/>
      <c r="I29" s="11"/>
      <c r="J29" s="11"/>
      <c r="K29" s="11"/>
      <c r="L29" s="11"/>
      <c r="M29" s="11"/>
      <c r="N29" s="13">
        <v>87700</v>
      </c>
      <c r="O29" s="11"/>
      <c r="P29" s="11"/>
      <c r="Q29" s="11"/>
      <c r="R29" s="11"/>
      <c r="S29" s="11"/>
      <c r="T29" s="18">
        <f t="shared" si="0"/>
        <v>0</v>
      </c>
      <c r="U29" s="11"/>
    </row>
    <row r="30" spans="1:21" x14ac:dyDescent="0.25">
      <c r="A30" s="11" t="s">
        <v>48</v>
      </c>
      <c r="B30" s="12">
        <v>42873.614537037036</v>
      </c>
      <c r="C30" s="12">
        <v>42909</v>
      </c>
      <c r="D30" s="13">
        <v>354800</v>
      </c>
      <c r="E30" s="11" t="str">
        <f>VLOOKUP(A30,'CARTERA COOSALUD'!A29:A437,1,0)</f>
        <v>HSRF3349589</v>
      </c>
      <c r="F30" s="11" t="e">
        <f>VLOOKUP(A30,GLOSAS!A$1:A$8,1,0)</f>
        <v>#N/A</v>
      </c>
      <c r="G30" s="11"/>
      <c r="H30" s="11"/>
      <c r="I30" s="11"/>
      <c r="J30" s="11"/>
      <c r="K30" s="11"/>
      <c r="L30" s="11"/>
      <c r="M30" s="11"/>
      <c r="N30" s="11"/>
      <c r="O30" s="11">
        <v>479479</v>
      </c>
      <c r="P30" s="11"/>
      <c r="Q30" s="11"/>
      <c r="R30" s="11">
        <v>2000395928</v>
      </c>
      <c r="S30" s="11" t="s">
        <v>1350</v>
      </c>
      <c r="T30" s="18">
        <f t="shared" si="0"/>
        <v>-124679</v>
      </c>
      <c r="U30" s="11"/>
    </row>
    <row r="31" spans="1:21" x14ac:dyDescent="0.25">
      <c r="A31" s="11" t="s">
        <v>49</v>
      </c>
      <c r="B31" s="12">
        <v>42876.809363425928</v>
      </c>
      <c r="C31" s="12">
        <v>42909</v>
      </c>
      <c r="D31" s="13">
        <v>990639</v>
      </c>
      <c r="E31" s="11" t="str">
        <f>VLOOKUP(A31,'CARTERA COOSALUD'!A30:A438,1,0)</f>
        <v>HSRF3350968</v>
      </c>
      <c r="F31" s="11" t="str">
        <f>VLOOKUP(A31,GLOSAS!A$1:A$8,1,0)</f>
        <v>HSRF3350968</v>
      </c>
      <c r="G31" s="11"/>
      <c r="H31" s="11"/>
      <c r="I31" s="11"/>
      <c r="J31" s="11"/>
      <c r="K31" s="11"/>
      <c r="L31" s="11"/>
      <c r="M31" s="11"/>
      <c r="N31" s="13">
        <v>990639</v>
      </c>
      <c r="O31" s="11"/>
      <c r="P31" s="11"/>
      <c r="Q31" s="11"/>
      <c r="R31" s="11"/>
      <c r="S31" s="11"/>
      <c r="T31" s="18">
        <f t="shared" si="0"/>
        <v>0</v>
      </c>
      <c r="U31" s="11"/>
    </row>
    <row r="32" spans="1:21" x14ac:dyDescent="0.25">
      <c r="A32" s="11" t="s">
        <v>50</v>
      </c>
      <c r="B32" s="12">
        <v>42884.43172453704</v>
      </c>
      <c r="C32" s="12">
        <v>42909</v>
      </c>
      <c r="D32" s="13">
        <v>975272</v>
      </c>
      <c r="E32" s="11" t="str">
        <f>VLOOKUP(A32,'CARTERA COOSALUD'!A31:A439,1,0)</f>
        <v>HSRF3355401</v>
      </c>
      <c r="F32" s="11" t="str">
        <f>VLOOKUP(A32,GLOSAS!A$1:A$8,1,0)</f>
        <v>HSRF3355401</v>
      </c>
      <c r="G32" s="11"/>
      <c r="H32" s="11"/>
      <c r="I32" s="11"/>
      <c r="J32" s="11"/>
      <c r="K32" s="11"/>
      <c r="L32" s="11"/>
      <c r="M32" s="11"/>
      <c r="N32" s="13">
        <v>975272</v>
      </c>
      <c r="O32" s="11"/>
      <c r="P32" s="11"/>
      <c r="Q32" s="11"/>
      <c r="R32" s="11"/>
      <c r="S32" s="11"/>
      <c r="T32" s="18">
        <f t="shared" si="0"/>
        <v>0</v>
      </c>
      <c r="U32" s="11"/>
    </row>
    <row r="33" spans="1:21" x14ac:dyDescent="0.25">
      <c r="A33" s="11" t="s">
        <v>51</v>
      </c>
      <c r="B33" s="12">
        <v>42907.522314814814</v>
      </c>
      <c r="C33" s="12">
        <v>42935</v>
      </c>
      <c r="D33" s="13">
        <v>48400</v>
      </c>
      <c r="E33" s="11" t="e">
        <f>VLOOKUP(A33,'CARTERA COOSALUD'!A32:A440,1,0)</f>
        <v>#N/A</v>
      </c>
      <c r="F33" s="11" t="e">
        <f>VLOOKUP(A33,GLOSAS!A$1:A$8,1,0)</f>
        <v>#N/A</v>
      </c>
      <c r="G33" s="11"/>
      <c r="H33" s="11"/>
      <c r="I33" s="11"/>
      <c r="J33" s="11"/>
      <c r="K33" s="11"/>
      <c r="L33" s="13">
        <v>48400</v>
      </c>
      <c r="M33" s="11"/>
      <c r="N33" s="11"/>
      <c r="O33" s="11"/>
      <c r="P33" s="11"/>
      <c r="Q33" s="11"/>
      <c r="R33" s="11"/>
      <c r="S33" s="11"/>
      <c r="T33" s="18">
        <f t="shared" si="0"/>
        <v>0</v>
      </c>
      <c r="U33" s="11"/>
    </row>
    <row r="34" spans="1:21" x14ac:dyDescent="0.25">
      <c r="A34" s="11" t="s">
        <v>52</v>
      </c>
      <c r="B34" s="12">
        <v>42929.487488425926</v>
      </c>
      <c r="C34" s="12">
        <v>42963</v>
      </c>
      <c r="D34" s="13">
        <v>2057436</v>
      </c>
      <c r="E34" s="11" t="e">
        <f>VLOOKUP(A34,'CARTERA COOSALUD'!A33:A441,1,0)</f>
        <v>#N/A</v>
      </c>
      <c r="F34" s="11" t="e">
        <f>VLOOKUP(A34,GLOSAS!A$1:A$8,1,0)</f>
        <v>#N/A</v>
      </c>
      <c r="G34" s="11"/>
      <c r="H34" s="11"/>
      <c r="I34" s="11"/>
      <c r="J34" s="11"/>
      <c r="K34" s="11"/>
      <c r="L34" s="13">
        <v>2057436</v>
      </c>
      <c r="M34" s="11"/>
      <c r="N34" s="11"/>
      <c r="O34" s="11"/>
      <c r="P34" s="11"/>
      <c r="Q34" s="11"/>
      <c r="R34" s="11"/>
      <c r="S34" s="11"/>
      <c r="T34" s="18">
        <f t="shared" si="0"/>
        <v>0</v>
      </c>
      <c r="U34" s="11"/>
    </row>
    <row r="35" spans="1:21" x14ac:dyDescent="0.25">
      <c r="A35" s="11" t="s">
        <v>53</v>
      </c>
      <c r="B35" s="12">
        <v>42930.684548611112</v>
      </c>
      <c r="C35" s="12">
        <v>42963</v>
      </c>
      <c r="D35" s="13">
        <v>2099787</v>
      </c>
      <c r="E35" s="11" t="e">
        <f>VLOOKUP(A35,'CARTERA COOSALUD'!A34:A442,1,0)</f>
        <v>#N/A</v>
      </c>
      <c r="F35" s="11" t="e">
        <f>VLOOKUP(A35,GLOSAS!A$1:A$8,1,0)</f>
        <v>#N/A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8">
        <f t="shared" si="0"/>
        <v>2099787</v>
      </c>
      <c r="U35" s="11"/>
    </row>
    <row r="36" spans="1:21" x14ac:dyDescent="0.25">
      <c r="A36" s="11" t="s">
        <v>54</v>
      </c>
      <c r="B36" s="12">
        <v>42933.338796296295</v>
      </c>
      <c r="C36" s="12">
        <v>42963</v>
      </c>
      <c r="D36" s="13">
        <v>171300</v>
      </c>
      <c r="E36" s="11" t="str">
        <f>VLOOKUP(A36,'CARTERA COOSALUD'!A35:A443,1,0)</f>
        <v>HSRF3382747</v>
      </c>
      <c r="F36" s="11" t="str">
        <f>VLOOKUP(A36,GLOSAS!A$1:A$8,1,0)</f>
        <v>HSRF3382747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8">
        <f t="shared" si="0"/>
        <v>171300</v>
      </c>
      <c r="U36" s="11"/>
    </row>
    <row r="37" spans="1:21" s="21" customFormat="1" x14ac:dyDescent="0.25">
      <c r="A37" s="19"/>
      <c r="B37" s="19"/>
      <c r="C37" s="19"/>
      <c r="D37" s="20">
        <f>SUM(D2:D36)</f>
        <v>97764814</v>
      </c>
      <c r="E37" s="19"/>
      <c r="F37" s="19"/>
      <c r="G37" s="19"/>
      <c r="H37" s="19"/>
      <c r="I37" s="20">
        <f t="shared" ref="I37:N37" si="1">SUM(I2:I36)</f>
        <v>0</v>
      </c>
      <c r="J37" s="20">
        <f t="shared" si="1"/>
        <v>0</v>
      </c>
      <c r="K37" s="20">
        <f t="shared" si="1"/>
        <v>0</v>
      </c>
      <c r="L37" s="20">
        <f t="shared" si="1"/>
        <v>86447547</v>
      </c>
      <c r="M37" s="20">
        <f t="shared" si="1"/>
        <v>0</v>
      </c>
      <c r="N37" s="20">
        <f t="shared" si="1"/>
        <v>2870725</v>
      </c>
      <c r="O37" s="20">
        <f t="shared" ref="O37:T37" si="2">SUM(O2:O36)</f>
        <v>6055914</v>
      </c>
      <c r="P37" s="20">
        <f t="shared" si="2"/>
        <v>1158885</v>
      </c>
      <c r="Q37" s="20"/>
      <c r="R37" s="20"/>
      <c r="S37" s="20"/>
      <c r="T37" s="20">
        <f t="shared" si="2"/>
        <v>1231743</v>
      </c>
      <c r="U37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3"/>
  <sheetViews>
    <sheetView tabSelected="1" workbookViewId="0">
      <selection activeCell="F15" sqref="F15"/>
    </sheetView>
  </sheetViews>
  <sheetFormatPr baseColWidth="10" defaultRowHeight="15" x14ac:dyDescent="0.25"/>
  <cols>
    <col min="2" max="2" width="68.140625" customWidth="1"/>
    <col min="3" max="3" width="54.42578125" customWidth="1"/>
  </cols>
  <sheetData>
    <row r="2" spans="1:3" ht="15.75" x14ac:dyDescent="0.25">
      <c r="A2" s="22"/>
      <c r="B2" s="23" t="s">
        <v>1351</v>
      </c>
      <c r="C2" s="24"/>
    </row>
    <row r="3" spans="1:3" ht="51.75" customHeight="1" x14ac:dyDescent="0.25">
      <c r="A3" s="22"/>
      <c r="B3" s="25" t="s">
        <v>1369</v>
      </c>
      <c r="C3" s="24"/>
    </row>
    <row r="4" spans="1:3" x14ac:dyDescent="0.25">
      <c r="A4" s="22"/>
      <c r="C4" s="24"/>
    </row>
    <row r="5" spans="1:3" x14ac:dyDescent="0.25">
      <c r="A5" s="26"/>
      <c r="B5" s="27" t="s">
        <v>1352</v>
      </c>
      <c r="C5" s="33" t="s">
        <v>1353</v>
      </c>
    </row>
    <row r="6" spans="1:3" x14ac:dyDescent="0.25">
      <c r="A6" s="22"/>
      <c r="C6" s="24"/>
    </row>
    <row r="7" spans="1:3" x14ac:dyDescent="0.25">
      <c r="A7" s="22" t="s">
        <v>1354</v>
      </c>
      <c r="B7" s="28" t="s">
        <v>1355</v>
      </c>
      <c r="C7" s="29">
        <f>CARTERA!D37</f>
        <v>97764814</v>
      </c>
    </row>
    <row r="8" spans="1:3" x14ac:dyDescent="0.25">
      <c r="A8" s="22"/>
      <c r="C8" s="24"/>
    </row>
    <row r="9" spans="1:3" x14ac:dyDescent="0.25">
      <c r="A9" s="22" t="s">
        <v>1356</v>
      </c>
      <c r="B9" t="s">
        <v>1357</v>
      </c>
      <c r="C9" s="24">
        <f>CARTERA!L37</f>
        <v>86447547</v>
      </c>
    </row>
    <row r="10" spans="1:3" x14ac:dyDescent="0.25">
      <c r="A10" s="22" t="s">
        <v>1356</v>
      </c>
      <c r="B10" t="s">
        <v>1358</v>
      </c>
      <c r="C10" s="24">
        <v>0</v>
      </c>
    </row>
    <row r="11" spans="1:3" x14ac:dyDescent="0.25">
      <c r="A11" s="22" t="s">
        <v>1356</v>
      </c>
      <c r="B11" t="s">
        <v>1359</v>
      </c>
      <c r="C11" s="24">
        <f>CARTERA!O37</f>
        <v>6055914</v>
      </c>
    </row>
    <row r="12" spans="1:3" x14ac:dyDescent="0.25">
      <c r="A12" s="22" t="s">
        <v>1356</v>
      </c>
      <c r="B12" t="s">
        <v>1360</v>
      </c>
      <c r="C12" s="24">
        <f>CARTERA!P37</f>
        <v>1158885</v>
      </c>
    </row>
    <row r="13" spans="1:3" x14ac:dyDescent="0.25">
      <c r="A13" s="22" t="s">
        <v>1356</v>
      </c>
      <c r="B13" t="s">
        <v>1361</v>
      </c>
      <c r="C13" s="24">
        <f>CARTERA!N37</f>
        <v>2870725</v>
      </c>
    </row>
    <row r="14" spans="1:3" x14ac:dyDescent="0.25">
      <c r="A14" s="22" t="s">
        <v>1362</v>
      </c>
      <c r="B14" t="s">
        <v>1363</v>
      </c>
      <c r="C14" s="24"/>
    </row>
    <row r="15" spans="1:3" x14ac:dyDescent="0.25">
      <c r="A15" s="22" t="s">
        <v>1356</v>
      </c>
      <c r="B15" t="s">
        <v>1364</v>
      </c>
      <c r="C15" s="24">
        <f>CARTERA!T37</f>
        <v>1231743</v>
      </c>
    </row>
    <row r="16" spans="1:3" x14ac:dyDescent="0.25">
      <c r="A16" s="22"/>
      <c r="C16" s="24"/>
    </row>
    <row r="17" spans="1:3" x14ac:dyDescent="0.25">
      <c r="A17" s="22" t="s">
        <v>1354</v>
      </c>
      <c r="B17" s="28" t="s">
        <v>1365</v>
      </c>
      <c r="C17" s="29">
        <f>+C7-C9-C10-C11-C12-C13-C14-C15</f>
        <v>0</v>
      </c>
    </row>
    <row r="18" spans="1:3" x14ac:dyDescent="0.25">
      <c r="A18" s="22"/>
      <c r="B18" t="s">
        <v>1366</v>
      </c>
      <c r="C18" s="30">
        <v>0</v>
      </c>
    </row>
    <row r="19" spans="1:3" x14ac:dyDescent="0.25">
      <c r="A19" s="22" t="s">
        <v>1354</v>
      </c>
      <c r="B19" s="28" t="s">
        <v>1367</v>
      </c>
      <c r="C19" s="29">
        <f>+C17-C18</f>
        <v>0</v>
      </c>
    </row>
    <row r="20" spans="1:3" x14ac:dyDescent="0.25">
      <c r="A20" s="22"/>
      <c r="C20" s="24"/>
    </row>
    <row r="21" spans="1:3" x14ac:dyDescent="0.25">
      <c r="A21" s="22" t="s">
        <v>1356</v>
      </c>
      <c r="B21" t="s">
        <v>1368</v>
      </c>
      <c r="C21" s="31">
        <v>0</v>
      </c>
    </row>
    <row r="22" spans="1:3" x14ac:dyDescent="0.25">
      <c r="A22" s="22" t="s">
        <v>1356</v>
      </c>
      <c r="C22" s="24"/>
    </row>
    <row r="23" spans="1:3" x14ac:dyDescent="0.25">
      <c r="A23" s="22" t="s">
        <v>1354</v>
      </c>
      <c r="B23" s="28" t="s">
        <v>1370</v>
      </c>
      <c r="C23" s="32">
        <f>+C19-C21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workbookViewId="0">
      <selection activeCell="I13" sqref="I13"/>
    </sheetView>
  </sheetViews>
  <sheetFormatPr baseColWidth="10" defaultRowHeight="15" x14ac:dyDescent="0.25"/>
  <cols>
    <col min="1" max="1" width="23.7109375" customWidth="1"/>
  </cols>
  <sheetData>
    <row r="1" spans="1:14" x14ac:dyDescent="0.25">
      <c r="A1" s="14" t="s">
        <v>59</v>
      </c>
      <c r="B1" s="14" t="s">
        <v>55</v>
      </c>
      <c r="C1" s="14" t="s">
        <v>56</v>
      </c>
      <c r="D1" s="14" t="s">
        <v>57</v>
      </c>
      <c r="E1" s="14" t="s">
        <v>58</v>
      </c>
      <c r="F1" s="14" t="s">
        <v>60</v>
      </c>
      <c r="G1" s="14" t="s">
        <v>61</v>
      </c>
      <c r="H1" s="14" t="s">
        <v>62</v>
      </c>
      <c r="I1" s="14" t="s">
        <v>63</v>
      </c>
      <c r="J1" s="14" t="s">
        <v>64</v>
      </c>
      <c r="K1" s="14" t="s">
        <v>65</v>
      </c>
      <c r="L1" s="14" t="s">
        <v>66</v>
      </c>
      <c r="M1" s="14" t="s">
        <v>67</v>
      </c>
      <c r="N1" s="15"/>
    </row>
    <row r="2" spans="1:14" x14ac:dyDescent="0.25">
      <c r="A2" s="15" t="s">
        <v>33</v>
      </c>
      <c r="B2" s="15" t="s">
        <v>68</v>
      </c>
      <c r="C2" s="15" t="s">
        <v>69</v>
      </c>
      <c r="D2" s="15" t="s">
        <v>70</v>
      </c>
      <c r="E2" s="16">
        <v>42557</v>
      </c>
      <c r="F2" s="17">
        <v>-495930</v>
      </c>
      <c r="G2" s="15" t="s">
        <v>71</v>
      </c>
      <c r="H2" s="15" t="s">
        <v>72</v>
      </c>
      <c r="I2" s="15"/>
      <c r="J2" s="15" t="s">
        <v>73</v>
      </c>
      <c r="K2" s="15" t="s">
        <v>74</v>
      </c>
      <c r="L2" s="17">
        <v>2004</v>
      </c>
      <c r="M2" s="16">
        <v>42667</v>
      </c>
      <c r="N2" s="15"/>
    </row>
    <row r="3" spans="1:14" x14ac:dyDescent="0.25">
      <c r="A3" s="15" t="s">
        <v>93</v>
      </c>
      <c r="B3" s="15" t="s">
        <v>68</v>
      </c>
      <c r="C3" s="15" t="s">
        <v>75</v>
      </c>
      <c r="D3" s="15" t="s">
        <v>70</v>
      </c>
      <c r="E3" s="16">
        <v>42619</v>
      </c>
      <c r="F3" s="17">
        <v>-384700</v>
      </c>
      <c r="G3" s="15" t="s">
        <v>76</v>
      </c>
      <c r="H3" s="15" t="s">
        <v>72</v>
      </c>
      <c r="I3" s="15"/>
      <c r="J3" s="15" t="s">
        <v>77</v>
      </c>
      <c r="K3" s="15" t="s">
        <v>78</v>
      </c>
      <c r="L3" s="17">
        <v>1989</v>
      </c>
      <c r="M3" s="16">
        <v>42682</v>
      </c>
      <c r="N3" s="15"/>
    </row>
    <row r="4" spans="1:14" x14ac:dyDescent="0.25">
      <c r="A4" s="15" t="s">
        <v>49</v>
      </c>
      <c r="B4" s="15" t="s">
        <v>68</v>
      </c>
      <c r="C4" s="15" t="s">
        <v>79</v>
      </c>
      <c r="D4" s="15" t="s">
        <v>70</v>
      </c>
      <c r="E4" s="16">
        <v>42876</v>
      </c>
      <c r="F4" s="17">
        <v>-990639</v>
      </c>
      <c r="G4" s="15" t="s">
        <v>80</v>
      </c>
      <c r="H4" s="15" t="s">
        <v>72</v>
      </c>
      <c r="I4" s="15"/>
      <c r="J4" s="15" t="s">
        <v>81</v>
      </c>
      <c r="K4" s="15" t="s">
        <v>82</v>
      </c>
      <c r="L4" s="17">
        <v>1743</v>
      </c>
      <c r="M4" s="16">
        <v>42928</v>
      </c>
      <c r="N4" s="15"/>
    </row>
    <row r="5" spans="1:14" x14ac:dyDescent="0.25">
      <c r="A5" s="15" t="s">
        <v>46</v>
      </c>
      <c r="B5" s="15" t="s">
        <v>68</v>
      </c>
      <c r="C5" s="15" t="s">
        <v>83</v>
      </c>
      <c r="D5" s="15" t="s">
        <v>70</v>
      </c>
      <c r="E5" s="16">
        <v>42871</v>
      </c>
      <c r="F5" s="17">
        <v>-321184</v>
      </c>
      <c r="G5" s="15" t="s">
        <v>80</v>
      </c>
      <c r="H5" s="15" t="s">
        <v>72</v>
      </c>
      <c r="I5" s="15"/>
      <c r="J5" s="15" t="s">
        <v>84</v>
      </c>
      <c r="K5" s="15" t="s">
        <v>74</v>
      </c>
      <c r="L5" s="17">
        <v>1736</v>
      </c>
      <c r="M5" s="16">
        <v>42935</v>
      </c>
      <c r="N5" s="15"/>
    </row>
    <row r="6" spans="1:14" x14ac:dyDescent="0.25">
      <c r="A6" s="15" t="s">
        <v>50</v>
      </c>
      <c r="B6" s="15" t="s">
        <v>68</v>
      </c>
      <c r="C6" s="15" t="s">
        <v>85</v>
      </c>
      <c r="D6" s="15" t="s">
        <v>70</v>
      </c>
      <c r="E6" s="16">
        <v>42884</v>
      </c>
      <c r="F6" s="17">
        <v>-975272</v>
      </c>
      <c r="G6" s="15" t="s">
        <v>80</v>
      </c>
      <c r="H6" s="15" t="s">
        <v>72</v>
      </c>
      <c r="I6" s="15"/>
      <c r="J6" s="15" t="s">
        <v>86</v>
      </c>
      <c r="K6" s="15" t="s">
        <v>74</v>
      </c>
      <c r="L6" s="17">
        <v>1736</v>
      </c>
      <c r="M6" s="16">
        <v>42935</v>
      </c>
      <c r="N6" s="15"/>
    </row>
    <row r="7" spans="1:14" x14ac:dyDescent="0.25">
      <c r="A7" s="15" t="s">
        <v>47</v>
      </c>
      <c r="B7" s="15" t="s">
        <v>68</v>
      </c>
      <c r="C7" s="15" t="s">
        <v>87</v>
      </c>
      <c r="D7" s="15" t="s">
        <v>70</v>
      </c>
      <c r="E7" s="16">
        <v>42871</v>
      </c>
      <c r="F7" s="17">
        <v>-87700</v>
      </c>
      <c r="G7" s="15" t="s">
        <v>80</v>
      </c>
      <c r="H7" s="15" t="s">
        <v>72</v>
      </c>
      <c r="I7" s="15"/>
      <c r="J7" s="15" t="s">
        <v>88</v>
      </c>
      <c r="K7" s="15" t="s">
        <v>82</v>
      </c>
      <c r="L7" s="17">
        <v>1736</v>
      </c>
      <c r="M7" s="16">
        <v>42935</v>
      </c>
      <c r="N7" s="15"/>
    </row>
    <row r="8" spans="1:14" x14ac:dyDescent="0.25">
      <c r="A8" s="15" t="s">
        <v>54</v>
      </c>
      <c r="B8" s="15" t="s">
        <v>68</v>
      </c>
      <c r="C8" s="15" t="s">
        <v>89</v>
      </c>
      <c r="D8" s="15" t="s">
        <v>70</v>
      </c>
      <c r="E8" s="16">
        <v>42933</v>
      </c>
      <c r="F8" s="17">
        <v>-171300</v>
      </c>
      <c r="G8" s="15" t="s">
        <v>90</v>
      </c>
      <c r="H8" s="15" t="s">
        <v>72</v>
      </c>
      <c r="I8" s="15"/>
      <c r="J8" s="15" t="s">
        <v>91</v>
      </c>
      <c r="K8" s="15" t="s">
        <v>92</v>
      </c>
      <c r="L8" s="17">
        <v>1696</v>
      </c>
      <c r="M8" s="16">
        <v>42975</v>
      </c>
      <c r="N8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9"/>
  <sheetViews>
    <sheetView workbookViewId="0">
      <selection activeCell="C15" sqref="C15"/>
    </sheetView>
  </sheetViews>
  <sheetFormatPr baseColWidth="10" defaultRowHeight="15" x14ac:dyDescent="0.25"/>
  <cols>
    <col min="1" max="1" width="26" customWidth="1"/>
    <col min="6" max="6" width="24.7109375" customWidth="1"/>
    <col min="9" max="9" width="19" customWidth="1"/>
  </cols>
  <sheetData>
    <row r="1" spans="1:13" x14ac:dyDescent="0.25">
      <c r="A1" s="14" t="s">
        <v>59</v>
      </c>
      <c r="B1" s="14" t="s">
        <v>56</v>
      </c>
      <c r="C1" s="14" t="s">
        <v>57</v>
      </c>
      <c r="D1" s="14" t="s">
        <v>58</v>
      </c>
      <c r="E1" s="14" t="s">
        <v>60</v>
      </c>
      <c r="F1" s="14" t="s">
        <v>61</v>
      </c>
      <c r="G1" s="14" t="s">
        <v>62</v>
      </c>
      <c r="H1" s="14" t="s">
        <v>63</v>
      </c>
      <c r="I1" s="14" t="s">
        <v>64</v>
      </c>
      <c r="J1" s="14" t="s">
        <v>65</v>
      </c>
      <c r="K1" s="14" t="s">
        <v>66</v>
      </c>
      <c r="L1" s="14" t="s">
        <v>67</v>
      </c>
      <c r="M1" s="15"/>
    </row>
    <row r="2" spans="1:13" x14ac:dyDescent="0.25">
      <c r="A2" s="15" t="s">
        <v>1127</v>
      </c>
      <c r="B2" s="15" t="s">
        <v>94</v>
      </c>
      <c r="C2" s="15" t="s">
        <v>95</v>
      </c>
      <c r="D2" s="16">
        <v>40625</v>
      </c>
      <c r="E2" s="17">
        <v>94113</v>
      </c>
      <c r="F2" s="15" t="s">
        <v>96</v>
      </c>
      <c r="G2" s="15" t="s">
        <v>72</v>
      </c>
      <c r="H2" s="15" t="s">
        <v>97</v>
      </c>
      <c r="I2" s="15" t="s">
        <v>98</v>
      </c>
      <c r="J2" s="15" t="s">
        <v>99</v>
      </c>
      <c r="K2" s="17">
        <v>246</v>
      </c>
      <c r="L2" s="16">
        <v>40688</v>
      </c>
      <c r="M2" s="15"/>
    </row>
    <row r="3" spans="1:13" x14ac:dyDescent="0.25">
      <c r="A3" s="15" t="s">
        <v>101</v>
      </c>
      <c r="B3" s="15" t="s">
        <v>100</v>
      </c>
      <c r="C3" s="15" t="s">
        <v>95</v>
      </c>
      <c r="D3" s="16">
        <v>40561</v>
      </c>
      <c r="E3" s="17">
        <v>75891</v>
      </c>
      <c r="F3" s="15" t="s">
        <v>102</v>
      </c>
      <c r="G3" s="15" t="s">
        <v>72</v>
      </c>
      <c r="H3" s="15" t="s">
        <v>97</v>
      </c>
      <c r="I3" s="15" t="s">
        <v>103</v>
      </c>
      <c r="J3" s="15" t="s">
        <v>104</v>
      </c>
      <c r="K3" s="17">
        <v>331</v>
      </c>
      <c r="L3" s="16">
        <v>40603</v>
      </c>
      <c r="M3" s="15"/>
    </row>
    <row r="4" spans="1:13" x14ac:dyDescent="0.25">
      <c r="A4" s="15" t="s">
        <v>106</v>
      </c>
      <c r="B4" s="15" t="s">
        <v>105</v>
      </c>
      <c r="C4" s="15" t="s">
        <v>95</v>
      </c>
      <c r="D4" s="16">
        <v>40486</v>
      </c>
      <c r="E4" s="17">
        <v>62012</v>
      </c>
      <c r="F4" s="15" t="s">
        <v>107</v>
      </c>
      <c r="G4" s="15" t="s">
        <v>72</v>
      </c>
      <c r="H4" s="15" t="s">
        <v>97</v>
      </c>
      <c r="I4" s="15" t="s">
        <v>108</v>
      </c>
      <c r="J4" s="15" t="s">
        <v>109</v>
      </c>
      <c r="K4" s="17">
        <v>409</v>
      </c>
      <c r="L4" s="16">
        <v>40525</v>
      </c>
      <c r="M4" s="15"/>
    </row>
    <row r="5" spans="1:13" x14ac:dyDescent="0.25">
      <c r="A5" s="15" t="s">
        <v>111</v>
      </c>
      <c r="B5" s="15" t="s">
        <v>110</v>
      </c>
      <c r="C5" s="15" t="s">
        <v>95</v>
      </c>
      <c r="D5" s="16">
        <v>40471</v>
      </c>
      <c r="E5" s="17">
        <v>174371</v>
      </c>
      <c r="F5" s="15" t="s">
        <v>112</v>
      </c>
      <c r="G5" s="15" t="s">
        <v>72</v>
      </c>
      <c r="H5" s="15" t="s">
        <v>97</v>
      </c>
      <c r="I5" s="15" t="s">
        <v>113</v>
      </c>
      <c r="J5" s="15" t="s">
        <v>114</v>
      </c>
      <c r="K5" s="17">
        <v>322</v>
      </c>
      <c r="L5" s="16">
        <v>40582</v>
      </c>
      <c r="M5" s="15"/>
    </row>
    <row r="6" spans="1:13" x14ac:dyDescent="0.25">
      <c r="A6" s="15">
        <v>1529635</v>
      </c>
      <c r="B6" s="15" t="s">
        <v>115</v>
      </c>
      <c r="C6" s="15" t="s">
        <v>95</v>
      </c>
      <c r="D6" s="16">
        <v>40590</v>
      </c>
      <c r="E6" s="17">
        <v>27200</v>
      </c>
      <c r="F6" s="15" t="s">
        <v>116</v>
      </c>
      <c r="G6" s="15" t="s">
        <v>72</v>
      </c>
      <c r="H6" s="15" t="s">
        <v>97</v>
      </c>
      <c r="I6" s="15" t="s">
        <v>117</v>
      </c>
      <c r="J6" s="15" t="s">
        <v>118</v>
      </c>
      <c r="K6" s="17">
        <v>351</v>
      </c>
      <c r="L6" s="16">
        <v>40613</v>
      </c>
      <c r="M6" s="15"/>
    </row>
    <row r="7" spans="1:13" x14ac:dyDescent="0.25">
      <c r="A7" s="15" t="s">
        <v>1128</v>
      </c>
      <c r="B7" s="15" t="s">
        <v>119</v>
      </c>
      <c r="C7" s="15" t="s">
        <v>95</v>
      </c>
      <c r="D7" s="16">
        <v>40288</v>
      </c>
      <c r="E7" s="17">
        <v>827712</v>
      </c>
      <c r="F7" s="15" t="s">
        <v>120</v>
      </c>
      <c r="G7" s="15" t="s">
        <v>72</v>
      </c>
      <c r="H7" s="15" t="s">
        <v>97</v>
      </c>
      <c r="I7" s="15" t="s">
        <v>121</v>
      </c>
      <c r="J7" s="15" t="s">
        <v>122</v>
      </c>
      <c r="K7" s="17">
        <v>383</v>
      </c>
      <c r="L7" s="16">
        <v>40581</v>
      </c>
      <c r="M7" s="15"/>
    </row>
    <row r="8" spans="1:13" x14ac:dyDescent="0.25">
      <c r="A8" s="15" t="s">
        <v>1129</v>
      </c>
      <c r="B8" s="15" t="s">
        <v>123</v>
      </c>
      <c r="C8" s="15" t="s">
        <v>95</v>
      </c>
      <c r="D8" s="16">
        <v>40534</v>
      </c>
      <c r="E8" s="17">
        <v>298836</v>
      </c>
      <c r="F8" s="15" t="s">
        <v>124</v>
      </c>
      <c r="G8" s="15" t="s">
        <v>72</v>
      </c>
      <c r="H8" s="15" t="s">
        <v>97</v>
      </c>
      <c r="I8" s="15" t="s">
        <v>125</v>
      </c>
      <c r="J8" s="15" t="s">
        <v>122</v>
      </c>
      <c r="K8" s="17">
        <v>269</v>
      </c>
      <c r="L8" s="16">
        <v>40695</v>
      </c>
      <c r="M8" s="15"/>
    </row>
    <row r="9" spans="1:13" x14ac:dyDescent="0.25">
      <c r="A9" s="15">
        <v>899999151</v>
      </c>
      <c r="B9" s="15" t="s">
        <v>97</v>
      </c>
      <c r="C9" s="15" t="s">
        <v>95</v>
      </c>
      <c r="D9" s="16">
        <v>40994</v>
      </c>
      <c r="E9" s="17">
        <v>3875885</v>
      </c>
      <c r="F9" s="15" t="s">
        <v>127</v>
      </c>
      <c r="G9" s="15" t="s">
        <v>128</v>
      </c>
      <c r="H9" s="15" t="s">
        <v>97</v>
      </c>
      <c r="I9" s="15"/>
      <c r="J9" s="15" t="s">
        <v>129</v>
      </c>
      <c r="K9" s="17">
        <v>0</v>
      </c>
      <c r="L9" s="16">
        <v>40994</v>
      </c>
      <c r="M9" s="15"/>
    </row>
    <row r="10" spans="1:13" x14ac:dyDescent="0.25">
      <c r="A10" s="15">
        <v>899999151</v>
      </c>
      <c r="B10" s="15" t="s">
        <v>97</v>
      </c>
      <c r="C10" s="15" t="s">
        <v>130</v>
      </c>
      <c r="D10" s="16">
        <v>40994</v>
      </c>
      <c r="E10" s="17">
        <v>3826065</v>
      </c>
      <c r="F10" s="15" t="s">
        <v>127</v>
      </c>
      <c r="G10" s="15" t="s">
        <v>128</v>
      </c>
      <c r="H10" s="15" t="s">
        <v>97</v>
      </c>
      <c r="I10" s="15"/>
      <c r="J10" s="15" t="s">
        <v>131</v>
      </c>
      <c r="K10" s="17">
        <v>0</v>
      </c>
      <c r="L10" s="16">
        <v>40994</v>
      </c>
      <c r="M10" s="15"/>
    </row>
    <row r="11" spans="1:13" x14ac:dyDescent="0.25">
      <c r="A11" s="15" t="s">
        <v>1130</v>
      </c>
      <c r="B11" s="15" t="s">
        <v>132</v>
      </c>
      <c r="C11" s="15" t="s">
        <v>95</v>
      </c>
      <c r="D11" s="16">
        <v>110107</v>
      </c>
      <c r="E11" s="17">
        <v>64500</v>
      </c>
      <c r="F11" s="15" t="s">
        <v>133</v>
      </c>
      <c r="G11" s="15" t="s">
        <v>72</v>
      </c>
      <c r="H11" s="15" t="s">
        <v>97</v>
      </c>
      <c r="I11" s="15" t="s">
        <v>134</v>
      </c>
      <c r="J11" s="15" t="s">
        <v>129</v>
      </c>
      <c r="K11" s="17">
        <v>208</v>
      </c>
      <c r="L11" s="16">
        <v>40756</v>
      </c>
      <c r="M11" s="15"/>
    </row>
    <row r="12" spans="1:13" x14ac:dyDescent="0.25">
      <c r="A12" s="15" t="s">
        <v>1131</v>
      </c>
      <c r="B12" s="15" t="s">
        <v>135</v>
      </c>
      <c r="C12" s="15" t="s">
        <v>95</v>
      </c>
      <c r="D12" s="16">
        <v>40754</v>
      </c>
      <c r="E12" s="17">
        <v>82236</v>
      </c>
      <c r="F12" s="15" t="s">
        <v>136</v>
      </c>
      <c r="G12" s="15" t="s">
        <v>72</v>
      </c>
      <c r="H12" s="15" t="s">
        <v>97</v>
      </c>
      <c r="I12" s="15" t="s">
        <v>137</v>
      </c>
      <c r="J12" s="15" t="s">
        <v>138</v>
      </c>
      <c r="K12" s="17">
        <v>177</v>
      </c>
      <c r="L12" s="16">
        <v>40787</v>
      </c>
      <c r="M12" s="15"/>
    </row>
    <row r="13" spans="1:13" x14ac:dyDescent="0.25">
      <c r="A13" s="15" t="s">
        <v>1132</v>
      </c>
      <c r="B13" s="15" t="s">
        <v>139</v>
      </c>
      <c r="C13" s="15" t="s">
        <v>95</v>
      </c>
      <c r="D13" s="16">
        <v>40758</v>
      </c>
      <c r="E13" s="17">
        <v>950082</v>
      </c>
      <c r="F13" s="15" t="s">
        <v>140</v>
      </c>
      <c r="G13" s="15" t="s">
        <v>72</v>
      </c>
      <c r="H13" s="15" t="s">
        <v>97</v>
      </c>
      <c r="I13" s="15" t="s">
        <v>141</v>
      </c>
      <c r="J13" s="15" t="s">
        <v>138</v>
      </c>
      <c r="K13" s="17">
        <v>145</v>
      </c>
      <c r="L13" s="16">
        <v>40819</v>
      </c>
      <c r="M13" s="15"/>
    </row>
    <row r="14" spans="1:13" x14ac:dyDescent="0.25">
      <c r="A14" s="15"/>
      <c r="B14" s="15" t="s">
        <v>142</v>
      </c>
      <c r="C14" s="15" t="s">
        <v>130</v>
      </c>
      <c r="D14" s="16">
        <v>40878</v>
      </c>
      <c r="E14" s="17">
        <v>3826065</v>
      </c>
      <c r="F14" s="15" t="s">
        <v>143</v>
      </c>
      <c r="G14" s="15" t="s">
        <v>144</v>
      </c>
      <c r="H14" s="15" t="s">
        <v>97</v>
      </c>
      <c r="I14" s="15" t="s">
        <v>145</v>
      </c>
      <c r="J14" s="15" t="s">
        <v>131</v>
      </c>
      <c r="K14" s="17">
        <v>0</v>
      </c>
      <c r="L14" s="16">
        <v>40878</v>
      </c>
      <c r="M14" s="15"/>
    </row>
    <row r="15" spans="1:13" x14ac:dyDescent="0.25">
      <c r="A15" s="15">
        <v>408305</v>
      </c>
      <c r="B15" s="15" t="s">
        <v>146</v>
      </c>
      <c r="C15" s="15" t="s">
        <v>95</v>
      </c>
      <c r="D15" s="16">
        <v>39446</v>
      </c>
      <c r="E15" s="17">
        <v>135662</v>
      </c>
      <c r="F15" s="15" t="s">
        <v>147</v>
      </c>
      <c r="G15" s="15" t="s">
        <v>148</v>
      </c>
      <c r="H15" s="15" t="s">
        <v>97</v>
      </c>
      <c r="I15" s="15" t="s">
        <v>149</v>
      </c>
      <c r="J15" s="15" t="s">
        <v>150</v>
      </c>
      <c r="K15" s="17">
        <v>1548</v>
      </c>
      <c r="L15" s="16">
        <v>39386</v>
      </c>
      <c r="M15" s="15"/>
    </row>
    <row r="16" spans="1:13" x14ac:dyDescent="0.25">
      <c r="A16" s="15">
        <v>480208</v>
      </c>
      <c r="B16" s="15" t="s">
        <v>151</v>
      </c>
      <c r="C16" s="15" t="s">
        <v>95</v>
      </c>
      <c r="D16" s="16">
        <v>39446</v>
      </c>
      <c r="E16" s="17">
        <v>279402</v>
      </c>
      <c r="F16" s="15" t="s">
        <v>147</v>
      </c>
      <c r="G16" s="15" t="s">
        <v>148</v>
      </c>
      <c r="H16" s="15" t="s">
        <v>97</v>
      </c>
      <c r="I16" s="15" t="s">
        <v>149</v>
      </c>
      <c r="J16" s="15" t="s">
        <v>150</v>
      </c>
      <c r="K16" s="17">
        <v>1548</v>
      </c>
      <c r="L16" s="16">
        <v>39386</v>
      </c>
      <c r="M16" s="15"/>
    </row>
    <row r="17" spans="1:13" x14ac:dyDescent="0.25">
      <c r="A17" s="15" t="s">
        <v>1133</v>
      </c>
      <c r="B17" s="15" t="s">
        <v>152</v>
      </c>
      <c r="C17" s="15" t="s">
        <v>95</v>
      </c>
      <c r="D17" s="16">
        <v>40731</v>
      </c>
      <c r="E17" s="17">
        <v>76500</v>
      </c>
      <c r="F17" s="15" t="s">
        <v>153</v>
      </c>
      <c r="G17" s="15" t="s">
        <v>72</v>
      </c>
      <c r="H17" s="15" t="s">
        <v>97</v>
      </c>
      <c r="I17" s="15" t="s">
        <v>154</v>
      </c>
      <c r="J17" s="15" t="s">
        <v>155</v>
      </c>
      <c r="K17" s="17">
        <v>203</v>
      </c>
      <c r="L17" s="16">
        <v>40731</v>
      </c>
      <c r="M17" s="15"/>
    </row>
    <row r="18" spans="1:13" x14ac:dyDescent="0.25">
      <c r="A18" s="15" t="s">
        <v>1134</v>
      </c>
      <c r="B18" s="15" t="s">
        <v>156</v>
      </c>
      <c r="C18" s="15" t="s">
        <v>95</v>
      </c>
      <c r="D18" s="16">
        <v>40549</v>
      </c>
      <c r="E18" s="17">
        <v>727368</v>
      </c>
      <c r="F18" s="15" t="s">
        <v>157</v>
      </c>
      <c r="G18" s="15" t="s">
        <v>72</v>
      </c>
      <c r="H18" s="15" t="s">
        <v>97</v>
      </c>
      <c r="I18" s="15" t="s">
        <v>158</v>
      </c>
      <c r="J18" s="15" t="s">
        <v>159</v>
      </c>
      <c r="K18" s="17">
        <v>331</v>
      </c>
      <c r="L18" s="16">
        <v>40603</v>
      </c>
      <c r="M18" s="15"/>
    </row>
    <row r="19" spans="1:13" x14ac:dyDescent="0.25">
      <c r="A19" s="15" t="s">
        <v>1135</v>
      </c>
      <c r="B19" s="15" t="s">
        <v>160</v>
      </c>
      <c r="C19" s="15" t="s">
        <v>95</v>
      </c>
      <c r="D19" s="16">
        <v>41029</v>
      </c>
      <c r="E19" s="17">
        <v>627665</v>
      </c>
      <c r="F19" s="15" t="s">
        <v>161</v>
      </c>
      <c r="G19" s="15" t="s">
        <v>128</v>
      </c>
      <c r="H19" s="15" t="s">
        <v>160</v>
      </c>
      <c r="I19" s="15"/>
      <c r="J19" s="15" t="s">
        <v>162</v>
      </c>
      <c r="K19" s="17">
        <v>0</v>
      </c>
      <c r="L19" s="16">
        <v>41029</v>
      </c>
      <c r="M19" s="15"/>
    </row>
    <row r="20" spans="1:13" x14ac:dyDescent="0.25">
      <c r="A20" s="15" t="s">
        <v>1136</v>
      </c>
      <c r="B20" s="15" t="s">
        <v>163</v>
      </c>
      <c r="C20" s="15" t="s">
        <v>95</v>
      </c>
      <c r="D20" s="16">
        <v>40760</v>
      </c>
      <c r="E20" s="17">
        <v>627665</v>
      </c>
      <c r="F20" s="15" t="s">
        <v>164</v>
      </c>
      <c r="G20" s="15" t="s">
        <v>72</v>
      </c>
      <c r="H20" s="15" t="s">
        <v>160</v>
      </c>
      <c r="I20" s="15" t="s">
        <v>165</v>
      </c>
      <c r="J20" s="15" t="s">
        <v>162</v>
      </c>
      <c r="K20" s="17">
        <v>209</v>
      </c>
      <c r="L20" s="16">
        <v>40760</v>
      </c>
      <c r="M20" s="15"/>
    </row>
    <row r="21" spans="1:13" x14ac:dyDescent="0.25">
      <c r="A21" s="15" t="s">
        <v>1137</v>
      </c>
      <c r="B21" s="15" t="s">
        <v>166</v>
      </c>
      <c r="C21" s="15" t="s">
        <v>95</v>
      </c>
      <c r="D21" s="16">
        <v>42181</v>
      </c>
      <c r="E21" s="17">
        <v>83300</v>
      </c>
      <c r="F21" s="15" t="s">
        <v>167</v>
      </c>
      <c r="G21" s="15" t="s">
        <v>128</v>
      </c>
      <c r="H21" s="15" t="s">
        <v>166</v>
      </c>
      <c r="I21" s="15"/>
      <c r="J21" s="15" t="s">
        <v>168</v>
      </c>
      <c r="K21" s="17">
        <v>0</v>
      </c>
      <c r="L21" s="16">
        <v>42181</v>
      </c>
      <c r="M21" s="15"/>
    </row>
    <row r="22" spans="1:13" x14ac:dyDescent="0.25">
      <c r="A22" s="15" t="s">
        <v>1137</v>
      </c>
      <c r="B22" s="15" t="s">
        <v>169</v>
      </c>
      <c r="C22" s="15" t="s">
        <v>95</v>
      </c>
      <c r="D22" s="16">
        <v>42023</v>
      </c>
      <c r="E22" s="17">
        <v>83300</v>
      </c>
      <c r="F22" s="15" t="s">
        <v>170</v>
      </c>
      <c r="G22" s="15" t="s">
        <v>72</v>
      </c>
      <c r="H22" s="15" t="s">
        <v>166</v>
      </c>
      <c r="I22" s="15" t="s">
        <v>171</v>
      </c>
      <c r="J22" s="15" t="s">
        <v>168</v>
      </c>
      <c r="K22" s="17">
        <v>85</v>
      </c>
      <c r="L22" s="16">
        <v>42066</v>
      </c>
      <c r="M22" s="15"/>
    </row>
    <row r="23" spans="1:13" x14ac:dyDescent="0.25">
      <c r="A23" s="15" t="s">
        <v>1138</v>
      </c>
      <c r="B23" s="15" t="s">
        <v>172</v>
      </c>
      <c r="C23" s="15" t="s">
        <v>95</v>
      </c>
      <c r="D23" s="16">
        <v>42215</v>
      </c>
      <c r="E23" s="17">
        <v>15793667</v>
      </c>
      <c r="F23" s="15" t="s">
        <v>173</v>
      </c>
      <c r="G23" s="15" t="s">
        <v>128</v>
      </c>
      <c r="H23" s="15" t="s">
        <v>172</v>
      </c>
      <c r="I23" s="15"/>
      <c r="J23" s="15" t="s">
        <v>74</v>
      </c>
      <c r="K23" s="17">
        <v>0</v>
      </c>
      <c r="L23" s="16">
        <v>42215</v>
      </c>
      <c r="M23" s="15"/>
    </row>
    <row r="24" spans="1:13" x14ac:dyDescent="0.25">
      <c r="A24" s="15" t="s">
        <v>1138</v>
      </c>
      <c r="B24" s="15" t="s">
        <v>174</v>
      </c>
      <c r="C24" s="15" t="s">
        <v>95</v>
      </c>
      <c r="D24" s="16">
        <v>42013</v>
      </c>
      <c r="E24" s="17">
        <v>15793667</v>
      </c>
      <c r="F24" s="15" t="s">
        <v>175</v>
      </c>
      <c r="G24" s="15" t="s">
        <v>72</v>
      </c>
      <c r="H24" s="15" t="s">
        <v>172</v>
      </c>
      <c r="I24" s="15" t="s">
        <v>176</v>
      </c>
      <c r="J24" s="15" t="s">
        <v>74</v>
      </c>
      <c r="K24" s="17">
        <v>134</v>
      </c>
      <c r="L24" s="16">
        <v>42051</v>
      </c>
      <c r="M24" s="15"/>
    </row>
    <row r="25" spans="1:13" x14ac:dyDescent="0.25">
      <c r="A25" s="15" t="s">
        <v>1139</v>
      </c>
      <c r="B25" s="15" t="s">
        <v>177</v>
      </c>
      <c r="C25" s="15" t="s">
        <v>95</v>
      </c>
      <c r="D25" s="16">
        <v>42289</v>
      </c>
      <c r="E25" s="17">
        <v>472206</v>
      </c>
      <c r="F25" s="15" t="s">
        <v>178</v>
      </c>
      <c r="G25" s="15" t="s">
        <v>72</v>
      </c>
      <c r="H25" s="15" t="s">
        <v>179</v>
      </c>
      <c r="I25" s="15" t="s">
        <v>180</v>
      </c>
      <c r="J25" s="15" t="s">
        <v>181</v>
      </c>
      <c r="K25" s="17">
        <v>80</v>
      </c>
      <c r="L25" s="16">
        <v>42341</v>
      </c>
      <c r="M25" s="15"/>
    </row>
    <row r="26" spans="1:13" x14ac:dyDescent="0.25">
      <c r="A26" s="15" t="s">
        <v>1139</v>
      </c>
      <c r="B26" s="15" t="s">
        <v>179</v>
      </c>
      <c r="C26" s="15" t="s">
        <v>95</v>
      </c>
      <c r="D26" s="16">
        <v>42451</v>
      </c>
      <c r="E26" s="17">
        <v>472206</v>
      </c>
      <c r="F26" s="15" t="s">
        <v>182</v>
      </c>
      <c r="G26" s="15" t="s">
        <v>128</v>
      </c>
      <c r="H26" s="15" t="s">
        <v>179</v>
      </c>
      <c r="I26" s="15"/>
      <c r="J26" s="15" t="s">
        <v>181</v>
      </c>
      <c r="K26" s="17">
        <v>0</v>
      </c>
      <c r="L26" s="16">
        <v>42451</v>
      </c>
      <c r="M26" s="15"/>
    </row>
    <row r="27" spans="1:13" x14ac:dyDescent="0.25">
      <c r="A27" s="15" t="s">
        <v>30</v>
      </c>
      <c r="B27" s="15" t="s">
        <v>183</v>
      </c>
      <c r="C27" s="15" t="s">
        <v>70</v>
      </c>
      <c r="D27" s="16">
        <v>43098</v>
      </c>
      <c r="E27" s="17">
        <v>269800</v>
      </c>
      <c r="F27" s="15" t="s">
        <v>184</v>
      </c>
      <c r="G27" s="15" t="s">
        <v>128</v>
      </c>
      <c r="H27" s="15" t="s">
        <v>183</v>
      </c>
      <c r="I27" s="15"/>
      <c r="J27" s="15" t="s">
        <v>185</v>
      </c>
      <c r="K27" s="17">
        <v>0</v>
      </c>
      <c r="L27" s="16">
        <v>43098</v>
      </c>
      <c r="M27" s="15"/>
    </row>
    <row r="28" spans="1:13" x14ac:dyDescent="0.25">
      <c r="A28" s="15" t="s">
        <v>30</v>
      </c>
      <c r="B28" s="15" t="s">
        <v>186</v>
      </c>
      <c r="C28" s="15" t="s">
        <v>70</v>
      </c>
      <c r="D28" s="16">
        <v>42513</v>
      </c>
      <c r="E28" s="17">
        <v>269800</v>
      </c>
      <c r="F28" s="15" t="s">
        <v>187</v>
      </c>
      <c r="G28" s="15" t="s">
        <v>72</v>
      </c>
      <c r="H28" s="15" t="s">
        <v>183</v>
      </c>
      <c r="I28" s="15" t="s">
        <v>188</v>
      </c>
      <c r="J28" s="15" t="s">
        <v>185</v>
      </c>
      <c r="K28" s="17">
        <v>518</v>
      </c>
      <c r="L28" s="16">
        <v>42550</v>
      </c>
      <c r="M28" s="15"/>
    </row>
    <row r="29" spans="1:13" x14ac:dyDescent="0.25">
      <c r="A29" s="15" t="s">
        <v>25</v>
      </c>
      <c r="B29" s="15" t="s">
        <v>189</v>
      </c>
      <c r="C29" s="15" t="s">
        <v>70</v>
      </c>
      <c r="D29" s="16">
        <v>43098</v>
      </c>
      <c r="E29" s="17">
        <v>625001</v>
      </c>
      <c r="F29" s="15" t="s">
        <v>184</v>
      </c>
      <c r="G29" s="15" t="s">
        <v>128</v>
      </c>
      <c r="H29" s="15" t="s">
        <v>189</v>
      </c>
      <c r="I29" s="15"/>
      <c r="J29" s="15" t="s">
        <v>74</v>
      </c>
      <c r="K29" s="17">
        <v>0</v>
      </c>
      <c r="L29" s="16">
        <v>43098</v>
      </c>
      <c r="M29" s="15"/>
    </row>
    <row r="30" spans="1:13" x14ac:dyDescent="0.25">
      <c r="A30" s="15" t="s">
        <v>25</v>
      </c>
      <c r="B30" s="15" t="s">
        <v>190</v>
      </c>
      <c r="C30" s="15" t="s">
        <v>70</v>
      </c>
      <c r="D30" s="16">
        <v>42364</v>
      </c>
      <c r="E30" s="17">
        <v>625001</v>
      </c>
      <c r="F30" s="15" t="s">
        <v>191</v>
      </c>
      <c r="G30" s="15" t="s">
        <v>72</v>
      </c>
      <c r="H30" s="15" t="s">
        <v>189</v>
      </c>
      <c r="I30" s="15" t="s">
        <v>192</v>
      </c>
      <c r="J30" s="15" t="s">
        <v>74</v>
      </c>
      <c r="K30" s="17">
        <v>555</v>
      </c>
      <c r="L30" s="16">
        <v>42513</v>
      </c>
      <c r="M30" s="15"/>
    </row>
    <row r="31" spans="1:13" x14ac:dyDescent="0.25">
      <c r="A31" s="15" t="s">
        <v>1140</v>
      </c>
      <c r="B31" s="15" t="s">
        <v>193</v>
      </c>
      <c r="C31" s="15" t="s">
        <v>70</v>
      </c>
      <c r="D31" s="16">
        <v>42279</v>
      </c>
      <c r="E31" s="17">
        <v>90400</v>
      </c>
      <c r="F31" s="15" t="s">
        <v>194</v>
      </c>
      <c r="G31" s="15" t="s">
        <v>72</v>
      </c>
      <c r="H31" s="15" t="s">
        <v>195</v>
      </c>
      <c r="I31" s="15" t="s">
        <v>196</v>
      </c>
      <c r="J31" s="15" t="s">
        <v>181</v>
      </c>
      <c r="K31" s="17">
        <v>677</v>
      </c>
      <c r="L31" s="16">
        <v>42391</v>
      </c>
      <c r="M31" s="15"/>
    </row>
    <row r="32" spans="1:13" x14ac:dyDescent="0.25">
      <c r="A32" s="15" t="s">
        <v>1140</v>
      </c>
      <c r="B32" s="15" t="s">
        <v>195</v>
      </c>
      <c r="C32" s="15" t="s">
        <v>70</v>
      </c>
      <c r="D32" s="16">
        <v>43098</v>
      </c>
      <c r="E32" s="17">
        <v>90400</v>
      </c>
      <c r="F32" s="15" t="s">
        <v>184</v>
      </c>
      <c r="G32" s="15" t="s">
        <v>128</v>
      </c>
      <c r="H32" s="15" t="s">
        <v>195</v>
      </c>
      <c r="I32" s="15"/>
      <c r="J32" s="15" t="s">
        <v>181</v>
      </c>
      <c r="K32" s="17">
        <v>0</v>
      </c>
      <c r="L32" s="16">
        <v>43098</v>
      </c>
      <c r="M32" s="15"/>
    </row>
    <row r="33" spans="1:13" x14ac:dyDescent="0.25">
      <c r="A33" s="15" t="s">
        <v>1141</v>
      </c>
      <c r="B33" s="15" t="s">
        <v>197</v>
      </c>
      <c r="C33" s="15" t="s">
        <v>70</v>
      </c>
      <c r="D33" s="16">
        <v>42187</v>
      </c>
      <c r="E33" s="17">
        <v>643500</v>
      </c>
      <c r="F33" s="15" t="s">
        <v>198</v>
      </c>
      <c r="G33" s="15" t="s">
        <v>72</v>
      </c>
      <c r="H33" s="15" t="s">
        <v>199</v>
      </c>
      <c r="I33" s="15" t="s">
        <v>200</v>
      </c>
      <c r="J33" s="15" t="s">
        <v>201</v>
      </c>
      <c r="K33" s="17">
        <v>714</v>
      </c>
      <c r="L33" s="16">
        <v>42354</v>
      </c>
      <c r="M33" s="15"/>
    </row>
    <row r="34" spans="1:13" x14ac:dyDescent="0.25">
      <c r="A34" s="15" t="s">
        <v>1141</v>
      </c>
      <c r="B34" s="15" t="s">
        <v>199</v>
      </c>
      <c r="C34" s="15" t="s">
        <v>70</v>
      </c>
      <c r="D34" s="16">
        <v>43098</v>
      </c>
      <c r="E34" s="17">
        <v>643500</v>
      </c>
      <c r="F34" s="15" t="s">
        <v>184</v>
      </c>
      <c r="G34" s="15" t="s">
        <v>128</v>
      </c>
      <c r="H34" s="15" t="s">
        <v>199</v>
      </c>
      <c r="I34" s="15"/>
      <c r="J34" s="15" t="s">
        <v>201</v>
      </c>
      <c r="K34" s="17">
        <v>0</v>
      </c>
      <c r="L34" s="16">
        <v>43098</v>
      </c>
      <c r="M34" s="15"/>
    </row>
    <row r="35" spans="1:13" x14ac:dyDescent="0.25">
      <c r="A35" s="15" t="s">
        <v>1142</v>
      </c>
      <c r="B35" s="15" t="s">
        <v>202</v>
      </c>
      <c r="C35" s="15" t="s">
        <v>70</v>
      </c>
      <c r="D35" s="16">
        <v>41766</v>
      </c>
      <c r="E35" s="17">
        <v>947175</v>
      </c>
      <c r="F35" s="15" t="s">
        <v>203</v>
      </c>
      <c r="G35" s="15" t="s">
        <v>72</v>
      </c>
      <c r="H35" s="15" t="s">
        <v>204</v>
      </c>
      <c r="I35" s="15" t="s">
        <v>205</v>
      </c>
      <c r="J35" s="15" t="s">
        <v>206</v>
      </c>
      <c r="K35" s="17">
        <v>1253</v>
      </c>
      <c r="L35" s="16">
        <v>41815</v>
      </c>
      <c r="M35" s="15"/>
    </row>
    <row r="36" spans="1:13" x14ac:dyDescent="0.25">
      <c r="A36" s="15" t="s">
        <v>1142</v>
      </c>
      <c r="B36" s="15" t="s">
        <v>204</v>
      </c>
      <c r="C36" s="15" t="s">
        <v>70</v>
      </c>
      <c r="D36" s="16">
        <v>43098</v>
      </c>
      <c r="E36" s="17">
        <v>947175</v>
      </c>
      <c r="F36" s="15" t="s">
        <v>184</v>
      </c>
      <c r="G36" s="15" t="s">
        <v>128</v>
      </c>
      <c r="H36" s="15" t="s">
        <v>204</v>
      </c>
      <c r="I36" s="15"/>
      <c r="J36" s="15" t="s">
        <v>206</v>
      </c>
      <c r="K36" s="17">
        <v>0</v>
      </c>
      <c r="L36" s="16">
        <v>43098</v>
      </c>
      <c r="M36" s="15"/>
    </row>
    <row r="37" spans="1:13" x14ac:dyDescent="0.25">
      <c r="A37" s="15" t="s">
        <v>1138</v>
      </c>
      <c r="B37" s="15" t="s">
        <v>207</v>
      </c>
      <c r="C37" s="15" t="s">
        <v>70</v>
      </c>
      <c r="D37" s="16">
        <v>43250</v>
      </c>
      <c r="E37" s="17">
        <v>2054682</v>
      </c>
      <c r="F37" s="15" t="s">
        <v>208</v>
      </c>
      <c r="G37" s="15" t="s">
        <v>128</v>
      </c>
      <c r="H37" s="15" t="s">
        <v>207</v>
      </c>
      <c r="I37" s="15"/>
      <c r="J37" s="15" t="s">
        <v>74</v>
      </c>
      <c r="K37" s="17">
        <v>0</v>
      </c>
      <c r="L37" s="16">
        <v>43250</v>
      </c>
      <c r="M37" s="15"/>
    </row>
    <row r="38" spans="1:13" x14ac:dyDescent="0.25">
      <c r="A38" s="15" t="s">
        <v>1138</v>
      </c>
      <c r="B38" s="15" t="s">
        <v>174</v>
      </c>
      <c r="C38" s="15" t="s">
        <v>70</v>
      </c>
      <c r="D38" s="16">
        <v>42013</v>
      </c>
      <c r="E38" s="17">
        <v>2054682</v>
      </c>
      <c r="F38" s="15" t="s">
        <v>209</v>
      </c>
      <c r="G38" s="15" t="s">
        <v>72</v>
      </c>
      <c r="H38" s="15" t="s">
        <v>207</v>
      </c>
      <c r="I38" s="15" t="s">
        <v>210</v>
      </c>
      <c r="J38" s="15" t="s">
        <v>74</v>
      </c>
      <c r="K38" s="17">
        <v>1169</v>
      </c>
      <c r="L38" s="16">
        <v>42051</v>
      </c>
      <c r="M38" s="15"/>
    </row>
    <row r="39" spans="1:13" x14ac:dyDescent="0.25">
      <c r="A39" s="15" t="s">
        <v>24</v>
      </c>
      <c r="B39" s="15" t="s">
        <v>211</v>
      </c>
      <c r="C39" s="15" t="s">
        <v>70</v>
      </c>
      <c r="D39" s="16">
        <v>43250</v>
      </c>
      <c r="E39" s="17">
        <v>205500</v>
      </c>
      <c r="F39" s="15" t="s">
        <v>208</v>
      </c>
      <c r="G39" s="15" t="s">
        <v>128</v>
      </c>
      <c r="H39" s="15" t="s">
        <v>211</v>
      </c>
      <c r="I39" s="15"/>
      <c r="J39" s="15" t="s">
        <v>74</v>
      </c>
      <c r="K39" s="17">
        <v>0</v>
      </c>
      <c r="L39" s="16">
        <v>43250</v>
      </c>
      <c r="M39" s="15"/>
    </row>
    <row r="40" spans="1:13" x14ac:dyDescent="0.25">
      <c r="A40" s="15" t="s">
        <v>24</v>
      </c>
      <c r="B40" s="15" t="s">
        <v>212</v>
      </c>
      <c r="C40" s="15" t="s">
        <v>70</v>
      </c>
      <c r="D40" s="16">
        <v>42356</v>
      </c>
      <c r="E40" s="17">
        <v>205500</v>
      </c>
      <c r="F40" s="15" t="s">
        <v>191</v>
      </c>
      <c r="G40" s="15" t="s">
        <v>72</v>
      </c>
      <c r="H40" s="15" t="s">
        <v>211</v>
      </c>
      <c r="I40" s="15" t="s">
        <v>213</v>
      </c>
      <c r="J40" s="15" t="s">
        <v>74</v>
      </c>
      <c r="K40" s="17">
        <v>713</v>
      </c>
      <c r="L40" s="16">
        <v>42507</v>
      </c>
      <c r="M40" s="15"/>
    </row>
    <row r="41" spans="1:13" x14ac:dyDescent="0.25">
      <c r="A41" s="15" t="s">
        <v>26</v>
      </c>
      <c r="B41" s="15" t="s">
        <v>214</v>
      </c>
      <c r="C41" s="15" t="s">
        <v>70</v>
      </c>
      <c r="D41" s="16">
        <v>43250</v>
      </c>
      <c r="E41" s="17">
        <v>58584</v>
      </c>
      <c r="F41" s="15" t="s">
        <v>208</v>
      </c>
      <c r="G41" s="15" t="s">
        <v>128</v>
      </c>
      <c r="H41" s="15" t="s">
        <v>214</v>
      </c>
      <c r="I41" s="15"/>
      <c r="J41" s="15" t="s">
        <v>201</v>
      </c>
      <c r="K41" s="17">
        <v>0</v>
      </c>
      <c r="L41" s="16">
        <v>43250</v>
      </c>
      <c r="M41" s="15"/>
    </row>
    <row r="42" spans="1:13" x14ac:dyDescent="0.25">
      <c r="A42" s="15" t="s">
        <v>26</v>
      </c>
      <c r="B42" s="15" t="s">
        <v>215</v>
      </c>
      <c r="C42" s="15" t="s">
        <v>70</v>
      </c>
      <c r="D42" s="16">
        <v>42374</v>
      </c>
      <c r="E42" s="17">
        <v>58584</v>
      </c>
      <c r="F42" s="15" t="s">
        <v>191</v>
      </c>
      <c r="G42" s="15" t="s">
        <v>72</v>
      </c>
      <c r="H42" s="15" t="s">
        <v>214</v>
      </c>
      <c r="I42" s="15" t="s">
        <v>216</v>
      </c>
      <c r="J42" s="15" t="s">
        <v>201</v>
      </c>
      <c r="K42" s="17">
        <v>713</v>
      </c>
      <c r="L42" s="16">
        <v>42507</v>
      </c>
      <c r="M42" s="15"/>
    </row>
    <row r="43" spans="1:13" x14ac:dyDescent="0.25">
      <c r="A43" s="15" t="s">
        <v>1127</v>
      </c>
      <c r="B43" s="15" t="s">
        <v>94</v>
      </c>
      <c r="C43" s="15" t="s">
        <v>70</v>
      </c>
      <c r="D43" s="16">
        <v>40625</v>
      </c>
      <c r="E43" s="17">
        <v>68940</v>
      </c>
      <c r="F43" s="15" t="s">
        <v>96</v>
      </c>
      <c r="G43" s="15" t="s">
        <v>72</v>
      </c>
      <c r="H43" s="15" t="s">
        <v>217</v>
      </c>
      <c r="I43" s="15" t="s">
        <v>218</v>
      </c>
      <c r="J43" s="15" t="s">
        <v>99</v>
      </c>
      <c r="K43" s="17">
        <v>738</v>
      </c>
      <c r="L43" s="16">
        <v>40688</v>
      </c>
      <c r="M43" s="15"/>
    </row>
    <row r="44" spans="1:13" x14ac:dyDescent="0.25">
      <c r="A44" s="15" t="s">
        <v>1127</v>
      </c>
      <c r="B44" s="15" t="s">
        <v>217</v>
      </c>
      <c r="C44" s="15" t="s">
        <v>70</v>
      </c>
      <c r="D44" s="16">
        <v>41163</v>
      </c>
      <c r="E44" s="17">
        <v>68940</v>
      </c>
      <c r="F44" s="15" t="s">
        <v>219</v>
      </c>
      <c r="G44" s="15" t="s">
        <v>220</v>
      </c>
      <c r="H44" s="15" t="s">
        <v>217</v>
      </c>
      <c r="I44" s="15" t="s">
        <v>221</v>
      </c>
      <c r="J44" s="15" t="s">
        <v>99</v>
      </c>
      <c r="K44" s="17">
        <v>323</v>
      </c>
      <c r="L44" s="16">
        <v>41163</v>
      </c>
      <c r="M44" s="15"/>
    </row>
    <row r="45" spans="1:13" x14ac:dyDescent="0.25">
      <c r="A45" s="15" t="s">
        <v>1143</v>
      </c>
      <c r="B45" s="15" t="s">
        <v>222</v>
      </c>
      <c r="C45" s="15" t="s">
        <v>95</v>
      </c>
      <c r="D45" s="16">
        <v>42130</v>
      </c>
      <c r="E45" s="17">
        <v>8150650</v>
      </c>
      <c r="F45" s="15" t="s">
        <v>223</v>
      </c>
      <c r="G45" s="15" t="s">
        <v>72</v>
      </c>
      <c r="H45" s="15" t="s">
        <v>222</v>
      </c>
      <c r="I45" s="15" t="s">
        <v>224</v>
      </c>
      <c r="J45" s="15" t="s">
        <v>225</v>
      </c>
      <c r="K45" s="17">
        <v>331</v>
      </c>
      <c r="L45" s="16">
        <v>42130</v>
      </c>
      <c r="M45" s="15"/>
    </row>
    <row r="46" spans="1:13" x14ac:dyDescent="0.25">
      <c r="A46" s="15" t="s">
        <v>1143</v>
      </c>
      <c r="B46" s="15" t="s">
        <v>226</v>
      </c>
      <c r="C46" s="15" t="s">
        <v>95</v>
      </c>
      <c r="D46" s="16">
        <v>42130</v>
      </c>
      <c r="E46" s="17">
        <v>268418</v>
      </c>
      <c r="F46" s="15" t="s">
        <v>227</v>
      </c>
      <c r="G46" s="15" t="s">
        <v>72</v>
      </c>
      <c r="H46" s="15" t="s">
        <v>222</v>
      </c>
      <c r="I46" s="15" t="s">
        <v>228</v>
      </c>
      <c r="J46" s="15" t="s">
        <v>225</v>
      </c>
      <c r="K46" s="17">
        <v>170</v>
      </c>
      <c r="L46" s="16">
        <v>42261</v>
      </c>
      <c r="M46" s="15"/>
    </row>
    <row r="47" spans="1:13" x14ac:dyDescent="0.25">
      <c r="A47" s="15" t="s">
        <v>1143</v>
      </c>
      <c r="B47" s="15" t="s">
        <v>226</v>
      </c>
      <c r="C47" s="15" t="s">
        <v>95</v>
      </c>
      <c r="D47" s="16">
        <v>42130</v>
      </c>
      <c r="E47" s="17">
        <v>7882232</v>
      </c>
      <c r="F47" s="15" t="s">
        <v>227</v>
      </c>
      <c r="G47" s="15" t="s">
        <v>72</v>
      </c>
      <c r="H47" s="15" t="s">
        <v>222</v>
      </c>
      <c r="I47" s="15" t="s">
        <v>229</v>
      </c>
      <c r="J47" s="15" t="s">
        <v>225</v>
      </c>
      <c r="K47" s="17">
        <v>175</v>
      </c>
      <c r="L47" s="16">
        <v>42256</v>
      </c>
      <c r="M47" s="15"/>
    </row>
    <row r="48" spans="1:13" x14ac:dyDescent="0.25">
      <c r="A48" s="15" t="s">
        <v>1141</v>
      </c>
      <c r="B48" s="15" t="s">
        <v>197</v>
      </c>
      <c r="C48" s="15" t="s">
        <v>95</v>
      </c>
      <c r="D48" s="16">
        <v>42187</v>
      </c>
      <c r="E48" s="17">
        <v>1032880</v>
      </c>
      <c r="F48" s="15" t="s">
        <v>198</v>
      </c>
      <c r="G48" s="15" t="s">
        <v>72</v>
      </c>
      <c r="H48" s="15" t="s">
        <v>230</v>
      </c>
      <c r="I48" s="15" t="s">
        <v>231</v>
      </c>
      <c r="J48" s="15" t="s">
        <v>201</v>
      </c>
      <c r="K48" s="17">
        <v>784</v>
      </c>
      <c r="L48" s="16">
        <v>42345</v>
      </c>
      <c r="M48" s="15"/>
    </row>
    <row r="49" spans="1:13" x14ac:dyDescent="0.25">
      <c r="A49" s="15" t="s">
        <v>1141</v>
      </c>
      <c r="B49" s="15" t="s">
        <v>230</v>
      </c>
      <c r="C49" s="15" t="s">
        <v>95</v>
      </c>
      <c r="D49" s="16">
        <v>42187</v>
      </c>
      <c r="E49" s="17">
        <v>1032880</v>
      </c>
      <c r="F49" s="15" t="s">
        <v>232</v>
      </c>
      <c r="G49" s="15" t="s">
        <v>72</v>
      </c>
      <c r="H49" s="15" t="s">
        <v>230</v>
      </c>
      <c r="I49" s="15"/>
      <c r="J49" s="15" t="s">
        <v>201</v>
      </c>
      <c r="K49" s="17">
        <v>972</v>
      </c>
      <c r="L49" s="16">
        <v>42187</v>
      </c>
      <c r="M49" s="15"/>
    </row>
    <row r="50" spans="1:13" x14ac:dyDescent="0.25">
      <c r="A50" s="15" t="s">
        <v>1144</v>
      </c>
      <c r="B50" s="15" t="s">
        <v>233</v>
      </c>
      <c r="C50" s="15" t="s">
        <v>95</v>
      </c>
      <c r="D50" s="16">
        <v>43798</v>
      </c>
      <c r="E50" s="17">
        <v>2690719</v>
      </c>
      <c r="F50" s="15" t="s">
        <v>234</v>
      </c>
      <c r="G50" s="15" t="s">
        <v>72</v>
      </c>
      <c r="H50" s="15" t="s">
        <v>233</v>
      </c>
      <c r="I50" s="15" t="s">
        <v>235</v>
      </c>
      <c r="J50" s="15" t="s">
        <v>236</v>
      </c>
      <c r="K50" s="17">
        <v>0</v>
      </c>
      <c r="L50" s="16">
        <v>43798</v>
      </c>
      <c r="M50" s="15"/>
    </row>
    <row r="51" spans="1:13" x14ac:dyDescent="0.25">
      <c r="A51" s="15" t="s">
        <v>1144</v>
      </c>
      <c r="B51" s="15" t="s">
        <v>237</v>
      </c>
      <c r="C51" s="15" t="s">
        <v>95</v>
      </c>
      <c r="D51" s="16">
        <v>42121</v>
      </c>
      <c r="E51" s="17">
        <v>2690719</v>
      </c>
      <c r="F51" s="15" t="s">
        <v>238</v>
      </c>
      <c r="G51" s="15" t="s">
        <v>72</v>
      </c>
      <c r="H51" s="15" t="s">
        <v>233</v>
      </c>
      <c r="I51" s="15" t="s">
        <v>239</v>
      </c>
      <c r="J51" s="15" t="s">
        <v>236</v>
      </c>
      <c r="K51" s="17">
        <v>904</v>
      </c>
      <c r="L51" s="16">
        <v>42864</v>
      </c>
      <c r="M51" s="15"/>
    </row>
    <row r="52" spans="1:13" x14ac:dyDescent="0.25">
      <c r="A52" s="15">
        <v>1620426</v>
      </c>
      <c r="B52" s="15" t="s">
        <v>240</v>
      </c>
      <c r="C52" s="15" t="s">
        <v>95</v>
      </c>
      <c r="D52" s="16">
        <v>40169</v>
      </c>
      <c r="E52" s="17">
        <v>386795</v>
      </c>
      <c r="F52" s="15" t="s">
        <v>241</v>
      </c>
      <c r="G52" s="15" t="s">
        <v>148</v>
      </c>
      <c r="H52" s="15" t="s">
        <v>242</v>
      </c>
      <c r="I52" s="15" t="s">
        <v>243</v>
      </c>
      <c r="J52" s="15" t="s">
        <v>131</v>
      </c>
      <c r="K52" s="17">
        <v>94</v>
      </c>
      <c r="L52" s="16">
        <v>40109</v>
      </c>
      <c r="M52" s="15"/>
    </row>
    <row r="53" spans="1:13" x14ac:dyDescent="0.25">
      <c r="A53" s="15"/>
      <c r="B53" s="15" t="s">
        <v>242</v>
      </c>
      <c r="C53" s="15" t="s">
        <v>95</v>
      </c>
      <c r="D53" s="16">
        <v>40203</v>
      </c>
      <c r="E53" s="17">
        <v>386795</v>
      </c>
      <c r="F53" s="15" t="s">
        <v>244</v>
      </c>
      <c r="G53" s="15" t="s">
        <v>144</v>
      </c>
      <c r="H53" s="15" t="s">
        <v>242</v>
      </c>
      <c r="I53" s="15"/>
      <c r="J53" s="15" t="s">
        <v>131</v>
      </c>
      <c r="K53" s="17">
        <v>0</v>
      </c>
      <c r="L53" s="16">
        <v>40203</v>
      </c>
      <c r="M53" s="15"/>
    </row>
    <row r="54" spans="1:13" x14ac:dyDescent="0.25">
      <c r="A54" s="15"/>
      <c r="B54" s="15" t="s">
        <v>245</v>
      </c>
      <c r="C54" s="15" t="s">
        <v>95</v>
      </c>
      <c r="D54" s="16">
        <v>40451</v>
      </c>
      <c r="E54" s="17">
        <v>175741</v>
      </c>
      <c r="F54" s="15" t="s">
        <v>246</v>
      </c>
      <c r="G54" s="15" t="s">
        <v>144</v>
      </c>
      <c r="H54" s="15" t="s">
        <v>245</v>
      </c>
      <c r="I54" s="15"/>
      <c r="J54" s="15" t="s">
        <v>247</v>
      </c>
      <c r="K54" s="17">
        <v>0</v>
      </c>
      <c r="L54" s="16">
        <v>40451</v>
      </c>
      <c r="M54" s="15"/>
    </row>
    <row r="55" spans="1:13" x14ac:dyDescent="0.25">
      <c r="A55" s="15">
        <v>1</v>
      </c>
      <c r="B55" s="15" t="s">
        <v>248</v>
      </c>
      <c r="C55" s="15" t="s">
        <v>95</v>
      </c>
      <c r="D55" s="16">
        <v>39994</v>
      </c>
      <c r="E55" s="17">
        <v>175741</v>
      </c>
      <c r="F55" s="15" t="s">
        <v>249</v>
      </c>
      <c r="G55" s="15" t="s">
        <v>148</v>
      </c>
      <c r="H55" s="15" t="s">
        <v>245</v>
      </c>
      <c r="I55" s="15" t="s">
        <v>250</v>
      </c>
      <c r="J55" s="15" t="s">
        <v>247</v>
      </c>
      <c r="K55" s="17">
        <v>457</v>
      </c>
      <c r="L55" s="16">
        <v>39934</v>
      </c>
      <c r="M55" s="15"/>
    </row>
    <row r="56" spans="1:13" x14ac:dyDescent="0.25">
      <c r="A56" s="15">
        <v>1694292</v>
      </c>
      <c r="B56" s="15" t="s">
        <v>251</v>
      </c>
      <c r="C56" s="15" t="s">
        <v>95</v>
      </c>
      <c r="D56" s="16">
        <v>40143</v>
      </c>
      <c r="E56" s="17">
        <v>69545</v>
      </c>
      <c r="F56" s="15" t="s">
        <v>252</v>
      </c>
      <c r="G56" s="15" t="s">
        <v>72</v>
      </c>
      <c r="H56" s="15" t="s">
        <v>253</v>
      </c>
      <c r="I56" s="15" t="s">
        <v>254</v>
      </c>
      <c r="J56" s="15" t="s">
        <v>122</v>
      </c>
      <c r="K56" s="17">
        <v>148</v>
      </c>
      <c r="L56" s="16">
        <v>40273</v>
      </c>
      <c r="M56" s="15"/>
    </row>
    <row r="57" spans="1:13" x14ac:dyDescent="0.25">
      <c r="A57" s="15">
        <v>1666075</v>
      </c>
      <c r="B57" s="15" t="s">
        <v>255</v>
      </c>
      <c r="C57" s="15" t="s">
        <v>95</v>
      </c>
      <c r="D57" s="16">
        <v>40105</v>
      </c>
      <c r="E57" s="17">
        <v>100700</v>
      </c>
      <c r="F57" s="15" t="s">
        <v>252</v>
      </c>
      <c r="G57" s="15" t="s">
        <v>72</v>
      </c>
      <c r="H57" s="15" t="s">
        <v>253</v>
      </c>
      <c r="I57" s="15" t="s">
        <v>254</v>
      </c>
      <c r="J57" s="15" t="s">
        <v>122</v>
      </c>
      <c r="K57" s="17">
        <v>123</v>
      </c>
      <c r="L57" s="16">
        <v>40298</v>
      </c>
      <c r="M57" s="15"/>
    </row>
    <row r="58" spans="1:13" x14ac:dyDescent="0.25">
      <c r="A58" s="15"/>
      <c r="B58" s="15" t="s">
        <v>253</v>
      </c>
      <c r="C58" s="15" t="s">
        <v>95</v>
      </c>
      <c r="D58" s="16">
        <v>40451</v>
      </c>
      <c r="E58" s="17">
        <v>170245</v>
      </c>
      <c r="F58" s="15" t="s">
        <v>246</v>
      </c>
      <c r="G58" s="15" t="s">
        <v>144</v>
      </c>
      <c r="H58" s="15" t="s">
        <v>253</v>
      </c>
      <c r="I58" s="15"/>
      <c r="J58" s="15" t="s">
        <v>122</v>
      </c>
      <c r="K58" s="17">
        <v>0</v>
      </c>
      <c r="L58" s="16">
        <v>40451</v>
      </c>
      <c r="M58" s="15"/>
    </row>
    <row r="59" spans="1:13" x14ac:dyDescent="0.25">
      <c r="A59" s="15"/>
      <c r="B59" s="15" t="s">
        <v>256</v>
      </c>
      <c r="C59" s="15" t="s">
        <v>95</v>
      </c>
      <c r="D59" s="16">
        <v>40493</v>
      </c>
      <c r="E59" s="17">
        <v>32600</v>
      </c>
      <c r="F59" s="15" t="s">
        <v>257</v>
      </c>
      <c r="G59" s="15" t="s">
        <v>144</v>
      </c>
      <c r="H59" s="15" t="s">
        <v>258</v>
      </c>
      <c r="I59" s="15"/>
      <c r="J59" s="15" t="s">
        <v>259</v>
      </c>
      <c r="K59" s="17">
        <v>0</v>
      </c>
      <c r="L59" s="16">
        <v>40493</v>
      </c>
      <c r="M59" s="15"/>
    </row>
    <row r="60" spans="1:13" x14ac:dyDescent="0.25">
      <c r="A60" s="15"/>
      <c r="B60" s="15" t="s">
        <v>258</v>
      </c>
      <c r="C60" s="15" t="s">
        <v>95</v>
      </c>
      <c r="D60" s="16">
        <v>40493</v>
      </c>
      <c r="E60" s="17">
        <v>32600</v>
      </c>
      <c r="F60" s="15" t="s">
        <v>257</v>
      </c>
      <c r="G60" s="15" t="s">
        <v>260</v>
      </c>
      <c r="H60" s="15" t="s">
        <v>258</v>
      </c>
      <c r="I60" s="15"/>
      <c r="J60" s="15" t="s">
        <v>259</v>
      </c>
      <c r="K60" s="17">
        <v>0</v>
      </c>
      <c r="L60" s="16">
        <v>40493</v>
      </c>
      <c r="M60" s="15"/>
    </row>
    <row r="61" spans="1:13" x14ac:dyDescent="0.25">
      <c r="A61" s="15"/>
      <c r="B61" s="15" t="s">
        <v>261</v>
      </c>
      <c r="C61" s="15" t="s">
        <v>95</v>
      </c>
      <c r="D61" s="16">
        <v>40493</v>
      </c>
      <c r="E61" s="17">
        <v>32600</v>
      </c>
      <c r="F61" s="15" t="s">
        <v>257</v>
      </c>
      <c r="G61" s="15" t="s">
        <v>144</v>
      </c>
      <c r="H61" s="15" t="s">
        <v>261</v>
      </c>
      <c r="I61" s="15"/>
      <c r="J61" s="15" t="s">
        <v>259</v>
      </c>
      <c r="K61" s="17">
        <v>0</v>
      </c>
      <c r="L61" s="16">
        <v>40493</v>
      </c>
      <c r="M61" s="15"/>
    </row>
    <row r="62" spans="1:13" x14ac:dyDescent="0.25">
      <c r="A62" s="15">
        <v>1713571</v>
      </c>
      <c r="B62" s="15" t="s">
        <v>262</v>
      </c>
      <c r="C62" s="15" t="s">
        <v>95</v>
      </c>
      <c r="D62" s="16">
        <v>40171</v>
      </c>
      <c r="E62" s="17">
        <v>32600</v>
      </c>
      <c r="F62" s="15" t="s">
        <v>126</v>
      </c>
      <c r="G62" s="15" t="s">
        <v>72</v>
      </c>
      <c r="H62" s="15" t="s">
        <v>261</v>
      </c>
      <c r="I62" s="15" t="s">
        <v>263</v>
      </c>
      <c r="J62" s="15" t="s">
        <v>259</v>
      </c>
      <c r="K62" s="17">
        <v>85</v>
      </c>
      <c r="L62" s="16">
        <v>40408</v>
      </c>
      <c r="M62" s="15"/>
    </row>
    <row r="63" spans="1:13" x14ac:dyDescent="0.25">
      <c r="A63" s="15" t="s">
        <v>1145</v>
      </c>
      <c r="B63" s="15" t="s">
        <v>264</v>
      </c>
      <c r="C63" s="15" t="s">
        <v>95</v>
      </c>
      <c r="D63" s="16">
        <v>40287</v>
      </c>
      <c r="E63" s="17">
        <v>64945</v>
      </c>
      <c r="F63" s="15" t="s">
        <v>265</v>
      </c>
      <c r="G63" s="15" t="s">
        <v>72</v>
      </c>
      <c r="H63" s="15" t="s">
        <v>266</v>
      </c>
      <c r="I63" s="15" t="s">
        <v>267</v>
      </c>
      <c r="J63" s="15" t="s">
        <v>122</v>
      </c>
      <c r="K63" s="17">
        <v>124</v>
      </c>
      <c r="L63" s="16">
        <v>40371</v>
      </c>
      <c r="M63" s="15"/>
    </row>
    <row r="64" spans="1:13" x14ac:dyDescent="0.25">
      <c r="A64" s="15"/>
      <c r="B64" s="15" t="s">
        <v>266</v>
      </c>
      <c r="C64" s="15" t="s">
        <v>95</v>
      </c>
      <c r="D64" s="16">
        <v>40525</v>
      </c>
      <c r="E64" s="17">
        <v>64945</v>
      </c>
      <c r="F64" s="15" t="s">
        <v>268</v>
      </c>
      <c r="G64" s="15" t="s">
        <v>144</v>
      </c>
      <c r="H64" s="15" t="s">
        <v>266</v>
      </c>
      <c r="I64" s="15"/>
      <c r="J64" s="15" t="s">
        <v>122</v>
      </c>
      <c r="K64" s="17">
        <v>0</v>
      </c>
      <c r="L64" s="16">
        <v>40525</v>
      </c>
      <c r="M64" s="15"/>
    </row>
    <row r="65" spans="1:13" x14ac:dyDescent="0.25">
      <c r="A65" s="15" t="s">
        <v>270</v>
      </c>
      <c r="B65" s="15" t="s">
        <v>269</v>
      </c>
      <c r="C65" s="15" t="s">
        <v>95</v>
      </c>
      <c r="D65" s="16">
        <v>40373</v>
      </c>
      <c r="E65" s="17">
        <v>68518</v>
      </c>
      <c r="F65" s="15" t="s">
        <v>271</v>
      </c>
      <c r="G65" s="15" t="s">
        <v>72</v>
      </c>
      <c r="H65" s="15" t="s">
        <v>272</v>
      </c>
      <c r="I65" s="15" t="s">
        <v>273</v>
      </c>
      <c r="J65" s="15" t="s">
        <v>274</v>
      </c>
      <c r="K65" s="17">
        <v>51</v>
      </c>
      <c r="L65" s="16">
        <v>40563</v>
      </c>
      <c r="M65" s="15"/>
    </row>
    <row r="66" spans="1:13" x14ac:dyDescent="0.25">
      <c r="A66" s="15"/>
      <c r="B66" s="15" t="s">
        <v>272</v>
      </c>
      <c r="C66" s="15" t="s">
        <v>95</v>
      </c>
      <c r="D66" s="16">
        <v>40674</v>
      </c>
      <c r="E66" s="17">
        <v>68518</v>
      </c>
      <c r="F66" s="15" t="s">
        <v>275</v>
      </c>
      <c r="G66" s="15" t="s">
        <v>144</v>
      </c>
      <c r="H66" s="15" t="s">
        <v>272</v>
      </c>
      <c r="I66" s="15"/>
      <c r="J66" s="15" t="s">
        <v>274</v>
      </c>
      <c r="K66" s="17">
        <v>0</v>
      </c>
      <c r="L66" s="16">
        <v>40674</v>
      </c>
      <c r="M66" s="15"/>
    </row>
    <row r="67" spans="1:13" x14ac:dyDescent="0.25">
      <c r="A67" s="15" t="s">
        <v>143</v>
      </c>
      <c r="B67" s="15" t="s">
        <v>276</v>
      </c>
      <c r="C67" s="15" t="s">
        <v>130</v>
      </c>
      <c r="D67" s="16">
        <v>40878</v>
      </c>
      <c r="E67" s="17">
        <v>3826065</v>
      </c>
      <c r="F67" s="15" t="s">
        <v>143</v>
      </c>
      <c r="G67" s="15" t="s">
        <v>277</v>
      </c>
      <c r="H67" s="15" t="s">
        <v>142</v>
      </c>
      <c r="I67" s="15" t="s">
        <v>145</v>
      </c>
      <c r="J67" s="15" t="s">
        <v>131</v>
      </c>
      <c r="K67" s="17">
        <v>1</v>
      </c>
      <c r="L67" s="16">
        <v>40877</v>
      </c>
      <c r="M67" s="15"/>
    </row>
    <row r="68" spans="1:13" x14ac:dyDescent="0.25">
      <c r="A68" s="15" t="s">
        <v>279</v>
      </c>
      <c r="B68" s="15" t="s">
        <v>278</v>
      </c>
      <c r="C68" s="15" t="s">
        <v>130</v>
      </c>
      <c r="D68" s="16">
        <v>41016</v>
      </c>
      <c r="E68" s="17">
        <v>40284065</v>
      </c>
      <c r="F68" s="15" t="s">
        <v>280</v>
      </c>
      <c r="G68" s="15" t="s">
        <v>144</v>
      </c>
      <c r="H68" s="15" t="s">
        <v>281</v>
      </c>
      <c r="I68" s="15" t="s">
        <v>282</v>
      </c>
      <c r="J68" s="15" t="s">
        <v>283</v>
      </c>
      <c r="K68" s="17">
        <v>0</v>
      </c>
      <c r="L68" s="16">
        <v>41029</v>
      </c>
      <c r="M68" s="15"/>
    </row>
    <row r="69" spans="1:13" x14ac:dyDescent="0.25">
      <c r="A69" s="15" t="s">
        <v>279</v>
      </c>
      <c r="B69" s="15" t="s">
        <v>281</v>
      </c>
      <c r="C69" s="15" t="s">
        <v>130</v>
      </c>
      <c r="D69" s="16">
        <v>41016</v>
      </c>
      <c r="E69" s="17">
        <v>40284065</v>
      </c>
      <c r="F69" s="15" t="s">
        <v>280</v>
      </c>
      <c r="G69" s="15" t="s">
        <v>260</v>
      </c>
      <c r="H69" s="15" t="s">
        <v>281</v>
      </c>
      <c r="I69" s="15" t="s">
        <v>282</v>
      </c>
      <c r="J69" s="15" t="s">
        <v>283</v>
      </c>
      <c r="K69" s="17">
        <v>-13</v>
      </c>
      <c r="L69" s="16">
        <v>41029</v>
      </c>
      <c r="M69" s="15"/>
    </row>
    <row r="70" spans="1:13" x14ac:dyDescent="0.25">
      <c r="A70" s="15" t="s">
        <v>285</v>
      </c>
      <c r="B70" s="15" t="s">
        <v>284</v>
      </c>
      <c r="C70" s="15" t="s">
        <v>95</v>
      </c>
      <c r="D70" s="16">
        <v>41046</v>
      </c>
      <c r="E70" s="17">
        <v>351818</v>
      </c>
      <c r="F70" s="15" t="s">
        <v>286</v>
      </c>
      <c r="G70" s="15" t="s">
        <v>144</v>
      </c>
      <c r="H70" s="15" t="s">
        <v>284</v>
      </c>
      <c r="I70" s="15" t="s">
        <v>287</v>
      </c>
      <c r="J70" s="15" t="s">
        <v>162</v>
      </c>
      <c r="K70" s="17">
        <v>0</v>
      </c>
      <c r="L70" s="16">
        <v>41046</v>
      </c>
      <c r="M70" s="15"/>
    </row>
    <row r="71" spans="1:13" x14ac:dyDescent="0.25">
      <c r="A71" s="15" t="s">
        <v>1135</v>
      </c>
      <c r="B71" s="15" t="s">
        <v>160</v>
      </c>
      <c r="C71" s="15" t="s">
        <v>95</v>
      </c>
      <c r="D71" s="16">
        <v>41029</v>
      </c>
      <c r="E71" s="17">
        <v>351818</v>
      </c>
      <c r="F71" s="15" t="s">
        <v>164</v>
      </c>
      <c r="G71" s="15" t="s">
        <v>128</v>
      </c>
      <c r="H71" s="15" t="s">
        <v>284</v>
      </c>
      <c r="I71" s="15" t="s">
        <v>288</v>
      </c>
      <c r="J71" s="15" t="s">
        <v>162</v>
      </c>
      <c r="K71" s="17">
        <v>226</v>
      </c>
      <c r="L71" s="16">
        <v>40760</v>
      </c>
      <c r="M71" s="15"/>
    </row>
    <row r="72" spans="1:13" x14ac:dyDescent="0.25">
      <c r="A72" s="15">
        <v>47903</v>
      </c>
      <c r="B72" s="15" t="s">
        <v>289</v>
      </c>
      <c r="C72" s="15" t="s">
        <v>95</v>
      </c>
      <c r="D72" s="16">
        <v>41182</v>
      </c>
      <c r="E72" s="17">
        <v>72400</v>
      </c>
      <c r="F72" s="15" t="s">
        <v>290</v>
      </c>
      <c r="G72" s="15" t="s">
        <v>144</v>
      </c>
      <c r="H72" s="15" t="s">
        <v>289</v>
      </c>
      <c r="I72" s="15" t="s">
        <v>291</v>
      </c>
      <c r="J72" s="15" t="s">
        <v>292</v>
      </c>
      <c r="K72" s="17">
        <v>0</v>
      </c>
      <c r="L72" s="16">
        <v>41182</v>
      </c>
      <c r="M72" s="15"/>
    </row>
    <row r="73" spans="1:13" x14ac:dyDescent="0.25">
      <c r="A73" s="15">
        <v>47903</v>
      </c>
      <c r="B73" s="15" t="s">
        <v>289</v>
      </c>
      <c r="C73" s="15" t="s">
        <v>95</v>
      </c>
      <c r="D73" s="16">
        <v>41182</v>
      </c>
      <c r="E73" s="17">
        <v>72400</v>
      </c>
      <c r="F73" s="15" t="s">
        <v>290</v>
      </c>
      <c r="G73" s="15" t="s">
        <v>144</v>
      </c>
      <c r="H73" s="15" t="s">
        <v>289</v>
      </c>
      <c r="I73" s="15" t="s">
        <v>291</v>
      </c>
      <c r="J73" s="15" t="s">
        <v>162</v>
      </c>
      <c r="K73" s="17">
        <v>0</v>
      </c>
      <c r="L73" s="16">
        <v>41182</v>
      </c>
      <c r="M73" s="15"/>
    </row>
    <row r="74" spans="1:13" x14ac:dyDescent="0.25">
      <c r="A74" s="15" t="s">
        <v>1146</v>
      </c>
      <c r="B74" s="15" t="s">
        <v>293</v>
      </c>
      <c r="C74" s="15" t="s">
        <v>95</v>
      </c>
      <c r="D74" s="16">
        <v>41019</v>
      </c>
      <c r="E74" s="17">
        <v>35200</v>
      </c>
      <c r="F74" s="15" t="s">
        <v>294</v>
      </c>
      <c r="G74" s="15" t="s">
        <v>72</v>
      </c>
      <c r="H74" s="15" t="s">
        <v>289</v>
      </c>
      <c r="I74" s="15" t="s">
        <v>295</v>
      </c>
      <c r="J74" s="15" t="s">
        <v>162</v>
      </c>
      <c r="K74" s="17">
        <v>103</v>
      </c>
      <c r="L74" s="16">
        <v>41019</v>
      </c>
      <c r="M74" s="15"/>
    </row>
    <row r="75" spans="1:13" x14ac:dyDescent="0.25">
      <c r="A75" s="15" t="s">
        <v>1147</v>
      </c>
      <c r="B75" s="15" t="s">
        <v>296</v>
      </c>
      <c r="C75" s="15" t="s">
        <v>95</v>
      </c>
      <c r="D75" s="16">
        <v>41019</v>
      </c>
      <c r="E75" s="17">
        <v>37200</v>
      </c>
      <c r="F75" s="15" t="s">
        <v>297</v>
      </c>
      <c r="G75" s="15" t="s">
        <v>72</v>
      </c>
      <c r="H75" s="15" t="s">
        <v>289</v>
      </c>
      <c r="I75" s="15" t="s">
        <v>298</v>
      </c>
      <c r="J75" s="15" t="s">
        <v>162</v>
      </c>
      <c r="K75" s="17">
        <v>103</v>
      </c>
      <c r="L75" s="16">
        <v>41019</v>
      </c>
      <c r="M75" s="15"/>
    </row>
    <row r="76" spans="1:13" x14ac:dyDescent="0.25">
      <c r="A76" s="15" t="s">
        <v>300</v>
      </c>
      <c r="B76" s="15" t="s">
        <v>299</v>
      </c>
      <c r="C76" s="15" t="s">
        <v>95</v>
      </c>
      <c r="D76" s="16">
        <v>41162</v>
      </c>
      <c r="E76" s="17">
        <v>72400</v>
      </c>
      <c r="F76" s="15" t="s">
        <v>300</v>
      </c>
      <c r="G76" s="15" t="s">
        <v>144</v>
      </c>
      <c r="H76" s="15" t="s">
        <v>289</v>
      </c>
      <c r="I76" s="15" t="s">
        <v>301</v>
      </c>
      <c r="J76" s="15" t="s">
        <v>292</v>
      </c>
      <c r="K76" s="17">
        <v>20</v>
      </c>
      <c r="L76" s="16">
        <v>41162</v>
      </c>
      <c r="M76" s="15"/>
    </row>
    <row r="77" spans="1:13" x14ac:dyDescent="0.25">
      <c r="A77" s="15" t="s">
        <v>303</v>
      </c>
      <c r="B77" s="15" t="s">
        <v>302</v>
      </c>
      <c r="C77" s="15" t="s">
        <v>95</v>
      </c>
      <c r="D77" s="16">
        <v>41241</v>
      </c>
      <c r="E77" s="17">
        <v>35200</v>
      </c>
      <c r="F77" s="15" t="s">
        <v>304</v>
      </c>
      <c r="G77" s="15" t="s">
        <v>144</v>
      </c>
      <c r="H77" s="15" t="s">
        <v>302</v>
      </c>
      <c r="I77" s="15" t="s">
        <v>305</v>
      </c>
      <c r="J77" s="15" t="s">
        <v>292</v>
      </c>
      <c r="K77" s="17">
        <v>0</v>
      </c>
      <c r="L77" s="16">
        <v>41241</v>
      </c>
      <c r="M77" s="15"/>
    </row>
    <row r="78" spans="1:13" x14ac:dyDescent="0.25">
      <c r="A78" s="15" t="s">
        <v>303</v>
      </c>
      <c r="B78" s="15" t="s">
        <v>302</v>
      </c>
      <c r="C78" s="15" t="s">
        <v>95</v>
      </c>
      <c r="D78" s="16">
        <v>41241</v>
      </c>
      <c r="E78" s="17">
        <v>35200</v>
      </c>
      <c r="F78" s="15" t="s">
        <v>304</v>
      </c>
      <c r="G78" s="15" t="s">
        <v>144</v>
      </c>
      <c r="H78" s="15" t="s">
        <v>302</v>
      </c>
      <c r="I78" s="15" t="s">
        <v>305</v>
      </c>
      <c r="J78" s="15" t="s">
        <v>162</v>
      </c>
      <c r="K78" s="17">
        <v>0</v>
      </c>
      <c r="L78" s="16">
        <v>41241</v>
      </c>
      <c r="M78" s="15"/>
    </row>
    <row r="79" spans="1:13" x14ac:dyDescent="0.25">
      <c r="A79" s="15" t="s">
        <v>1148</v>
      </c>
      <c r="B79" s="15" t="s">
        <v>306</v>
      </c>
      <c r="C79" s="15" t="s">
        <v>95</v>
      </c>
      <c r="D79" s="16">
        <v>40865</v>
      </c>
      <c r="E79" s="17">
        <v>35200</v>
      </c>
      <c r="F79" s="15" t="s">
        <v>307</v>
      </c>
      <c r="G79" s="15" t="s">
        <v>72</v>
      </c>
      <c r="H79" s="15" t="s">
        <v>302</v>
      </c>
      <c r="I79" s="15" t="s">
        <v>308</v>
      </c>
      <c r="J79" s="15" t="s">
        <v>162</v>
      </c>
      <c r="K79" s="17">
        <v>316</v>
      </c>
      <c r="L79" s="16">
        <v>40865</v>
      </c>
      <c r="M79" s="15"/>
    </row>
    <row r="80" spans="1:13" x14ac:dyDescent="0.25">
      <c r="A80" s="15" t="s">
        <v>310</v>
      </c>
      <c r="B80" s="15" t="s">
        <v>309</v>
      </c>
      <c r="C80" s="15" t="s">
        <v>95</v>
      </c>
      <c r="D80" s="16">
        <v>41223</v>
      </c>
      <c r="E80" s="17">
        <v>35200</v>
      </c>
      <c r="F80" s="15" t="s">
        <v>311</v>
      </c>
      <c r="G80" s="15" t="s">
        <v>144</v>
      </c>
      <c r="H80" s="15" t="s">
        <v>302</v>
      </c>
      <c r="I80" s="15" t="s">
        <v>312</v>
      </c>
      <c r="J80" s="15" t="s">
        <v>292</v>
      </c>
      <c r="K80" s="17">
        <v>18</v>
      </c>
      <c r="L80" s="16">
        <v>41223</v>
      </c>
      <c r="M80" s="15"/>
    </row>
    <row r="81" spans="1:13" x14ac:dyDescent="0.25">
      <c r="A81" s="15" t="s">
        <v>314</v>
      </c>
      <c r="B81" s="15" t="s">
        <v>313</v>
      </c>
      <c r="C81" s="15" t="s">
        <v>95</v>
      </c>
      <c r="D81" s="16">
        <v>41429</v>
      </c>
      <c r="E81" s="17">
        <v>1312328</v>
      </c>
      <c r="F81" s="15" t="s">
        <v>315</v>
      </c>
      <c r="G81" s="15" t="s">
        <v>316</v>
      </c>
      <c r="H81" s="15" t="s">
        <v>313</v>
      </c>
      <c r="I81" s="15" t="s">
        <v>317</v>
      </c>
      <c r="J81" s="15" t="s">
        <v>292</v>
      </c>
      <c r="K81" s="17">
        <v>0</v>
      </c>
      <c r="L81" s="16">
        <v>41429</v>
      </c>
      <c r="M81" s="15"/>
    </row>
    <row r="82" spans="1:13" x14ac:dyDescent="0.25">
      <c r="A82" s="15" t="s">
        <v>314</v>
      </c>
      <c r="B82" s="15" t="s">
        <v>313</v>
      </c>
      <c r="C82" s="15" t="s">
        <v>95</v>
      </c>
      <c r="D82" s="16">
        <v>41429</v>
      </c>
      <c r="E82" s="17">
        <v>1312328</v>
      </c>
      <c r="F82" s="15" t="s">
        <v>315</v>
      </c>
      <c r="G82" s="15" t="s">
        <v>316</v>
      </c>
      <c r="H82" s="15" t="s">
        <v>313</v>
      </c>
      <c r="I82" s="15" t="s">
        <v>317</v>
      </c>
      <c r="J82" s="15" t="s">
        <v>162</v>
      </c>
      <c r="K82" s="17">
        <v>0</v>
      </c>
      <c r="L82" s="16">
        <v>41429</v>
      </c>
      <c r="M82" s="15"/>
    </row>
    <row r="83" spans="1:13" x14ac:dyDescent="0.25">
      <c r="A83" s="15" t="s">
        <v>1149</v>
      </c>
      <c r="B83" s="15" t="s">
        <v>318</v>
      </c>
      <c r="C83" s="15" t="s">
        <v>95</v>
      </c>
      <c r="D83" s="16">
        <v>41201</v>
      </c>
      <c r="E83" s="17">
        <v>288903</v>
      </c>
      <c r="F83" s="15" t="s">
        <v>319</v>
      </c>
      <c r="G83" s="15" t="s">
        <v>72</v>
      </c>
      <c r="H83" s="15" t="s">
        <v>313</v>
      </c>
      <c r="I83" s="15" t="s">
        <v>320</v>
      </c>
      <c r="J83" s="15" t="s">
        <v>321</v>
      </c>
      <c r="K83" s="17">
        <v>168</v>
      </c>
      <c r="L83" s="16">
        <v>41201</v>
      </c>
      <c r="M83" s="15"/>
    </row>
    <row r="84" spans="1:13" x14ac:dyDescent="0.25">
      <c r="A84" s="15" t="s">
        <v>1150</v>
      </c>
      <c r="B84" s="15" t="s">
        <v>322</v>
      </c>
      <c r="C84" s="15" t="s">
        <v>95</v>
      </c>
      <c r="D84" s="16">
        <v>41201</v>
      </c>
      <c r="E84" s="17">
        <v>43193</v>
      </c>
      <c r="F84" s="15" t="s">
        <v>319</v>
      </c>
      <c r="G84" s="15" t="s">
        <v>72</v>
      </c>
      <c r="H84" s="15" t="s">
        <v>313</v>
      </c>
      <c r="I84" s="15" t="s">
        <v>323</v>
      </c>
      <c r="J84" s="15" t="s">
        <v>162</v>
      </c>
      <c r="K84" s="17">
        <v>168</v>
      </c>
      <c r="L84" s="16">
        <v>41201</v>
      </c>
      <c r="M84" s="15"/>
    </row>
    <row r="85" spans="1:13" x14ac:dyDescent="0.25">
      <c r="A85" s="15" t="s">
        <v>1151</v>
      </c>
      <c r="B85" s="15" t="s">
        <v>324</v>
      </c>
      <c r="C85" s="15" t="s">
        <v>95</v>
      </c>
      <c r="D85" s="16">
        <v>41201</v>
      </c>
      <c r="E85" s="17">
        <v>943032</v>
      </c>
      <c r="F85" s="15" t="s">
        <v>319</v>
      </c>
      <c r="G85" s="15" t="s">
        <v>72</v>
      </c>
      <c r="H85" s="15" t="s">
        <v>313</v>
      </c>
      <c r="I85" s="15" t="s">
        <v>325</v>
      </c>
      <c r="J85" s="15" t="s">
        <v>321</v>
      </c>
      <c r="K85" s="17">
        <v>168</v>
      </c>
      <c r="L85" s="16">
        <v>41201</v>
      </c>
      <c r="M85" s="15"/>
    </row>
    <row r="86" spans="1:13" x14ac:dyDescent="0.25">
      <c r="A86" s="15" t="s">
        <v>1152</v>
      </c>
      <c r="B86" s="15" t="s">
        <v>326</v>
      </c>
      <c r="C86" s="15" t="s">
        <v>95</v>
      </c>
      <c r="D86" s="16">
        <v>41212</v>
      </c>
      <c r="E86" s="17">
        <v>37200</v>
      </c>
      <c r="F86" s="15" t="s">
        <v>327</v>
      </c>
      <c r="G86" s="15" t="s">
        <v>72</v>
      </c>
      <c r="H86" s="15" t="s">
        <v>313</v>
      </c>
      <c r="I86" s="15" t="s">
        <v>328</v>
      </c>
      <c r="J86" s="15" t="s">
        <v>162</v>
      </c>
      <c r="K86" s="17">
        <v>168</v>
      </c>
      <c r="L86" s="16">
        <v>41201</v>
      </c>
      <c r="M86" s="15"/>
    </row>
    <row r="87" spans="1:13" x14ac:dyDescent="0.25">
      <c r="A87" s="15" t="s">
        <v>330</v>
      </c>
      <c r="B87" s="15" t="s">
        <v>329</v>
      </c>
      <c r="C87" s="15" t="s">
        <v>95</v>
      </c>
      <c r="D87" s="16">
        <v>41400</v>
      </c>
      <c r="E87" s="17">
        <v>1312328</v>
      </c>
      <c r="F87" s="15" t="s">
        <v>331</v>
      </c>
      <c r="G87" s="15" t="s">
        <v>144</v>
      </c>
      <c r="H87" s="15" t="s">
        <v>313</v>
      </c>
      <c r="I87" s="15" t="s">
        <v>332</v>
      </c>
      <c r="J87" s="15" t="s">
        <v>292</v>
      </c>
      <c r="K87" s="17">
        <v>29</v>
      </c>
      <c r="L87" s="16">
        <v>41400</v>
      </c>
      <c r="M87" s="15"/>
    </row>
    <row r="88" spans="1:13" x14ac:dyDescent="0.25">
      <c r="A88" s="15">
        <v>34771</v>
      </c>
      <c r="B88" s="15" t="s">
        <v>333</v>
      </c>
      <c r="C88" s="15" t="s">
        <v>95</v>
      </c>
      <c r="D88" s="16">
        <v>41486</v>
      </c>
      <c r="E88" s="17">
        <v>96099</v>
      </c>
      <c r="F88" s="15" t="s">
        <v>219</v>
      </c>
      <c r="G88" s="15" t="s">
        <v>316</v>
      </c>
      <c r="H88" s="15" t="s">
        <v>333</v>
      </c>
      <c r="I88" s="15" t="s">
        <v>334</v>
      </c>
      <c r="J88" s="15" t="s">
        <v>247</v>
      </c>
      <c r="K88" s="17">
        <v>0</v>
      </c>
      <c r="L88" s="16">
        <v>41486</v>
      </c>
      <c r="M88" s="15"/>
    </row>
    <row r="89" spans="1:13" x14ac:dyDescent="0.25">
      <c r="A89" s="15">
        <v>34771</v>
      </c>
      <c r="B89" s="15" t="s">
        <v>333</v>
      </c>
      <c r="C89" s="15" t="s">
        <v>95</v>
      </c>
      <c r="D89" s="16">
        <v>41486</v>
      </c>
      <c r="E89" s="17">
        <v>128602</v>
      </c>
      <c r="F89" s="15" t="s">
        <v>219</v>
      </c>
      <c r="G89" s="15" t="s">
        <v>316</v>
      </c>
      <c r="H89" s="15" t="s">
        <v>333</v>
      </c>
      <c r="I89" s="15" t="s">
        <v>334</v>
      </c>
      <c r="J89" s="15" t="s">
        <v>335</v>
      </c>
      <c r="K89" s="17">
        <v>0</v>
      </c>
      <c r="L89" s="16">
        <v>41486</v>
      </c>
      <c r="M89" s="15"/>
    </row>
    <row r="90" spans="1:13" x14ac:dyDescent="0.25">
      <c r="A90" s="15" t="s">
        <v>1153</v>
      </c>
      <c r="B90" s="15" t="s">
        <v>336</v>
      </c>
      <c r="C90" s="15" t="s">
        <v>95</v>
      </c>
      <c r="D90" s="16">
        <v>40890</v>
      </c>
      <c r="E90" s="17">
        <v>35200</v>
      </c>
      <c r="F90" s="15" t="s">
        <v>337</v>
      </c>
      <c r="G90" s="15" t="s">
        <v>72</v>
      </c>
      <c r="H90" s="15" t="s">
        <v>333</v>
      </c>
      <c r="I90" s="15" t="s">
        <v>338</v>
      </c>
      <c r="J90" s="15" t="s">
        <v>335</v>
      </c>
      <c r="K90" s="17">
        <v>476</v>
      </c>
      <c r="L90" s="16">
        <v>40980</v>
      </c>
      <c r="M90" s="15"/>
    </row>
    <row r="91" spans="1:13" x14ac:dyDescent="0.25">
      <c r="A91" s="15">
        <v>34771</v>
      </c>
      <c r="B91" s="15" t="s">
        <v>339</v>
      </c>
      <c r="C91" s="15" t="s">
        <v>95</v>
      </c>
      <c r="D91" s="16">
        <v>39446</v>
      </c>
      <c r="E91" s="17">
        <v>93402</v>
      </c>
      <c r="F91" s="15" t="s">
        <v>147</v>
      </c>
      <c r="G91" s="15" t="s">
        <v>148</v>
      </c>
      <c r="H91" s="15" t="s">
        <v>333</v>
      </c>
      <c r="I91" s="15" t="s">
        <v>149</v>
      </c>
      <c r="J91" s="15" t="s">
        <v>150</v>
      </c>
      <c r="K91" s="17">
        <v>2040</v>
      </c>
      <c r="L91" s="16">
        <v>39386</v>
      </c>
      <c r="M91" s="15"/>
    </row>
    <row r="92" spans="1:13" x14ac:dyDescent="0.25">
      <c r="A92" s="15" t="s">
        <v>341</v>
      </c>
      <c r="B92" s="15" t="s">
        <v>340</v>
      </c>
      <c r="C92" s="15" t="s">
        <v>95</v>
      </c>
      <c r="D92" s="16">
        <v>41226</v>
      </c>
      <c r="E92" s="17">
        <v>96099</v>
      </c>
      <c r="F92" s="15" t="s">
        <v>311</v>
      </c>
      <c r="G92" s="15" t="s">
        <v>144</v>
      </c>
      <c r="H92" s="15" t="s">
        <v>333</v>
      </c>
      <c r="I92" s="15" t="s">
        <v>312</v>
      </c>
      <c r="J92" s="15" t="s">
        <v>247</v>
      </c>
      <c r="K92" s="17">
        <v>260</v>
      </c>
      <c r="L92" s="16">
        <v>41226</v>
      </c>
      <c r="M92" s="15"/>
    </row>
    <row r="93" spans="1:13" x14ac:dyDescent="0.25">
      <c r="A93" s="15" t="s">
        <v>343</v>
      </c>
      <c r="B93" s="15" t="s">
        <v>342</v>
      </c>
      <c r="C93" s="15" t="s">
        <v>95</v>
      </c>
      <c r="D93" s="16">
        <v>41078</v>
      </c>
      <c r="E93" s="17">
        <v>44423</v>
      </c>
      <c r="F93" s="15" t="s">
        <v>344</v>
      </c>
      <c r="G93" s="15" t="s">
        <v>72</v>
      </c>
      <c r="H93" s="15" t="s">
        <v>345</v>
      </c>
      <c r="I93" s="15" t="s">
        <v>346</v>
      </c>
      <c r="J93" s="15" t="s">
        <v>347</v>
      </c>
      <c r="K93" s="17">
        <v>307</v>
      </c>
      <c r="L93" s="16">
        <v>41130</v>
      </c>
      <c r="M93" s="15"/>
    </row>
    <row r="94" spans="1:13" x14ac:dyDescent="0.25">
      <c r="A94" s="15" t="s">
        <v>1154</v>
      </c>
      <c r="B94" s="15" t="s">
        <v>348</v>
      </c>
      <c r="C94" s="15" t="s">
        <v>95</v>
      </c>
      <c r="D94" s="16">
        <v>41125</v>
      </c>
      <c r="E94" s="17">
        <v>376254</v>
      </c>
      <c r="F94" s="15" t="s">
        <v>349</v>
      </c>
      <c r="G94" s="15" t="s">
        <v>72</v>
      </c>
      <c r="H94" s="15" t="s">
        <v>345</v>
      </c>
      <c r="I94" s="15" t="s">
        <v>350</v>
      </c>
      <c r="J94" s="15" t="s">
        <v>347</v>
      </c>
      <c r="K94" s="17">
        <v>253</v>
      </c>
      <c r="L94" s="16">
        <v>41184</v>
      </c>
      <c r="M94" s="15"/>
    </row>
    <row r="95" spans="1:13" x14ac:dyDescent="0.25">
      <c r="A95" s="15" t="s">
        <v>1155</v>
      </c>
      <c r="B95" s="15" t="s">
        <v>351</v>
      </c>
      <c r="C95" s="15" t="s">
        <v>95</v>
      </c>
      <c r="D95" s="16">
        <v>41059</v>
      </c>
      <c r="E95" s="17">
        <v>37630</v>
      </c>
      <c r="F95" s="15" t="s">
        <v>352</v>
      </c>
      <c r="G95" s="15" t="s">
        <v>72</v>
      </c>
      <c r="H95" s="15" t="s">
        <v>345</v>
      </c>
      <c r="I95" s="15" t="s">
        <v>353</v>
      </c>
      <c r="J95" s="15" t="s">
        <v>354</v>
      </c>
      <c r="K95" s="17">
        <v>253</v>
      </c>
      <c r="L95" s="16">
        <v>41184</v>
      </c>
      <c r="M95" s="15"/>
    </row>
    <row r="96" spans="1:13" x14ac:dyDescent="0.25">
      <c r="A96" s="15" t="s">
        <v>1156</v>
      </c>
      <c r="B96" s="15" t="s">
        <v>355</v>
      </c>
      <c r="C96" s="15" t="s">
        <v>95</v>
      </c>
      <c r="D96" s="16">
        <v>41149</v>
      </c>
      <c r="E96" s="17">
        <v>44129</v>
      </c>
      <c r="F96" s="15" t="s">
        <v>356</v>
      </c>
      <c r="G96" s="15" t="s">
        <v>72</v>
      </c>
      <c r="H96" s="15" t="s">
        <v>345</v>
      </c>
      <c r="I96" s="15" t="s">
        <v>357</v>
      </c>
      <c r="J96" s="15" t="s">
        <v>347</v>
      </c>
      <c r="K96" s="17">
        <v>253</v>
      </c>
      <c r="L96" s="16">
        <v>41184</v>
      </c>
      <c r="M96" s="15"/>
    </row>
    <row r="97" spans="1:13" x14ac:dyDescent="0.25">
      <c r="A97" s="15" t="s">
        <v>1157</v>
      </c>
      <c r="B97" s="15" t="s">
        <v>358</v>
      </c>
      <c r="C97" s="15" t="s">
        <v>95</v>
      </c>
      <c r="D97" s="16">
        <v>41153</v>
      </c>
      <c r="E97" s="17">
        <v>45382</v>
      </c>
      <c r="F97" s="15" t="s">
        <v>359</v>
      </c>
      <c r="G97" s="15" t="s">
        <v>72</v>
      </c>
      <c r="H97" s="15" t="s">
        <v>345</v>
      </c>
      <c r="I97" s="15" t="s">
        <v>360</v>
      </c>
      <c r="J97" s="15" t="s">
        <v>347</v>
      </c>
      <c r="K97" s="17">
        <v>205</v>
      </c>
      <c r="L97" s="16">
        <v>41232</v>
      </c>
      <c r="M97" s="15"/>
    </row>
    <row r="98" spans="1:13" x14ac:dyDescent="0.25">
      <c r="A98" s="15" t="s">
        <v>1158</v>
      </c>
      <c r="B98" s="15" t="s">
        <v>361</v>
      </c>
      <c r="C98" s="15" t="s">
        <v>95</v>
      </c>
      <c r="D98" s="16">
        <v>41184</v>
      </c>
      <c r="E98" s="17">
        <v>37200</v>
      </c>
      <c r="F98" s="15" t="s">
        <v>362</v>
      </c>
      <c r="G98" s="15" t="s">
        <v>72</v>
      </c>
      <c r="H98" s="15" t="s">
        <v>345</v>
      </c>
      <c r="I98" s="15" t="s">
        <v>363</v>
      </c>
      <c r="J98" s="15" t="s">
        <v>347</v>
      </c>
      <c r="K98" s="17">
        <v>153</v>
      </c>
      <c r="L98" s="16">
        <v>41284</v>
      </c>
      <c r="M98" s="15"/>
    </row>
    <row r="99" spans="1:13" x14ac:dyDescent="0.25">
      <c r="A99" s="15" t="s">
        <v>1159</v>
      </c>
      <c r="B99" s="15" t="s">
        <v>364</v>
      </c>
      <c r="C99" s="15" t="s">
        <v>95</v>
      </c>
      <c r="D99" s="16">
        <v>41275</v>
      </c>
      <c r="E99" s="17">
        <v>43628</v>
      </c>
      <c r="F99" s="15" t="s">
        <v>365</v>
      </c>
      <c r="G99" s="15" t="s">
        <v>72</v>
      </c>
      <c r="H99" s="15" t="s">
        <v>345</v>
      </c>
      <c r="I99" s="15" t="s">
        <v>366</v>
      </c>
      <c r="J99" s="15" t="s">
        <v>347</v>
      </c>
      <c r="K99" s="17">
        <v>131</v>
      </c>
      <c r="L99" s="16">
        <v>41306</v>
      </c>
      <c r="M99" s="15"/>
    </row>
    <row r="100" spans="1:13" x14ac:dyDescent="0.25">
      <c r="A100" s="15" t="s">
        <v>1160</v>
      </c>
      <c r="B100" s="15" t="s">
        <v>367</v>
      </c>
      <c r="C100" s="15" t="s">
        <v>95</v>
      </c>
      <c r="D100" s="16">
        <v>41275</v>
      </c>
      <c r="E100" s="17">
        <v>979658</v>
      </c>
      <c r="F100" s="15" t="s">
        <v>368</v>
      </c>
      <c r="G100" s="15" t="s">
        <v>72</v>
      </c>
      <c r="H100" s="15" t="s">
        <v>345</v>
      </c>
      <c r="I100" s="15" t="s">
        <v>369</v>
      </c>
      <c r="J100" s="15" t="s">
        <v>354</v>
      </c>
      <c r="K100" s="17">
        <v>100</v>
      </c>
      <c r="L100" s="16">
        <v>41337</v>
      </c>
      <c r="M100" s="15"/>
    </row>
    <row r="101" spans="1:13" x14ac:dyDescent="0.25">
      <c r="A101" s="15" t="s">
        <v>371</v>
      </c>
      <c r="B101" s="15" t="s">
        <v>370</v>
      </c>
      <c r="C101" s="15" t="s">
        <v>95</v>
      </c>
      <c r="D101" s="16">
        <v>40745</v>
      </c>
      <c r="E101" s="17">
        <v>35928</v>
      </c>
      <c r="F101" s="15" t="s">
        <v>372</v>
      </c>
      <c r="G101" s="15" t="s">
        <v>72</v>
      </c>
      <c r="H101" s="15" t="s">
        <v>345</v>
      </c>
      <c r="I101" s="15" t="s">
        <v>373</v>
      </c>
      <c r="J101" s="15" t="s">
        <v>374</v>
      </c>
      <c r="K101" s="17">
        <v>644</v>
      </c>
      <c r="L101" s="16">
        <v>40793</v>
      </c>
      <c r="M101" s="15"/>
    </row>
    <row r="102" spans="1:13" x14ac:dyDescent="0.25">
      <c r="A102" s="15" t="s">
        <v>376</v>
      </c>
      <c r="B102" s="15" t="s">
        <v>375</v>
      </c>
      <c r="C102" s="15" t="s">
        <v>95</v>
      </c>
      <c r="D102" s="16">
        <v>41487</v>
      </c>
      <c r="E102" s="17">
        <v>1644232</v>
      </c>
      <c r="F102" s="15" t="s">
        <v>377</v>
      </c>
      <c r="G102" s="15" t="s">
        <v>144</v>
      </c>
      <c r="H102" s="15" t="s">
        <v>345</v>
      </c>
      <c r="I102" s="15" t="s">
        <v>378</v>
      </c>
      <c r="J102" s="15" t="s">
        <v>379</v>
      </c>
      <c r="K102" s="17">
        <v>10</v>
      </c>
      <c r="L102" s="16">
        <v>41487</v>
      </c>
      <c r="M102" s="15"/>
    </row>
    <row r="103" spans="1:13" x14ac:dyDescent="0.25">
      <c r="A103" s="15" t="s">
        <v>380</v>
      </c>
      <c r="B103" s="15" t="s">
        <v>345</v>
      </c>
      <c r="C103" s="15" t="s">
        <v>95</v>
      </c>
      <c r="D103" s="16">
        <v>41497</v>
      </c>
      <c r="E103" s="17">
        <v>1644232</v>
      </c>
      <c r="F103" s="15" t="s">
        <v>381</v>
      </c>
      <c r="G103" s="15" t="s">
        <v>316</v>
      </c>
      <c r="H103" s="15" t="s">
        <v>345</v>
      </c>
      <c r="I103" s="15" t="s">
        <v>382</v>
      </c>
      <c r="J103" s="15" t="s">
        <v>379</v>
      </c>
      <c r="K103" s="17">
        <v>0</v>
      </c>
      <c r="L103" s="16">
        <v>41497</v>
      </c>
      <c r="M103" s="15"/>
    </row>
    <row r="104" spans="1:13" x14ac:dyDescent="0.25">
      <c r="A104" s="15" t="s">
        <v>380</v>
      </c>
      <c r="B104" s="15" t="s">
        <v>345</v>
      </c>
      <c r="C104" s="15" t="s">
        <v>95</v>
      </c>
      <c r="D104" s="16">
        <v>41497</v>
      </c>
      <c r="E104" s="17">
        <v>1644232</v>
      </c>
      <c r="F104" s="15" t="s">
        <v>381</v>
      </c>
      <c r="G104" s="15" t="s">
        <v>316</v>
      </c>
      <c r="H104" s="15" t="s">
        <v>345</v>
      </c>
      <c r="I104" s="15" t="s">
        <v>382</v>
      </c>
      <c r="J104" s="15" t="s">
        <v>374</v>
      </c>
      <c r="K104" s="17">
        <v>0</v>
      </c>
      <c r="L104" s="16">
        <v>41497</v>
      </c>
      <c r="M104" s="15"/>
    </row>
    <row r="105" spans="1:13" x14ac:dyDescent="0.25">
      <c r="A105" s="15" t="s">
        <v>384</v>
      </c>
      <c r="B105" s="15" t="s">
        <v>383</v>
      </c>
      <c r="C105" s="15" t="s">
        <v>95</v>
      </c>
      <c r="D105" s="16">
        <v>40568</v>
      </c>
      <c r="E105" s="17">
        <v>33800</v>
      </c>
      <c r="F105" s="15" t="s">
        <v>385</v>
      </c>
      <c r="G105" s="15" t="s">
        <v>72</v>
      </c>
      <c r="H105" s="15" t="s">
        <v>386</v>
      </c>
      <c r="I105" s="15" t="s">
        <v>387</v>
      </c>
      <c r="J105" s="15" t="s">
        <v>114</v>
      </c>
      <c r="K105" s="17">
        <v>883</v>
      </c>
      <c r="L105" s="16">
        <v>40603</v>
      </c>
      <c r="M105" s="15"/>
    </row>
    <row r="106" spans="1:13" x14ac:dyDescent="0.25">
      <c r="A106" s="15">
        <v>899999151</v>
      </c>
      <c r="B106" s="15" t="s">
        <v>386</v>
      </c>
      <c r="C106" s="15" t="s">
        <v>388</v>
      </c>
      <c r="D106" s="16">
        <v>41516</v>
      </c>
      <c r="E106" s="17">
        <v>100611</v>
      </c>
      <c r="F106" s="15" t="s">
        <v>389</v>
      </c>
      <c r="G106" s="15" t="s">
        <v>316</v>
      </c>
      <c r="H106" s="15" t="s">
        <v>386</v>
      </c>
      <c r="I106" s="15" t="s">
        <v>390</v>
      </c>
      <c r="J106" s="15" t="s">
        <v>391</v>
      </c>
      <c r="K106" s="17">
        <v>0</v>
      </c>
      <c r="L106" s="16">
        <v>41516</v>
      </c>
      <c r="M106" s="15"/>
    </row>
    <row r="107" spans="1:13" x14ac:dyDescent="0.25">
      <c r="A107" s="15">
        <v>899999151</v>
      </c>
      <c r="B107" s="15" t="s">
        <v>386</v>
      </c>
      <c r="C107" s="15" t="s">
        <v>95</v>
      </c>
      <c r="D107" s="16">
        <v>41516</v>
      </c>
      <c r="E107" s="17">
        <v>200771</v>
      </c>
      <c r="F107" s="15" t="s">
        <v>389</v>
      </c>
      <c r="G107" s="15" t="s">
        <v>316</v>
      </c>
      <c r="H107" s="15" t="s">
        <v>386</v>
      </c>
      <c r="I107" s="15" t="s">
        <v>390</v>
      </c>
      <c r="J107" s="15" t="s">
        <v>392</v>
      </c>
      <c r="K107" s="17">
        <v>0</v>
      </c>
      <c r="L107" s="16">
        <v>41516</v>
      </c>
      <c r="M107" s="15"/>
    </row>
    <row r="108" spans="1:13" x14ac:dyDescent="0.25">
      <c r="A108" s="15" t="s">
        <v>1161</v>
      </c>
      <c r="B108" s="15" t="s">
        <v>393</v>
      </c>
      <c r="C108" s="15" t="s">
        <v>95</v>
      </c>
      <c r="D108" s="16">
        <v>41435</v>
      </c>
      <c r="E108" s="17">
        <v>60899</v>
      </c>
      <c r="F108" s="15" t="s">
        <v>394</v>
      </c>
      <c r="G108" s="15" t="s">
        <v>72</v>
      </c>
      <c r="H108" s="15" t="s">
        <v>386</v>
      </c>
      <c r="I108" s="15" t="s">
        <v>395</v>
      </c>
      <c r="J108" s="15" t="s">
        <v>392</v>
      </c>
      <c r="K108" s="17">
        <v>560</v>
      </c>
      <c r="L108" s="16">
        <v>40896</v>
      </c>
      <c r="M108" s="15"/>
    </row>
    <row r="109" spans="1:13" x14ac:dyDescent="0.25">
      <c r="A109" s="15" t="s">
        <v>1162</v>
      </c>
      <c r="B109" s="15" t="s">
        <v>396</v>
      </c>
      <c r="C109" s="15" t="s">
        <v>95</v>
      </c>
      <c r="D109" s="16">
        <v>41374</v>
      </c>
      <c r="E109" s="17">
        <v>137521</v>
      </c>
      <c r="F109" s="15" t="s">
        <v>397</v>
      </c>
      <c r="G109" s="15" t="s">
        <v>72</v>
      </c>
      <c r="H109" s="15" t="s">
        <v>386</v>
      </c>
      <c r="I109" s="15" t="s">
        <v>398</v>
      </c>
      <c r="J109" s="15" t="s">
        <v>399</v>
      </c>
      <c r="K109" s="17">
        <v>26</v>
      </c>
      <c r="L109" s="16">
        <v>41430</v>
      </c>
      <c r="M109" s="15"/>
    </row>
    <row r="110" spans="1:13" x14ac:dyDescent="0.25">
      <c r="A110" s="15" t="s">
        <v>1163</v>
      </c>
      <c r="B110" s="15" t="s">
        <v>400</v>
      </c>
      <c r="C110" s="15" t="s">
        <v>95</v>
      </c>
      <c r="D110" s="16">
        <v>41337</v>
      </c>
      <c r="E110" s="17">
        <v>51376</v>
      </c>
      <c r="F110" s="15" t="s">
        <v>397</v>
      </c>
      <c r="G110" s="15" t="s">
        <v>72</v>
      </c>
      <c r="H110" s="15" t="s">
        <v>386</v>
      </c>
      <c r="I110" s="15" t="s">
        <v>401</v>
      </c>
      <c r="J110" s="15" t="s">
        <v>399</v>
      </c>
      <c r="K110" s="17">
        <v>26</v>
      </c>
      <c r="L110" s="16">
        <v>41430</v>
      </c>
      <c r="M110" s="15"/>
    </row>
    <row r="111" spans="1:13" x14ac:dyDescent="0.25">
      <c r="A111" s="15" t="s">
        <v>403</v>
      </c>
      <c r="B111" s="15" t="s">
        <v>402</v>
      </c>
      <c r="C111" s="15" t="s">
        <v>95</v>
      </c>
      <c r="D111" s="16">
        <v>40568</v>
      </c>
      <c r="E111" s="17">
        <v>33800</v>
      </c>
      <c r="F111" s="15" t="s">
        <v>404</v>
      </c>
      <c r="G111" s="15" t="s">
        <v>72</v>
      </c>
      <c r="H111" s="15" t="s">
        <v>386</v>
      </c>
      <c r="I111" s="15" t="s">
        <v>403</v>
      </c>
      <c r="J111" s="15" t="s">
        <v>114</v>
      </c>
      <c r="K111" s="17">
        <v>761</v>
      </c>
      <c r="L111" s="16">
        <v>40725</v>
      </c>
      <c r="M111" s="15"/>
    </row>
    <row r="112" spans="1:13" x14ac:dyDescent="0.25">
      <c r="A112" s="15" t="s">
        <v>406</v>
      </c>
      <c r="B112" s="15" t="s">
        <v>405</v>
      </c>
      <c r="C112" s="15" t="s">
        <v>95</v>
      </c>
      <c r="D112" s="16">
        <v>41487</v>
      </c>
      <c r="E112" s="17">
        <v>4245966</v>
      </c>
      <c r="F112" s="15" t="s">
        <v>407</v>
      </c>
      <c r="G112" s="15" t="s">
        <v>144</v>
      </c>
      <c r="H112" s="15" t="s">
        <v>386</v>
      </c>
      <c r="I112" s="15" t="s">
        <v>378</v>
      </c>
      <c r="J112" s="15" t="s">
        <v>131</v>
      </c>
      <c r="K112" s="17">
        <v>29</v>
      </c>
      <c r="L112" s="16">
        <v>41487</v>
      </c>
      <c r="M112" s="15"/>
    </row>
    <row r="113" spans="1:13" x14ac:dyDescent="0.25">
      <c r="A113" s="15">
        <v>2401819</v>
      </c>
      <c r="B113" s="15" t="s">
        <v>408</v>
      </c>
      <c r="C113" s="15" t="s">
        <v>95</v>
      </c>
      <c r="D113" s="16">
        <v>41183</v>
      </c>
      <c r="E113" s="17">
        <v>37200</v>
      </c>
      <c r="F113" s="15" t="s">
        <v>409</v>
      </c>
      <c r="G113" s="15" t="s">
        <v>72</v>
      </c>
      <c r="H113" s="15" t="s">
        <v>386</v>
      </c>
      <c r="I113" s="15" t="s">
        <v>410</v>
      </c>
      <c r="J113" s="15" t="s">
        <v>283</v>
      </c>
      <c r="K113" s="17">
        <v>237</v>
      </c>
      <c r="L113" s="16">
        <v>41219</v>
      </c>
      <c r="M113" s="15"/>
    </row>
    <row r="114" spans="1:13" x14ac:dyDescent="0.25">
      <c r="A114" s="15" t="s">
        <v>1164</v>
      </c>
      <c r="B114" s="15" t="s">
        <v>411</v>
      </c>
      <c r="C114" s="15" t="s">
        <v>95</v>
      </c>
      <c r="D114" s="16">
        <v>41393</v>
      </c>
      <c r="E114" s="17">
        <v>38700</v>
      </c>
      <c r="F114" s="15" t="s">
        <v>412</v>
      </c>
      <c r="G114" s="15" t="s">
        <v>72</v>
      </c>
      <c r="H114" s="15" t="s">
        <v>386</v>
      </c>
      <c r="I114" s="15" t="s">
        <v>413</v>
      </c>
      <c r="J114" s="15" t="s">
        <v>414</v>
      </c>
      <c r="K114" s="17">
        <v>27</v>
      </c>
      <c r="L114" s="16">
        <v>41429</v>
      </c>
      <c r="M114" s="15"/>
    </row>
    <row r="115" spans="1:13" x14ac:dyDescent="0.25">
      <c r="A115" s="15" t="s">
        <v>1165</v>
      </c>
      <c r="B115" s="15" t="s">
        <v>415</v>
      </c>
      <c r="C115" s="15" t="s">
        <v>95</v>
      </c>
      <c r="D115" s="16">
        <v>41436</v>
      </c>
      <c r="E115" s="17">
        <v>39785</v>
      </c>
      <c r="F115" s="15" t="s">
        <v>416</v>
      </c>
      <c r="G115" s="15" t="s">
        <v>72</v>
      </c>
      <c r="H115" s="15" t="s">
        <v>386</v>
      </c>
      <c r="I115" s="15" t="s">
        <v>417</v>
      </c>
      <c r="J115" s="15" t="s">
        <v>414</v>
      </c>
      <c r="K115" s="17">
        <v>-18</v>
      </c>
      <c r="L115" s="16">
        <v>41474</v>
      </c>
      <c r="M115" s="15"/>
    </row>
    <row r="116" spans="1:13" x14ac:dyDescent="0.25">
      <c r="A116" s="15" t="s">
        <v>1166</v>
      </c>
      <c r="B116" s="15" t="s">
        <v>418</v>
      </c>
      <c r="C116" s="15" t="s">
        <v>95</v>
      </c>
      <c r="D116" s="16">
        <v>41428</v>
      </c>
      <c r="E116" s="17">
        <v>177226</v>
      </c>
      <c r="F116" s="15" t="s">
        <v>416</v>
      </c>
      <c r="G116" s="15" t="s">
        <v>72</v>
      </c>
      <c r="H116" s="15" t="s">
        <v>386</v>
      </c>
      <c r="I116" s="15" t="s">
        <v>419</v>
      </c>
      <c r="J116" s="15" t="s">
        <v>414</v>
      </c>
      <c r="K116" s="17">
        <v>-18</v>
      </c>
      <c r="L116" s="16">
        <v>41474</v>
      </c>
      <c r="M116" s="15"/>
    </row>
    <row r="117" spans="1:13" x14ac:dyDescent="0.25">
      <c r="A117" s="15" t="s">
        <v>1167</v>
      </c>
      <c r="B117" s="15" t="s">
        <v>420</v>
      </c>
      <c r="C117" s="15" t="s">
        <v>95</v>
      </c>
      <c r="D117" s="16">
        <v>41453</v>
      </c>
      <c r="E117" s="17">
        <v>43313</v>
      </c>
      <c r="F117" s="15" t="s">
        <v>416</v>
      </c>
      <c r="G117" s="15" t="s">
        <v>72</v>
      </c>
      <c r="H117" s="15" t="s">
        <v>386</v>
      </c>
      <c r="I117" s="15" t="s">
        <v>421</v>
      </c>
      <c r="J117" s="15" t="s">
        <v>414</v>
      </c>
      <c r="K117" s="17">
        <v>-18</v>
      </c>
      <c r="L117" s="16">
        <v>41474</v>
      </c>
      <c r="M117" s="15"/>
    </row>
    <row r="118" spans="1:13" x14ac:dyDescent="0.25">
      <c r="A118" s="15" t="s">
        <v>1168</v>
      </c>
      <c r="B118" s="15" t="s">
        <v>422</v>
      </c>
      <c r="C118" s="15" t="s">
        <v>95</v>
      </c>
      <c r="D118" s="16">
        <v>41392</v>
      </c>
      <c r="E118" s="17">
        <v>38700</v>
      </c>
      <c r="F118" s="15" t="s">
        <v>423</v>
      </c>
      <c r="G118" s="15" t="s">
        <v>72</v>
      </c>
      <c r="H118" s="15" t="s">
        <v>386</v>
      </c>
      <c r="I118" s="15" t="s">
        <v>424</v>
      </c>
      <c r="J118" s="15" t="s">
        <v>414</v>
      </c>
      <c r="K118" s="17">
        <v>-42</v>
      </c>
      <c r="L118" s="16">
        <v>41498</v>
      </c>
      <c r="M118" s="15"/>
    </row>
    <row r="119" spans="1:13" x14ac:dyDescent="0.25">
      <c r="A119" s="15" t="s">
        <v>1169</v>
      </c>
      <c r="B119" s="15" t="s">
        <v>425</v>
      </c>
      <c r="C119" s="15" t="s">
        <v>95</v>
      </c>
      <c r="D119" s="16">
        <v>41414</v>
      </c>
      <c r="E119" s="17">
        <v>38700</v>
      </c>
      <c r="F119" s="15" t="s">
        <v>423</v>
      </c>
      <c r="G119" s="15" t="s">
        <v>72</v>
      </c>
      <c r="H119" s="15" t="s">
        <v>386</v>
      </c>
      <c r="I119" s="15" t="s">
        <v>426</v>
      </c>
      <c r="J119" s="15" t="s">
        <v>414</v>
      </c>
      <c r="K119" s="17">
        <v>-42</v>
      </c>
      <c r="L119" s="16">
        <v>41498</v>
      </c>
      <c r="M119" s="15"/>
    </row>
    <row r="120" spans="1:13" x14ac:dyDescent="0.25">
      <c r="A120" s="15" t="s">
        <v>1170</v>
      </c>
      <c r="B120" s="15" t="s">
        <v>427</v>
      </c>
      <c r="C120" s="15" t="s">
        <v>95</v>
      </c>
      <c r="D120" s="16">
        <v>41466</v>
      </c>
      <c r="E120" s="17">
        <v>39023</v>
      </c>
      <c r="F120" s="15" t="s">
        <v>423</v>
      </c>
      <c r="G120" s="15" t="s">
        <v>72</v>
      </c>
      <c r="H120" s="15" t="s">
        <v>386</v>
      </c>
      <c r="I120" s="15" t="s">
        <v>428</v>
      </c>
      <c r="J120" s="15" t="s">
        <v>414</v>
      </c>
      <c r="K120" s="17">
        <v>-42</v>
      </c>
      <c r="L120" s="16">
        <v>41498</v>
      </c>
      <c r="M120" s="15"/>
    </row>
    <row r="121" spans="1:13" x14ac:dyDescent="0.25">
      <c r="A121" s="15">
        <v>374705</v>
      </c>
      <c r="B121" s="15" t="s">
        <v>429</v>
      </c>
      <c r="C121" s="15" t="s">
        <v>95</v>
      </c>
      <c r="D121" s="16">
        <v>39446</v>
      </c>
      <c r="E121" s="17">
        <v>34900</v>
      </c>
      <c r="F121" s="15" t="s">
        <v>147</v>
      </c>
      <c r="G121" s="15" t="s">
        <v>148</v>
      </c>
      <c r="H121" s="15" t="s">
        <v>386</v>
      </c>
      <c r="I121" s="15" t="s">
        <v>149</v>
      </c>
      <c r="J121" s="15" t="s">
        <v>150</v>
      </c>
      <c r="K121" s="17">
        <v>2070</v>
      </c>
      <c r="L121" s="16">
        <v>39386</v>
      </c>
      <c r="M121" s="15"/>
    </row>
    <row r="122" spans="1:13" x14ac:dyDescent="0.25">
      <c r="A122" s="15">
        <v>377660</v>
      </c>
      <c r="B122" s="15" t="s">
        <v>430</v>
      </c>
      <c r="C122" s="15" t="s">
        <v>95</v>
      </c>
      <c r="D122" s="16">
        <v>39446</v>
      </c>
      <c r="E122" s="17">
        <v>221303</v>
      </c>
      <c r="F122" s="15" t="s">
        <v>147</v>
      </c>
      <c r="G122" s="15" t="s">
        <v>148</v>
      </c>
      <c r="H122" s="15" t="s">
        <v>386</v>
      </c>
      <c r="I122" s="15" t="s">
        <v>149</v>
      </c>
      <c r="J122" s="15" t="s">
        <v>150</v>
      </c>
      <c r="K122" s="17">
        <v>2070</v>
      </c>
      <c r="L122" s="16">
        <v>39386</v>
      </c>
      <c r="M122" s="15"/>
    </row>
    <row r="123" spans="1:13" x14ac:dyDescent="0.25">
      <c r="A123" s="15">
        <v>34771</v>
      </c>
      <c r="B123" s="15" t="s">
        <v>333</v>
      </c>
      <c r="C123" s="15" t="s">
        <v>95</v>
      </c>
      <c r="D123" s="16">
        <v>41486</v>
      </c>
      <c r="E123" s="17">
        <v>32503</v>
      </c>
      <c r="F123" s="15" t="s">
        <v>147</v>
      </c>
      <c r="G123" s="15" t="s">
        <v>316</v>
      </c>
      <c r="H123" s="15" t="s">
        <v>386</v>
      </c>
      <c r="I123" s="15" t="s">
        <v>431</v>
      </c>
      <c r="J123" s="15" t="s">
        <v>150</v>
      </c>
      <c r="K123" s="17">
        <v>2070</v>
      </c>
      <c r="L123" s="16">
        <v>39386</v>
      </c>
      <c r="M123" s="15"/>
    </row>
    <row r="124" spans="1:13" x14ac:dyDescent="0.25">
      <c r="A124" s="15">
        <v>899999151</v>
      </c>
      <c r="B124" s="15" t="s">
        <v>97</v>
      </c>
      <c r="C124" s="15" t="s">
        <v>95</v>
      </c>
      <c r="D124" s="16">
        <v>40994</v>
      </c>
      <c r="E124" s="17">
        <v>49820</v>
      </c>
      <c r="F124" s="15" t="s">
        <v>153</v>
      </c>
      <c r="G124" s="15" t="s">
        <v>128</v>
      </c>
      <c r="H124" s="15" t="s">
        <v>386</v>
      </c>
      <c r="I124" s="15" t="s">
        <v>432</v>
      </c>
      <c r="J124" s="15" t="s">
        <v>155</v>
      </c>
      <c r="K124" s="17">
        <v>725</v>
      </c>
      <c r="L124" s="16">
        <v>40731</v>
      </c>
      <c r="M124" s="15"/>
    </row>
    <row r="125" spans="1:13" x14ac:dyDescent="0.25">
      <c r="A125" s="15" t="s">
        <v>1135</v>
      </c>
      <c r="B125" s="15" t="s">
        <v>160</v>
      </c>
      <c r="C125" s="15" t="s">
        <v>95</v>
      </c>
      <c r="D125" s="16">
        <v>41029</v>
      </c>
      <c r="E125" s="17">
        <v>275847</v>
      </c>
      <c r="F125" s="15" t="s">
        <v>433</v>
      </c>
      <c r="G125" s="15" t="s">
        <v>128</v>
      </c>
      <c r="H125" s="15" t="s">
        <v>386</v>
      </c>
      <c r="I125" s="15" t="s">
        <v>434</v>
      </c>
      <c r="J125" s="15" t="s">
        <v>162</v>
      </c>
      <c r="K125" s="17">
        <v>676</v>
      </c>
      <c r="L125" s="16">
        <v>40780</v>
      </c>
      <c r="M125" s="15"/>
    </row>
    <row r="126" spans="1:13" x14ac:dyDescent="0.25">
      <c r="A126" s="15" t="s">
        <v>1171</v>
      </c>
      <c r="B126" s="15" t="s">
        <v>435</v>
      </c>
      <c r="C126" s="15" t="s">
        <v>95</v>
      </c>
      <c r="D126" s="16">
        <v>41019</v>
      </c>
      <c r="E126" s="17">
        <v>108600</v>
      </c>
      <c r="F126" s="15" t="s">
        <v>436</v>
      </c>
      <c r="G126" s="15" t="s">
        <v>72</v>
      </c>
      <c r="H126" s="15" t="s">
        <v>386</v>
      </c>
      <c r="I126" s="15" t="s">
        <v>437</v>
      </c>
      <c r="J126" s="15" t="s">
        <v>162</v>
      </c>
      <c r="K126" s="17">
        <v>437</v>
      </c>
      <c r="L126" s="16">
        <v>41019</v>
      </c>
      <c r="M126" s="15"/>
    </row>
    <row r="127" spans="1:13" x14ac:dyDescent="0.25">
      <c r="A127" s="15">
        <v>1371</v>
      </c>
      <c r="B127" s="15" t="s">
        <v>438</v>
      </c>
      <c r="C127" s="15" t="s">
        <v>95</v>
      </c>
      <c r="D127" s="16">
        <v>41201</v>
      </c>
      <c r="E127" s="17">
        <v>45725</v>
      </c>
      <c r="F127" s="15" t="s">
        <v>319</v>
      </c>
      <c r="G127" s="15" t="s">
        <v>72</v>
      </c>
      <c r="H127" s="15" t="s">
        <v>386</v>
      </c>
      <c r="I127" s="15" t="s">
        <v>439</v>
      </c>
      <c r="J127" s="15" t="s">
        <v>162</v>
      </c>
      <c r="K127" s="17">
        <v>255</v>
      </c>
      <c r="L127" s="16">
        <v>41201</v>
      </c>
      <c r="M127" s="15"/>
    </row>
    <row r="128" spans="1:13" x14ac:dyDescent="0.25">
      <c r="A128" s="15" t="s">
        <v>1172</v>
      </c>
      <c r="B128" s="15" t="s">
        <v>440</v>
      </c>
      <c r="C128" s="15" t="s">
        <v>95</v>
      </c>
      <c r="D128" s="16">
        <v>40725</v>
      </c>
      <c r="E128" s="17">
        <v>35200</v>
      </c>
      <c r="F128" s="15" t="s">
        <v>441</v>
      </c>
      <c r="G128" s="15" t="s">
        <v>72</v>
      </c>
      <c r="H128" s="15" t="s">
        <v>386</v>
      </c>
      <c r="I128" s="15" t="s">
        <v>442</v>
      </c>
      <c r="J128" s="15" t="s">
        <v>443</v>
      </c>
      <c r="K128" s="17">
        <v>650</v>
      </c>
      <c r="L128" s="16">
        <v>40836</v>
      </c>
      <c r="M128" s="15"/>
    </row>
    <row r="129" spans="1:13" x14ac:dyDescent="0.25">
      <c r="A129" s="15" t="s">
        <v>1173</v>
      </c>
      <c r="B129" s="15" t="s">
        <v>444</v>
      </c>
      <c r="C129" s="15" t="s">
        <v>95</v>
      </c>
      <c r="D129" s="16">
        <v>40613</v>
      </c>
      <c r="E129" s="17">
        <v>35200</v>
      </c>
      <c r="F129" s="15" t="s">
        <v>441</v>
      </c>
      <c r="G129" s="15" t="s">
        <v>72</v>
      </c>
      <c r="H129" s="15" t="s">
        <v>386</v>
      </c>
      <c r="I129" s="15" t="s">
        <v>445</v>
      </c>
      <c r="J129" s="15" t="s">
        <v>443</v>
      </c>
      <c r="K129" s="17">
        <v>650</v>
      </c>
      <c r="L129" s="16">
        <v>40836</v>
      </c>
      <c r="M129" s="15"/>
    </row>
    <row r="130" spans="1:13" x14ac:dyDescent="0.25">
      <c r="A130" s="15" t="s">
        <v>1174</v>
      </c>
      <c r="B130" s="15" t="s">
        <v>446</v>
      </c>
      <c r="C130" s="15" t="s">
        <v>95</v>
      </c>
      <c r="D130" s="16">
        <v>40977</v>
      </c>
      <c r="E130" s="17">
        <v>133347</v>
      </c>
      <c r="F130" s="15" t="s">
        <v>447</v>
      </c>
      <c r="G130" s="15" t="s">
        <v>72</v>
      </c>
      <c r="H130" s="15" t="s">
        <v>386</v>
      </c>
      <c r="I130" s="15" t="s">
        <v>448</v>
      </c>
      <c r="J130" s="15" t="s">
        <v>443</v>
      </c>
      <c r="K130" s="17">
        <v>364</v>
      </c>
      <c r="L130" s="16">
        <v>41122</v>
      </c>
      <c r="M130" s="15"/>
    </row>
    <row r="131" spans="1:13" x14ac:dyDescent="0.25">
      <c r="A131" s="15" t="s">
        <v>1175</v>
      </c>
      <c r="B131" s="15" t="s">
        <v>449</v>
      </c>
      <c r="C131" s="15" t="s">
        <v>95</v>
      </c>
      <c r="D131" s="16">
        <v>40790</v>
      </c>
      <c r="E131" s="17">
        <v>73462</v>
      </c>
      <c r="F131" s="15" t="s">
        <v>447</v>
      </c>
      <c r="G131" s="15" t="s">
        <v>72</v>
      </c>
      <c r="H131" s="15" t="s">
        <v>386</v>
      </c>
      <c r="I131" s="15" t="s">
        <v>450</v>
      </c>
      <c r="J131" s="15" t="s">
        <v>451</v>
      </c>
      <c r="K131" s="17">
        <v>364</v>
      </c>
      <c r="L131" s="16">
        <v>41122</v>
      </c>
      <c r="M131" s="15"/>
    </row>
    <row r="132" spans="1:13" x14ac:dyDescent="0.25">
      <c r="A132" s="15" t="s">
        <v>1176</v>
      </c>
      <c r="B132" s="15" t="s">
        <v>452</v>
      </c>
      <c r="C132" s="15" t="s">
        <v>95</v>
      </c>
      <c r="D132" s="16">
        <v>40796</v>
      </c>
      <c r="E132" s="17">
        <v>120700</v>
      </c>
      <c r="F132" s="15" t="s">
        <v>447</v>
      </c>
      <c r="G132" s="15" t="s">
        <v>72</v>
      </c>
      <c r="H132" s="15" t="s">
        <v>386</v>
      </c>
      <c r="I132" s="15" t="s">
        <v>453</v>
      </c>
      <c r="J132" s="15" t="s">
        <v>451</v>
      </c>
      <c r="K132" s="17">
        <v>364</v>
      </c>
      <c r="L132" s="16">
        <v>41122</v>
      </c>
      <c r="M132" s="15"/>
    </row>
    <row r="133" spans="1:13" x14ac:dyDescent="0.25">
      <c r="A133" s="15" t="s">
        <v>1177</v>
      </c>
      <c r="B133" s="15" t="s">
        <v>454</v>
      </c>
      <c r="C133" s="15" t="s">
        <v>95</v>
      </c>
      <c r="D133" s="16">
        <v>41103</v>
      </c>
      <c r="E133" s="17">
        <v>1600192</v>
      </c>
      <c r="F133" s="15" t="s">
        <v>455</v>
      </c>
      <c r="G133" s="15" t="s">
        <v>72</v>
      </c>
      <c r="H133" s="15" t="s">
        <v>386</v>
      </c>
      <c r="I133" s="15" t="s">
        <v>456</v>
      </c>
      <c r="J133" s="15" t="s">
        <v>457</v>
      </c>
      <c r="K133" s="17">
        <v>328</v>
      </c>
      <c r="L133" s="16">
        <v>41158</v>
      </c>
      <c r="M133" s="15"/>
    </row>
    <row r="134" spans="1:13" x14ac:dyDescent="0.25">
      <c r="A134" s="15" t="s">
        <v>1178</v>
      </c>
      <c r="B134" s="15" t="s">
        <v>458</v>
      </c>
      <c r="C134" s="15" t="s">
        <v>95</v>
      </c>
      <c r="D134" s="16">
        <v>40820</v>
      </c>
      <c r="E134" s="17">
        <v>160428</v>
      </c>
      <c r="F134" s="15" t="s">
        <v>459</v>
      </c>
      <c r="G134" s="15" t="s">
        <v>72</v>
      </c>
      <c r="H134" s="15" t="s">
        <v>386</v>
      </c>
      <c r="I134" s="15" t="s">
        <v>460</v>
      </c>
      <c r="J134" s="15" t="s">
        <v>451</v>
      </c>
      <c r="K134" s="17">
        <v>148</v>
      </c>
      <c r="L134" s="16">
        <v>41338</v>
      </c>
      <c r="M134" s="15"/>
    </row>
    <row r="135" spans="1:13" x14ac:dyDescent="0.25">
      <c r="A135" s="15">
        <v>12338</v>
      </c>
      <c r="B135" s="15" t="s">
        <v>461</v>
      </c>
      <c r="C135" s="15" t="s">
        <v>95</v>
      </c>
      <c r="D135" s="16">
        <v>41257</v>
      </c>
      <c r="E135" s="17">
        <v>93600</v>
      </c>
      <c r="F135" s="15" t="s">
        <v>462</v>
      </c>
      <c r="G135" s="15" t="s">
        <v>72</v>
      </c>
      <c r="H135" s="15" t="s">
        <v>386</v>
      </c>
      <c r="I135" s="15" t="s">
        <v>463</v>
      </c>
      <c r="J135" s="15" t="s">
        <v>122</v>
      </c>
      <c r="K135" s="17">
        <v>148</v>
      </c>
      <c r="L135" s="16">
        <v>41338</v>
      </c>
      <c r="M135" s="15"/>
    </row>
    <row r="136" spans="1:13" x14ac:dyDescent="0.25">
      <c r="A136" s="15" t="s">
        <v>465</v>
      </c>
      <c r="B136" s="15" t="s">
        <v>464</v>
      </c>
      <c r="C136" s="15" t="s">
        <v>95</v>
      </c>
      <c r="D136" s="16">
        <v>40877</v>
      </c>
      <c r="E136" s="17">
        <v>96225</v>
      </c>
      <c r="F136" s="15" t="s">
        <v>466</v>
      </c>
      <c r="G136" s="15" t="s">
        <v>72</v>
      </c>
      <c r="H136" s="15" t="s">
        <v>386</v>
      </c>
      <c r="I136" s="15" t="s">
        <v>467</v>
      </c>
      <c r="J136" s="15" t="s">
        <v>468</v>
      </c>
      <c r="K136" s="17">
        <v>395</v>
      </c>
      <c r="L136" s="16">
        <v>41061</v>
      </c>
      <c r="M136" s="15"/>
    </row>
    <row r="137" spans="1:13" x14ac:dyDescent="0.25">
      <c r="A137" s="15">
        <v>28525</v>
      </c>
      <c r="B137" s="15" t="s">
        <v>469</v>
      </c>
      <c r="C137" s="15" t="s">
        <v>388</v>
      </c>
      <c r="D137" s="16">
        <v>41012</v>
      </c>
      <c r="E137" s="17">
        <v>100611</v>
      </c>
      <c r="F137" s="15" t="s">
        <v>470</v>
      </c>
      <c r="G137" s="15" t="s">
        <v>72</v>
      </c>
      <c r="H137" s="15" t="s">
        <v>386</v>
      </c>
      <c r="I137" s="15" t="s">
        <v>471</v>
      </c>
      <c r="J137" s="15" t="s">
        <v>391</v>
      </c>
      <c r="K137" s="17">
        <v>395</v>
      </c>
      <c r="L137" s="16">
        <v>41061</v>
      </c>
      <c r="M137" s="15"/>
    </row>
    <row r="138" spans="1:13" x14ac:dyDescent="0.25">
      <c r="A138" s="15" t="s">
        <v>1179</v>
      </c>
      <c r="B138" s="15" t="s">
        <v>472</v>
      </c>
      <c r="C138" s="15" t="s">
        <v>95</v>
      </c>
      <c r="D138" s="16">
        <v>41288</v>
      </c>
      <c r="E138" s="17">
        <v>81900</v>
      </c>
      <c r="F138" s="15" t="s">
        <v>473</v>
      </c>
      <c r="G138" s="15" t="s">
        <v>72</v>
      </c>
      <c r="H138" s="15" t="s">
        <v>386</v>
      </c>
      <c r="I138" s="15" t="s">
        <v>474</v>
      </c>
      <c r="J138" s="15" t="s">
        <v>475</v>
      </c>
      <c r="K138" s="17">
        <v>118</v>
      </c>
      <c r="L138" s="16">
        <v>41338</v>
      </c>
      <c r="M138" s="15"/>
    </row>
    <row r="139" spans="1:13" x14ac:dyDescent="0.25">
      <c r="A139" s="15" t="s">
        <v>1180</v>
      </c>
      <c r="B139" s="15" t="s">
        <v>476</v>
      </c>
      <c r="C139" s="15" t="s">
        <v>95</v>
      </c>
      <c r="D139" s="16">
        <v>41382</v>
      </c>
      <c r="E139" s="17">
        <v>76200</v>
      </c>
      <c r="F139" s="15" t="s">
        <v>477</v>
      </c>
      <c r="G139" s="15" t="s">
        <v>72</v>
      </c>
      <c r="H139" s="15" t="s">
        <v>386</v>
      </c>
      <c r="I139" s="15" t="s">
        <v>478</v>
      </c>
      <c r="J139" s="15" t="s">
        <v>479</v>
      </c>
      <c r="K139" s="17">
        <v>19</v>
      </c>
      <c r="L139" s="16">
        <v>41437</v>
      </c>
      <c r="M139" s="15"/>
    </row>
    <row r="140" spans="1:13" x14ac:dyDescent="0.25">
      <c r="A140" s="15" t="s">
        <v>376</v>
      </c>
      <c r="B140" s="15" t="s">
        <v>480</v>
      </c>
      <c r="C140" s="15" t="s">
        <v>95</v>
      </c>
      <c r="D140" s="16">
        <v>41500</v>
      </c>
      <c r="E140" s="17">
        <v>902228</v>
      </c>
      <c r="F140" s="15" t="s">
        <v>481</v>
      </c>
      <c r="G140" s="15" t="s">
        <v>144</v>
      </c>
      <c r="H140" s="15" t="s">
        <v>480</v>
      </c>
      <c r="I140" s="15" t="s">
        <v>482</v>
      </c>
      <c r="J140" s="15" t="s">
        <v>131</v>
      </c>
      <c r="K140" s="17">
        <v>0</v>
      </c>
      <c r="L140" s="16">
        <v>41500</v>
      </c>
      <c r="M140" s="15"/>
    </row>
    <row r="141" spans="1:13" x14ac:dyDescent="0.25">
      <c r="A141" s="15" t="s">
        <v>376</v>
      </c>
      <c r="B141" s="15" t="s">
        <v>483</v>
      </c>
      <c r="C141" s="15" t="s">
        <v>95</v>
      </c>
      <c r="D141" s="16">
        <v>41500</v>
      </c>
      <c r="E141" s="17">
        <v>902228</v>
      </c>
      <c r="F141" s="15" t="s">
        <v>407</v>
      </c>
      <c r="G141" s="15" t="s">
        <v>144</v>
      </c>
      <c r="H141" s="15" t="s">
        <v>480</v>
      </c>
      <c r="I141" s="15" t="s">
        <v>378</v>
      </c>
      <c r="J141" s="15" t="s">
        <v>131</v>
      </c>
      <c r="K141" s="17">
        <v>0</v>
      </c>
      <c r="L141" s="16">
        <v>41500</v>
      </c>
      <c r="M141" s="15"/>
    </row>
    <row r="142" spans="1:13" x14ac:dyDescent="0.25">
      <c r="A142" s="15">
        <v>899999151</v>
      </c>
      <c r="B142" s="15" t="s">
        <v>484</v>
      </c>
      <c r="C142" s="15" t="s">
        <v>95</v>
      </c>
      <c r="D142" s="16">
        <v>41516</v>
      </c>
      <c r="E142" s="17">
        <v>100160</v>
      </c>
      <c r="F142" s="15" t="s">
        <v>389</v>
      </c>
      <c r="G142" s="15" t="s">
        <v>144</v>
      </c>
      <c r="H142" s="15" t="s">
        <v>484</v>
      </c>
      <c r="I142" s="15" t="s">
        <v>485</v>
      </c>
      <c r="J142" s="15" t="s">
        <v>131</v>
      </c>
      <c r="K142" s="17">
        <v>0</v>
      </c>
      <c r="L142" s="16">
        <v>41516</v>
      </c>
      <c r="M142" s="15"/>
    </row>
    <row r="143" spans="1:13" x14ac:dyDescent="0.25">
      <c r="A143" s="15">
        <v>899999151</v>
      </c>
      <c r="B143" s="15" t="s">
        <v>386</v>
      </c>
      <c r="C143" s="15" t="s">
        <v>95</v>
      </c>
      <c r="D143" s="16">
        <v>41516</v>
      </c>
      <c r="E143" s="17">
        <v>100160</v>
      </c>
      <c r="F143" s="15" t="s">
        <v>407</v>
      </c>
      <c r="G143" s="15" t="s">
        <v>316</v>
      </c>
      <c r="H143" s="15" t="s">
        <v>484</v>
      </c>
      <c r="I143" s="15" t="s">
        <v>485</v>
      </c>
      <c r="J143" s="15" t="s">
        <v>131</v>
      </c>
      <c r="K143" s="17">
        <v>29</v>
      </c>
      <c r="L143" s="16">
        <v>41487</v>
      </c>
      <c r="M143" s="15"/>
    </row>
    <row r="144" spans="1:13" x14ac:dyDescent="0.25">
      <c r="A144" s="15">
        <v>899999151</v>
      </c>
      <c r="B144" s="15" t="s">
        <v>486</v>
      </c>
      <c r="C144" s="15" t="s">
        <v>388</v>
      </c>
      <c r="D144" s="16">
        <v>41851</v>
      </c>
      <c r="E144" s="17">
        <v>167810</v>
      </c>
      <c r="F144" s="15" t="s">
        <v>487</v>
      </c>
      <c r="G144" s="15" t="s">
        <v>316</v>
      </c>
      <c r="H144" s="15" t="s">
        <v>486</v>
      </c>
      <c r="I144" s="15" t="s">
        <v>488</v>
      </c>
      <c r="J144" s="15" t="s">
        <v>489</v>
      </c>
      <c r="K144" s="17">
        <v>0</v>
      </c>
      <c r="L144" s="16">
        <v>41851</v>
      </c>
      <c r="M144" s="15"/>
    </row>
    <row r="145" spans="1:13" x14ac:dyDescent="0.25">
      <c r="A145" s="15">
        <v>899999151</v>
      </c>
      <c r="B145" s="15" t="s">
        <v>486</v>
      </c>
      <c r="C145" s="15" t="s">
        <v>95</v>
      </c>
      <c r="D145" s="16">
        <v>41851</v>
      </c>
      <c r="E145" s="17">
        <v>1513870</v>
      </c>
      <c r="F145" s="15" t="s">
        <v>487</v>
      </c>
      <c r="G145" s="15" t="s">
        <v>316</v>
      </c>
      <c r="H145" s="15" t="s">
        <v>486</v>
      </c>
      <c r="I145" s="15" t="s">
        <v>488</v>
      </c>
      <c r="J145" s="15" t="s">
        <v>131</v>
      </c>
      <c r="K145" s="17">
        <v>0</v>
      </c>
      <c r="L145" s="16">
        <v>41851</v>
      </c>
      <c r="M145" s="15"/>
    </row>
    <row r="146" spans="1:13" x14ac:dyDescent="0.25">
      <c r="A146" s="15" t="s">
        <v>491</v>
      </c>
      <c r="B146" s="15" t="s">
        <v>490</v>
      </c>
      <c r="C146" s="15" t="s">
        <v>95</v>
      </c>
      <c r="D146" s="16">
        <v>41824</v>
      </c>
      <c r="E146" s="17">
        <v>1500000</v>
      </c>
      <c r="F146" s="15" t="s">
        <v>407</v>
      </c>
      <c r="G146" s="15" t="s">
        <v>144</v>
      </c>
      <c r="H146" s="15" t="s">
        <v>486</v>
      </c>
      <c r="I146" s="15" t="s">
        <v>492</v>
      </c>
      <c r="J146" s="15" t="s">
        <v>131</v>
      </c>
      <c r="K146" s="17">
        <v>27</v>
      </c>
      <c r="L146" s="16">
        <v>41824</v>
      </c>
      <c r="M146" s="15"/>
    </row>
    <row r="147" spans="1:13" x14ac:dyDescent="0.25">
      <c r="A147" s="15" t="s">
        <v>1181</v>
      </c>
      <c r="B147" s="15" t="s">
        <v>493</v>
      </c>
      <c r="C147" s="15" t="s">
        <v>388</v>
      </c>
      <c r="D147" s="16">
        <v>41540</v>
      </c>
      <c r="E147" s="17">
        <v>167810</v>
      </c>
      <c r="F147" s="15" t="s">
        <v>494</v>
      </c>
      <c r="G147" s="15" t="s">
        <v>72</v>
      </c>
      <c r="H147" s="15" t="s">
        <v>486</v>
      </c>
      <c r="I147" s="15" t="s">
        <v>495</v>
      </c>
      <c r="J147" s="15" t="s">
        <v>489</v>
      </c>
      <c r="K147" s="17">
        <v>208</v>
      </c>
      <c r="L147" s="16">
        <v>41583</v>
      </c>
      <c r="M147" s="15"/>
    </row>
    <row r="148" spans="1:13" x14ac:dyDescent="0.25">
      <c r="A148" s="15" t="s">
        <v>1182</v>
      </c>
      <c r="B148" s="15" t="s">
        <v>496</v>
      </c>
      <c r="C148" s="15" t="s">
        <v>95</v>
      </c>
      <c r="D148" s="16">
        <v>41740</v>
      </c>
      <c r="E148" s="17">
        <v>3013870</v>
      </c>
      <c r="F148" s="15" t="s">
        <v>497</v>
      </c>
      <c r="G148" s="15" t="s">
        <v>72</v>
      </c>
      <c r="H148" s="15" t="s">
        <v>486</v>
      </c>
      <c r="I148" s="15" t="s">
        <v>498</v>
      </c>
      <c r="J148" s="15" t="s">
        <v>499</v>
      </c>
      <c r="K148" s="17">
        <v>51</v>
      </c>
      <c r="L148" s="16">
        <v>41740</v>
      </c>
      <c r="M148" s="15"/>
    </row>
    <row r="149" spans="1:13" x14ac:dyDescent="0.25">
      <c r="A149" s="15" t="s">
        <v>1183</v>
      </c>
      <c r="B149" s="15" t="s">
        <v>500</v>
      </c>
      <c r="C149" s="15" t="s">
        <v>95</v>
      </c>
      <c r="D149" s="16">
        <v>41934</v>
      </c>
      <c r="E149" s="17">
        <v>119118</v>
      </c>
      <c r="F149" s="15" t="s">
        <v>501</v>
      </c>
      <c r="G149" s="15" t="s">
        <v>72</v>
      </c>
      <c r="H149" s="15" t="s">
        <v>502</v>
      </c>
      <c r="I149" s="15" t="s">
        <v>503</v>
      </c>
      <c r="J149" s="15" t="s">
        <v>504</v>
      </c>
      <c r="K149" s="17">
        <v>33</v>
      </c>
      <c r="L149" s="16">
        <v>41983</v>
      </c>
      <c r="M149" s="15"/>
    </row>
    <row r="150" spans="1:13" x14ac:dyDescent="0.25">
      <c r="A150" s="15" t="s">
        <v>506</v>
      </c>
      <c r="B150" s="15" t="s">
        <v>505</v>
      </c>
      <c r="C150" s="15" t="s">
        <v>95</v>
      </c>
      <c r="D150" s="16">
        <v>42044</v>
      </c>
      <c r="E150" s="17">
        <v>119118</v>
      </c>
      <c r="F150" s="15" t="s">
        <v>377</v>
      </c>
      <c r="G150" s="15" t="s">
        <v>144</v>
      </c>
      <c r="H150" s="15" t="s">
        <v>502</v>
      </c>
      <c r="I150" s="15" t="s">
        <v>492</v>
      </c>
      <c r="J150" s="15" t="s">
        <v>379</v>
      </c>
      <c r="K150" s="17">
        <v>2</v>
      </c>
      <c r="L150" s="16">
        <v>42044</v>
      </c>
      <c r="M150" s="15"/>
    </row>
    <row r="151" spans="1:13" x14ac:dyDescent="0.25">
      <c r="A151" s="15" t="s">
        <v>507</v>
      </c>
      <c r="B151" s="15" t="s">
        <v>502</v>
      </c>
      <c r="C151" s="15" t="s">
        <v>95</v>
      </c>
      <c r="D151" s="16">
        <v>42046</v>
      </c>
      <c r="E151" s="17">
        <v>119118</v>
      </c>
      <c r="F151" s="15" t="s">
        <v>508</v>
      </c>
      <c r="G151" s="15" t="s">
        <v>316</v>
      </c>
      <c r="H151" s="15" t="s">
        <v>502</v>
      </c>
      <c r="I151" s="15" t="s">
        <v>509</v>
      </c>
      <c r="J151" s="15" t="s">
        <v>379</v>
      </c>
      <c r="K151" s="17">
        <v>0</v>
      </c>
      <c r="L151" s="16">
        <v>42046</v>
      </c>
      <c r="M151" s="15"/>
    </row>
    <row r="152" spans="1:13" x14ac:dyDescent="0.25">
      <c r="A152" s="15" t="s">
        <v>507</v>
      </c>
      <c r="B152" s="15" t="s">
        <v>502</v>
      </c>
      <c r="C152" s="15" t="s">
        <v>95</v>
      </c>
      <c r="D152" s="16">
        <v>42046</v>
      </c>
      <c r="E152" s="17">
        <v>119118</v>
      </c>
      <c r="F152" s="15" t="s">
        <v>508</v>
      </c>
      <c r="G152" s="15" t="s">
        <v>316</v>
      </c>
      <c r="H152" s="15" t="s">
        <v>502</v>
      </c>
      <c r="I152" s="15" t="s">
        <v>509</v>
      </c>
      <c r="J152" s="15" t="s">
        <v>504</v>
      </c>
      <c r="K152" s="17">
        <v>0</v>
      </c>
      <c r="L152" s="16">
        <v>42046</v>
      </c>
      <c r="M152" s="15"/>
    </row>
    <row r="153" spans="1:13" x14ac:dyDescent="0.25">
      <c r="A153" s="15" t="s">
        <v>511</v>
      </c>
      <c r="B153" s="15" t="s">
        <v>510</v>
      </c>
      <c r="C153" s="15" t="s">
        <v>95</v>
      </c>
      <c r="D153" s="16">
        <v>42048</v>
      </c>
      <c r="E153" s="17">
        <v>134352</v>
      </c>
      <c r="F153" s="15" t="s">
        <v>512</v>
      </c>
      <c r="G153" s="15" t="s">
        <v>316</v>
      </c>
      <c r="H153" s="15" t="s">
        <v>510</v>
      </c>
      <c r="I153" s="15" t="s">
        <v>511</v>
      </c>
      <c r="J153" s="15" t="s">
        <v>292</v>
      </c>
      <c r="K153" s="17">
        <v>0</v>
      </c>
      <c r="L153" s="16">
        <v>42048</v>
      </c>
      <c r="M153" s="15"/>
    </row>
    <row r="154" spans="1:13" x14ac:dyDescent="0.25">
      <c r="A154" s="15" t="s">
        <v>511</v>
      </c>
      <c r="B154" s="15" t="s">
        <v>510</v>
      </c>
      <c r="C154" s="15" t="s">
        <v>95</v>
      </c>
      <c r="D154" s="16">
        <v>42048</v>
      </c>
      <c r="E154" s="17">
        <v>134352</v>
      </c>
      <c r="F154" s="15" t="s">
        <v>512</v>
      </c>
      <c r="G154" s="15" t="s">
        <v>316</v>
      </c>
      <c r="H154" s="15" t="s">
        <v>510</v>
      </c>
      <c r="I154" s="15" t="s">
        <v>511</v>
      </c>
      <c r="J154" s="15" t="s">
        <v>513</v>
      </c>
      <c r="K154" s="17">
        <v>0</v>
      </c>
      <c r="L154" s="16">
        <v>42048</v>
      </c>
      <c r="M154" s="15"/>
    </row>
    <row r="155" spans="1:13" x14ac:dyDescent="0.25">
      <c r="A155" s="15" t="s">
        <v>1184</v>
      </c>
      <c r="B155" s="15" t="s">
        <v>514</v>
      </c>
      <c r="C155" s="15" t="s">
        <v>95</v>
      </c>
      <c r="D155" s="16">
        <v>41954</v>
      </c>
      <c r="E155" s="17">
        <v>134352</v>
      </c>
      <c r="F155" s="15" t="s">
        <v>515</v>
      </c>
      <c r="G155" s="15" t="s">
        <v>72</v>
      </c>
      <c r="H155" s="15" t="s">
        <v>510</v>
      </c>
      <c r="I155" s="15" t="s">
        <v>516</v>
      </c>
      <c r="J155" s="15" t="s">
        <v>513</v>
      </c>
      <c r="K155" s="17">
        <v>28</v>
      </c>
      <c r="L155" s="16">
        <v>41990</v>
      </c>
      <c r="M155" s="15"/>
    </row>
    <row r="156" spans="1:13" x14ac:dyDescent="0.25">
      <c r="A156" s="15" t="s">
        <v>506</v>
      </c>
      <c r="B156" s="15" t="s">
        <v>517</v>
      </c>
      <c r="C156" s="15" t="s">
        <v>95</v>
      </c>
      <c r="D156" s="16">
        <v>42041</v>
      </c>
      <c r="E156" s="17">
        <v>134352</v>
      </c>
      <c r="F156" s="15" t="s">
        <v>331</v>
      </c>
      <c r="G156" s="15" t="s">
        <v>144</v>
      </c>
      <c r="H156" s="15" t="s">
        <v>510</v>
      </c>
      <c r="I156" s="15" t="s">
        <v>492</v>
      </c>
      <c r="J156" s="15" t="s">
        <v>292</v>
      </c>
      <c r="K156" s="17">
        <v>7</v>
      </c>
      <c r="L156" s="16">
        <v>42041</v>
      </c>
      <c r="M156" s="15"/>
    </row>
    <row r="157" spans="1:13" x14ac:dyDescent="0.25">
      <c r="A157" s="15" t="s">
        <v>519</v>
      </c>
      <c r="B157" s="15" t="s">
        <v>518</v>
      </c>
      <c r="C157" s="15" t="s">
        <v>95</v>
      </c>
      <c r="D157" s="16">
        <v>42079</v>
      </c>
      <c r="E157" s="17">
        <v>285077</v>
      </c>
      <c r="F157" s="15" t="s">
        <v>520</v>
      </c>
      <c r="G157" s="15" t="s">
        <v>316</v>
      </c>
      <c r="H157" s="15" t="s">
        <v>518</v>
      </c>
      <c r="I157" s="15" t="s">
        <v>521</v>
      </c>
      <c r="J157" s="15" t="s">
        <v>292</v>
      </c>
      <c r="K157" s="17">
        <v>0</v>
      </c>
      <c r="L157" s="16">
        <v>42079</v>
      </c>
      <c r="M157" s="15"/>
    </row>
    <row r="158" spans="1:13" x14ac:dyDescent="0.25">
      <c r="A158" s="15" t="s">
        <v>519</v>
      </c>
      <c r="B158" s="15" t="s">
        <v>518</v>
      </c>
      <c r="C158" s="15" t="s">
        <v>95</v>
      </c>
      <c r="D158" s="16">
        <v>42079</v>
      </c>
      <c r="E158" s="17">
        <v>285077</v>
      </c>
      <c r="F158" s="15" t="s">
        <v>520</v>
      </c>
      <c r="G158" s="15" t="s">
        <v>316</v>
      </c>
      <c r="H158" s="15" t="s">
        <v>518</v>
      </c>
      <c r="I158" s="15" t="s">
        <v>521</v>
      </c>
      <c r="J158" s="15" t="s">
        <v>513</v>
      </c>
      <c r="K158" s="17">
        <v>0</v>
      </c>
      <c r="L158" s="16">
        <v>42079</v>
      </c>
      <c r="M158" s="15"/>
    </row>
    <row r="159" spans="1:13" x14ac:dyDescent="0.25">
      <c r="A159" s="15" t="s">
        <v>1185</v>
      </c>
      <c r="B159" s="15" t="s">
        <v>522</v>
      </c>
      <c r="C159" s="15" t="s">
        <v>95</v>
      </c>
      <c r="D159" s="16">
        <v>41975</v>
      </c>
      <c r="E159" s="17">
        <v>138400</v>
      </c>
      <c r="F159" s="15" t="s">
        <v>523</v>
      </c>
      <c r="G159" s="15" t="s">
        <v>72</v>
      </c>
      <c r="H159" s="15" t="s">
        <v>518</v>
      </c>
      <c r="I159" s="15" t="s">
        <v>516</v>
      </c>
      <c r="J159" s="15" t="s">
        <v>513</v>
      </c>
      <c r="K159" s="17">
        <v>23</v>
      </c>
      <c r="L159" s="16">
        <v>42026</v>
      </c>
      <c r="M159" s="15"/>
    </row>
    <row r="160" spans="1:13" x14ac:dyDescent="0.25">
      <c r="A160" s="15" t="s">
        <v>1186</v>
      </c>
      <c r="B160" s="15" t="s">
        <v>524</v>
      </c>
      <c r="C160" s="15" t="s">
        <v>95</v>
      </c>
      <c r="D160" s="16">
        <v>42003</v>
      </c>
      <c r="E160" s="17">
        <v>40903</v>
      </c>
      <c r="F160" s="15" t="s">
        <v>523</v>
      </c>
      <c r="G160" s="15" t="s">
        <v>72</v>
      </c>
      <c r="H160" s="15" t="s">
        <v>518</v>
      </c>
      <c r="I160" s="15" t="s">
        <v>516</v>
      </c>
      <c r="J160" s="15" t="s">
        <v>513</v>
      </c>
      <c r="K160" s="17">
        <v>23</v>
      </c>
      <c r="L160" s="16">
        <v>42026</v>
      </c>
      <c r="M160" s="15"/>
    </row>
    <row r="161" spans="1:13" x14ac:dyDescent="0.25">
      <c r="A161" s="15" t="s">
        <v>1187</v>
      </c>
      <c r="B161" s="15" t="s">
        <v>525</v>
      </c>
      <c r="C161" s="15" t="s">
        <v>95</v>
      </c>
      <c r="D161" s="16">
        <v>41985</v>
      </c>
      <c r="E161" s="17">
        <v>105774</v>
      </c>
      <c r="F161" s="15" t="s">
        <v>523</v>
      </c>
      <c r="G161" s="15" t="s">
        <v>72</v>
      </c>
      <c r="H161" s="15" t="s">
        <v>518</v>
      </c>
      <c r="I161" s="15" t="s">
        <v>516</v>
      </c>
      <c r="J161" s="15" t="s">
        <v>513</v>
      </c>
      <c r="K161" s="17">
        <v>23</v>
      </c>
      <c r="L161" s="16">
        <v>42026</v>
      </c>
      <c r="M161" s="15"/>
    </row>
    <row r="162" spans="1:13" x14ac:dyDescent="0.25">
      <c r="A162" s="15" t="s">
        <v>519</v>
      </c>
      <c r="B162" s="15" t="s">
        <v>526</v>
      </c>
      <c r="C162" s="15" t="s">
        <v>95</v>
      </c>
      <c r="D162" s="16">
        <v>42073</v>
      </c>
      <c r="E162" s="17">
        <v>285077</v>
      </c>
      <c r="F162" s="15" t="s">
        <v>331</v>
      </c>
      <c r="G162" s="15" t="s">
        <v>144</v>
      </c>
      <c r="H162" s="15" t="s">
        <v>518</v>
      </c>
      <c r="I162" s="15" t="s">
        <v>492</v>
      </c>
      <c r="J162" s="15" t="s">
        <v>292</v>
      </c>
      <c r="K162" s="17">
        <v>6</v>
      </c>
      <c r="L162" s="16">
        <v>42073</v>
      </c>
      <c r="M162" s="15"/>
    </row>
    <row r="163" spans="1:13" x14ac:dyDescent="0.25">
      <c r="A163" s="15" t="s">
        <v>1137</v>
      </c>
      <c r="B163" s="15" t="s">
        <v>166</v>
      </c>
      <c r="C163" s="15" t="s">
        <v>95</v>
      </c>
      <c r="D163" s="16">
        <v>42181</v>
      </c>
      <c r="E163" s="17">
        <v>61100</v>
      </c>
      <c r="F163" s="15" t="s">
        <v>167</v>
      </c>
      <c r="G163" s="15" t="s">
        <v>128</v>
      </c>
      <c r="H163" s="15" t="s">
        <v>527</v>
      </c>
      <c r="I163" s="15" t="s">
        <v>528</v>
      </c>
      <c r="J163" s="15" t="s">
        <v>168</v>
      </c>
      <c r="K163" s="17">
        <v>85</v>
      </c>
      <c r="L163" s="16">
        <v>42066</v>
      </c>
      <c r="M163" s="15"/>
    </row>
    <row r="164" spans="1:13" x14ac:dyDescent="0.25">
      <c r="A164" s="15" t="s">
        <v>529</v>
      </c>
      <c r="B164" s="15" t="s">
        <v>527</v>
      </c>
      <c r="C164" s="15" t="s">
        <v>95</v>
      </c>
      <c r="D164" s="16">
        <v>42181</v>
      </c>
      <c r="E164" s="17">
        <v>3000000</v>
      </c>
      <c r="F164" s="15" t="s">
        <v>167</v>
      </c>
      <c r="G164" s="15" t="s">
        <v>316</v>
      </c>
      <c r="H164" s="15" t="s">
        <v>527</v>
      </c>
      <c r="I164" s="15" t="s">
        <v>529</v>
      </c>
      <c r="J164" s="15" t="s">
        <v>530</v>
      </c>
      <c r="K164" s="17">
        <v>0</v>
      </c>
      <c r="L164" s="16">
        <v>42181</v>
      </c>
      <c r="M164" s="15"/>
    </row>
    <row r="165" spans="1:13" x14ac:dyDescent="0.25">
      <c r="A165" s="15" t="s">
        <v>529</v>
      </c>
      <c r="B165" s="15" t="s">
        <v>527</v>
      </c>
      <c r="C165" s="15" t="s">
        <v>95</v>
      </c>
      <c r="D165" s="16">
        <v>42181</v>
      </c>
      <c r="E165" s="17">
        <v>3000000</v>
      </c>
      <c r="F165" s="15" t="s">
        <v>167</v>
      </c>
      <c r="G165" s="15" t="s">
        <v>316</v>
      </c>
      <c r="H165" s="15" t="s">
        <v>527</v>
      </c>
      <c r="I165" s="15" t="s">
        <v>529</v>
      </c>
      <c r="J165" s="15" t="s">
        <v>74</v>
      </c>
      <c r="K165" s="17">
        <v>0</v>
      </c>
      <c r="L165" s="16">
        <v>42181</v>
      </c>
      <c r="M165" s="15"/>
    </row>
    <row r="166" spans="1:13" x14ac:dyDescent="0.25">
      <c r="A166" s="15" t="s">
        <v>1188</v>
      </c>
      <c r="B166" s="15" t="s">
        <v>531</v>
      </c>
      <c r="C166" s="15" t="s">
        <v>95</v>
      </c>
      <c r="D166" s="16">
        <v>42047</v>
      </c>
      <c r="E166" s="17">
        <v>2938900</v>
      </c>
      <c r="F166" s="15" t="s">
        <v>532</v>
      </c>
      <c r="G166" s="15" t="s">
        <v>72</v>
      </c>
      <c r="H166" s="15" t="s">
        <v>527</v>
      </c>
      <c r="I166" s="15" t="s">
        <v>176</v>
      </c>
      <c r="J166" s="15" t="s">
        <v>74</v>
      </c>
      <c r="K166" s="17">
        <v>44</v>
      </c>
      <c r="L166" s="16">
        <v>42107</v>
      </c>
      <c r="M166" s="15"/>
    </row>
    <row r="167" spans="1:13" x14ac:dyDescent="0.25">
      <c r="A167" s="15" t="s">
        <v>534</v>
      </c>
      <c r="B167" s="15" t="s">
        <v>533</v>
      </c>
      <c r="C167" s="15" t="s">
        <v>95</v>
      </c>
      <c r="D167" s="16">
        <v>42163</v>
      </c>
      <c r="E167" s="17">
        <v>3000000</v>
      </c>
      <c r="F167" s="15" t="s">
        <v>535</v>
      </c>
      <c r="G167" s="15" t="s">
        <v>144</v>
      </c>
      <c r="H167" s="15" t="s">
        <v>527</v>
      </c>
      <c r="I167" s="15" t="s">
        <v>536</v>
      </c>
      <c r="J167" s="15" t="s">
        <v>530</v>
      </c>
      <c r="K167" s="17">
        <v>18</v>
      </c>
      <c r="L167" s="16">
        <v>42163</v>
      </c>
      <c r="M167" s="15"/>
    </row>
    <row r="168" spans="1:13" x14ac:dyDescent="0.25">
      <c r="A168" s="15" t="s">
        <v>1137</v>
      </c>
      <c r="B168" s="15" t="s">
        <v>166</v>
      </c>
      <c r="C168" s="15" t="s">
        <v>95</v>
      </c>
      <c r="D168" s="16">
        <v>42181</v>
      </c>
      <c r="E168" s="17">
        <v>22200</v>
      </c>
      <c r="F168" s="15" t="s">
        <v>167</v>
      </c>
      <c r="G168" s="15" t="s">
        <v>128</v>
      </c>
      <c r="H168" s="15" t="s">
        <v>537</v>
      </c>
      <c r="I168" s="15" t="s">
        <v>538</v>
      </c>
      <c r="J168" s="15" t="s">
        <v>168</v>
      </c>
      <c r="K168" s="17">
        <v>119</v>
      </c>
      <c r="L168" s="16">
        <v>42066</v>
      </c>
      <c r="M168" s="15"/>
    </row>
    <row r="169" spans="1:13" x14ac:dyDescent="0.25">
      <c r="A169" s="15" t="s">
        <v>1138</v>
      </c>
      <c r="B169" s="15" t="s">
        <v>172</v>
      </c>
      <c r="C169" s="15" t="s">
        <v>539</v>
      </c>
      <c r="D169" s="16">
        <v>42215</v>
      </c>
      <c r="E169" s="17">
        <v>3521281</v>
      </c>
      <c r="F169" s="15" t="s">
        <v>173</v>
      </c>
      <c r="G169" s="15" t="s">
        <v>128</v>
      </c>
      <c r="H169" s="15" t="s">
        <v>537</v>
      </c>
      <c r="I169" s="15" t="s">
        <v>540</v>
      </c>
      <c r="J169" s="15" t="s">
        <v>74</v>
      </c>
      <c r="K169" s="17">
        <v>134</v>
      </c>
      <c r="L169" s="16">
        <v>42051</v>
      </c>
      <c r="M169" s="15"/>
    </row>
    <row r="170" spans="1:13" x14ac:dyDescent="0.25">
      <c r="A170" s="15" t="s">
        <v>541</v>
      </c>
      <c r="B170" s="15" t="s">
        <v>537</v>
      </c>
      <c r="C170" s="15" t="s">
        <v>539</v>
      </c>
      <c r="D170" s="16">
        <v>42215</v>
      </c>
      <c r="E170" s="17">
        <v>3521281</v>
      </c>
      <c r="F170" s="15" t="s">
        <v>173</v>
      </c>
      <c r="G170" s="15" t="s">
        <v>316</v>
      </c>
      <c r="H170" s="15" t="s">
        <v>537</v>
      </c>
      <c r="I170" s="15" t="s">
        <v>541</v>
      </c>
      <c r="J170" s="15" t="s">
        <v>74</v>
      </c>
      <c r="K170" s="17">
        <v>0</v>
      </c>
      <c r="L170" s="16">
        <v>42215</v>
      </c>
      <c r="M170" s="15"/>
    </row>
    <row r="171" spans="1:13" x14ac:dyDescent="0.25">
      <c r="A171" s="15" t="s">
        <v>541</v>
      </c>
      <c r="B171" s="15" t="s">
        <v>537</v>
      </c>
      <c r="C171" s="15" t="s">
        <v>95</v>
      </c>
      <c r="D171" s="16">
        <v>42215</v>
      </c>
      <c r="E171" s="17">
        <v>3521281</v>
      </c>
      <c r="F171" s="15" t="s">
        <v>173</v>
      </c>
      <c r="G171" s="15" t="s">
        <v>316</v>
      </c>
      <c r="H171" s="15" t="s">
        <v>537</v>
      </c>
      <c r="I171" s="15" t="s">
        <v>541</v>
      </c>
      <c r="J171" s="15" t="s">
        <v>530</v>
      </c>
      <c r="K171" s="17">
        <v>0</v>
      </c>
      <c r="L171" s="16">
        <v>42215</v>
      </c>
      <c r="M171" s="15"/>
    </row>
    <row r="172" spans="1:13" x14ac:dyDescent="0.25">
      <c r="A172" s="15" t="s">
        <v>1189</v>
      </c>
      <c r="B172" s="15" t="s">
        <v>542</v>
      </c>
      <c r="C172" s="15" t="s">
        <v>95</v>
      </c>
      <c r="D172" s="16">
        <v>42034</v>
      </c>
      <c r="E172" s="17">
        <v>150533</v>
      </c>
      <c r="F172" s="15" t="s">
        <v>170</v>
      </c>
      <c r="G172" s="15" t="s">
        <v>72</v>
      </c>
      <c r="H172" s="15" t="s">
        <v>537</v>
      </c>
      <c r="I172" s="15" t="s">
        <v>176</v>
      </c>
      <c r="J172" s="15" t="s">
        <v>74</v>
      </c>
      <c r="K172" s="17">
        <v>119</v>
      </c>
      <c r="L172" s="16">
        <v>42066</v>
      </c>
      <c r="M172" s="15"/>
    </row>
    <row r="173" spans="1:13" x14ac:dyDescent="0.25">
      <c r="A173" s="15" t="s">
        <v>1190</v>
      </c>
      <c r="B173" s="15" t="s">
        <v>543</v>
      </c>
      <c r="C173" s="15" t="s">
        <v>95</v>
      </c>
      <c r="D173" s="16">
        <v>42030</v>
      </c>
      <c r="E173" s="17">
        <v>107900</v>
      </c>
      <c r="F173" s="15" t="s">
        <v>170</v>
      </c>
      <c r="G173" s="15" t="s">
        <v>72</v>
      </c>
      <c r="H173" s="15" t="s">
        <v>537</v>
      </c>
      <c r="I173" s="15" t="s">
        <v>176</v>
      </c>
      <c r="J173" s="15" t="s">
        <v>74</v>
      </c>
      <c r="K173" s="17">
        <v>119</v>
      </c>
      <c r="L173" s="16">
        <v>42066</v>
      </c>
      <c r="M173" s="15"/>
    </row>
    <row r="174" spans="1:13" x14ac:dyDescent="0.25">
      <c r="A174" s="15" t="s">
        <v>1191</v>
      </c>
      <c r="B174" s="15" t="s">
        <v>544</v>
      </c>
      <c r="C174" s="15" t="s">
        <v>95</v>
      </c>
      <c r="D174" s="16">
        <v>42033</v>
      </c>
      <c r="E174" s="17">
        <v>31800</v>
      </c>
      <c r="F174" s="15" t="s">
        <v>170</v>
      </c>
      <c r="G174" s="15" t="s">
        <v>72</v>
      </c>
      <c r="H174" s="15" t="s">
        <v>537</v>
      </c>
      <c r="I174" s="15" t="s">
        <v>176</v>
      </c>
      <c r="J174" s="15" t="s">
        <v>74</v>
      </c>
      <c r="K174" s="17">
        <v>119</v>
      </c>
      <c r="L174" s="16">
        <v>42066</v>
      </c>
      <c r="M174" s="15"/>
    </row>
    <row r="175" spans="1:13" x14ac:dyDescent="0.25">
      <c r="A175" s="15" t="s">
        <v>1192</v>
      </c>
      <c r="B175" s="15" t="s">
        <v>545</v>
      </c>
      <c r="C175" s="15" t="s">
        <v>95</v>
      </c>
      <c r="D175" s="16">
        <v>42032</v>
      </c>
      <c r="E175" s="17">
        <v>51500</v>
      </c>
      <c r="F175" s="15" t="s">
        <v>170</v>
      </c>
      <c r="G175" s="15" t="s">
        <v>72</v>
      </c>
      <c r="H175" s="15" t="s">
        <v>537</v>
      </c>
      <c r="I175" s="15" t="s">
        <v>176</v>
      </c>
      <c r="J175" s="15" t="s">
        <v>74</v>
      </c>
      <c r="K175" s="17">
        <v>119</v>
      </c>
      <c r="L175" s="16">
        <v>42066</v>
      </c>
      <c r="M175" s="15"/>
    </row>
    <row r="176" spans="1:13" x14ac:dyDescent="0.25">
      <c r="A176" s="15" t="s">
        <v>1193</v>
      </c>
      <c r="B176" s="15" t="s">
        <v>546</v>
      </c>
      <c r="C176" s="15" t="s">
        <v>95</v>
      </c>
      <c r="D176" s="16">
        <v>41925</v>
      </c>
      <c r="E176" s="17">
        <v>114786</v>
      </c>
      <c r="F176" s="15" t="s">
        <v>547</v>
      </c>
      <c r="G176" s="15" t="s">
        <v>72</v>
      </c>
      <c r="H176" s="15" t="s">
        <v>537</v>
      </c>
      <c r="I176" s="15" t="s">
        <v>548</v>
      </c>
      <c r="J176" s="15" t="s">
        <v>201</v>
      </c>
      <c r="K176" s="17">
        <v>196</v>
      </c>
      <c r="L176" s="16">
        <v>41989</v>
      </c>
      <c r="M176" s="15"/>
    </row>
    <row r="177" spans="1:13" x14ac:dyDescent="0.25">
      <c r="A177" s="15" t="s">
        <v>550</v>
      </c>
      <c r="B177" s="15" t="s">
        <v>549</v>
      </c>
      <c r="C177" s="15" t="s">
        <v>95</v>
      </c>
      <c r="D177" s="16">
        <v>42192</v>
      </c>
      <c r="E177" s="17">
        <v>4000000</v>
      </c>
      <c r="F177" s="15" t="s">
        <v>535</v>
      </c>
      <c r="G177" s="15" t="s">
        <v>144</v>
      </c>
      <c r="H177" s="15" t="s">
        <v>537</v>
      </c>
      <c r="I177" s="15" t="s">
        <v>551</v>
      </c>
      <c r="J177" s="15" t="s">
        <v>530</v>
      </c>
      <c r="K177" s="17">
        <v>23</v>
      </c>
      <c r="L177" s="16">
        <v>42192</v>
      </c>
      <c r="M177" s="15"/>
    </row>
    <row r="178" spans="1:13" x14ac:dyDescent="0.25">
      <c r="A178" s="15" t="s">
        <v>553</v>
      </c>
      <c r="B178" s="15" t="s">
        <v>552</v>
      </c>
      <c r="C178" s="15" t="s">
        <v>95</v>
      </c>
      <c r="D178" s="16">
        <v>42215</v>
      </c>
      <c r="E178" s="17">
        <v>418345</v>
      </c>
      <c r="F178" s="15" t="s">
        <v>173</v>
      </c>
      <c r="G178" s="15" t="s">
        <v>316</v>
      </c>
      <c r="H178" s="15" t="s">
        <v>552</v>
      </c>
      <c r="I178" s="15" t="s">
        <v>553</v>
      </c>
      <c r="J178" s="15" t="s">
        <v>292</v>
      </c>
      <c r="K178" s="17">
        <v>0</v>
      </c>
      <c r="L178" s="16">
        <v>42215</v>
      </c>
      <c r="M178" s="15"/>
    </row>
    <row r="179" spans="1:13" x14ac:dyDescent="0.25">
      <c r="A179" s="15" t="s">
        <v>553</v>
      </c>
      <c r="B179" s="15" t="s">
        <v>552</v>
      </c>
      <c r="C179" s="15" t="s">
        <v>95</v>
      </c>
      <c r="D179" s="16">
        <v>42215</v>
      </c>
      <c r="E179" s="17">
        <v>418345</v>
      </c>
      <c r="F179" s="15" t="s">
        <v>173</v>
      </c>
      <c r="G179" s="15" t="s">
        <v>316</v>
      </c>
      <c r="H179" s="15" t="s">
        <v>552</v>
      </c>
      <c r="I179" s="15" t="s">
        <v>553</v>
      </c>
      <c r="J179" s="15" t="s">
        <v>78</v>
      </c>
      <c r="K179" s="17">
        <v>0</v>
      </c>
      <c r="L179" s="16">
        <v>42215</v>
      </c>
      <c r="M179" s="15"/>
    </row>
    <row r="180" spans="1:13" x14ac:dyDescent="0.25">
      <c r="A180" s="15" t="s">
        <v>1194</v>
      </c>
      <c r="B180" s="15" t="s">
        <v>554</v>
      </c>
      <c r="C180" s="15" t="s">
        <v>95</v>
      </c>
      <c r="D180" s="16">
        <v>42007</v>
      </c>
      <c r="E180" s="17">
        <v>63582</v>
      </c>
      <c r="F180" s="15" t="s">
        <v>555</v>
      </c>
      <c r="G180" s="15" t="s">
        <v>72</v>
      </c>
      <c r="H180" s="15" t="s">
        <v>552</v>
      </c>
      <c r="I180" s="15" t="s">
        <v>516</v>
      </c>
      <c r="J180" s="15" t="s">
        <v>513</v>
      </c>
      <c r="K180" s="17">
        <v>125</v>
      </c>
      <c r="L180" s="16">
        <v>42060</v>
      </c>
      <c r="M180" s="15"/>
    </row>
    <row r="181" spans="1:13" x14ac:dyDescent="0.25">
      <c r="A181" s="15" t="s">
        <v>1195</v>
      </c>
      <c r="B181" s="15" t="s">
        <v>556</v>
      </c>
      <c r="C181" s="15" t="s">
        <v>95</v>
      </c>
      <c r="D181" s="16">
        <v>42011</v>
      </c>
      <c r="E181" s="17">
        <v>118801</v>
      </c>
      <c r="F181" s="15" t="s">
        <v>555</v>
      </c>
      <c r="G181" s="15" t="s">
        <v>72</v>
      </c>
      <c r="H181" s="15" t="s">
        <v>552</v>
      </c>
      <c r="I181" s="15" t="s">
        <v>516</v>
      </c>
      <c r="J181" s="15" t="s">
        <v>513</v>
      </c>
      <c r="K181" s="17">
        <v>125</v>
      </c>
      <c r="L181" s="16">
        <v>42060</v>
      </c>
      <c r="M181" s="15"/>
    </row>
    <row r="182" spans="1:13" x14ac:dyDescent="0.25">
      <c r="A182" s="15" t="s">
        <v>1196</v>
      </c>
      <c r="B182" s="15" t="s">
        <v>557</v>
      </c>
      <c r="C182" s="15" t="s">
        <v>95</v>
      </c>
      <c r="D182" s="16">
        <v>41630</v>
      </c>
      <c r="E182" s="17">
        <v>38700</v>
      </c>
      <c r="F182" s="15" t="s">
        <v>558</v>
      </c>
      <c r="G182" s="15" t="s">
        <v>72</v>
      </c>
      <c r="H182" s="15" t="s">
        <v>552</v>
      </c>
      <c r="I182" s="15" t="s">
        <v>559</v>
      </c>
      <c r="J182" s="15" t="s">
        <v>78</v>
      </c>
      <c r="K182" s="17">
        <v>437</v>
      </c>
      <c r="L182" s="16">
        <v>41718</v>
      </c>
      <c r="M182" s="15"/>
    </row>
    <row r="183" spans="1:13" x14ac:dyDescent="0.25">
      <c r="A183" s="15" t="s">
        <v>1197</v>
      </c>
      <c r="B183" s="15" t="s">
        <v>560</v>
      </c>
      <c r="C183" s="15" t="s">
        <v>95</v>
      </c>
      <c r="D183" s="16">
        <v>41626</v>
      </c>
      <c r="E183" s="17">
        <v>197262</v>
      </c>
      <c r="F183" s="15" t="s">
        <v>558</v>
      </c>
      <c r="G183" s="15" t="s">
        <v>72</v>
      </c>
      <c r="H183" s="15" t="s">
        <v>552</v>
      </c>
      <c r="I183" s="15" t="s">
        <v>561</v>
      </c>
      <c r="J183" s="15" t="s">
        <v>78</v>
      </c>
      <c r="K183" s="17">
        <v>437</v>
      </c>
      <c r="L183" s="16">
        <v>41718</v>
      </c>
      <c r="M183" s="15"/>
    </row>
    <row r="184" spans="1:13" x14ac:dyDescent="0.25">
      <c r="A184" s="15" t="s">
        <v>563</v>
      </c>
      <c r="B184" s="15" t="s">
        <v>562</v>
      </c>
      <c r="C184" s="15" t="s">
        <v>95</v>
      </c>
      <c r="D184" s="16">
        <v>42201</v>
      </c>
      <c r="E184" s="17">
        <v>418345</v>
      </c>
      <c r="F184" s="15" t="s">
        <v>331</v>
      </c>
      <c r="G184" s="15" t="s">
        <v>144</v>
      </c>
      <c r="H184" s="15" t="s">
        <v>552</v>
      </c>
      <c r="I184" s="15" t="s">
        <v>551</v>
      </c>
      <c r="J184" s="15" t="s">
        <v>292</v>
      </c>
      <c r="K184" s="17">
        <v>14</v>
      </c>
      <c r="L184" s="16">
        <v>42201</v>
      </c>
      <c r="M184" s="15"/>
    </row>
    <row r="185" spans="1:13" x14ac:dyDescent="0.25">
      <c r="A185" s="15" t="s">
        <v>565</v>
      </c>
      <c r="B185" s="15" t="s">
        <v>564</v>
      </c>
      <c r="C185" s="15" t="s">
        <v>95</v>
      </c>
      <c r="D185" s="16">
        <v>42305</v>
      </c>
      <c r="E185" s="17">
        <v>130600</v>
      </c>
      <c r="F185" s="15" t="s">
        <v>566</v>
      </c>
      <c r="G185" s="15" t="s">
        <v>316</v>
      </c>
      <c r="H185" s="15" t="s">
        <v>564</v>
      </c>
      <c r="I185" s="15" t="s">
        <v>567</v>
      </c>
      <c r="J185" s="15" t="s">
        <v>292</v>
      </c>
      <c r="K185" s="17">
        <v>0</v>
      </c>
      <c r="L185" s="16">
        <v>42305</v>
      </c>
      <c r="M185" s="15"/>
    </row>
    <row r="186" spans="1:13" x14ac:dyDescent="0.25">
      <c r="A186" s="15" t="s">
        <v>565</v>
      </c>
      <c r="B186" s="15" t="s">
        <v>564</v>
      </c>
      <c r="C186" s="15" t="s">
        <v>95</v>
      </c>
      <c r="D186" s="16">
        <v>42305</v>
      </c>
      <c r="E186" s="17">
        <v>130600</v>
      </c>
      <c r="F186" s="15" t="s">
        <v>566</v>
      </c>
      <c r="G186" s="15" t="s">
        <v>316</v>
      </c>
      <c r="H186" s="15" t="s">
        <v>564</v>
      </c>
      <c r="I186" s="15" t="s">
        <v>567</v>
      </c>
      <c r="J186" s="15" t="s">
        <v>568</v>
      </c>
      <c r="K186" s="17">
        <v>0</v>
      </c>
      <c r="L186" s="16">
        <v>42305</v>
      </c>
      <c r="M186" s="15"/>
    </row>
    <row r="187" spans="1:13" x14ac:dyDescent="0.25">
      <c r="A187" s="15" t="s">
        <v>1198</v>
      </c>
      <c r="B187" s="15" t="s">
        <v>569</v>
      </c>
      <c r="C187" s="15" t="s">
        <v>95</v>
      </c>
      <c r="D187" s="16">
        <v>42164</v>
      </c>
      <c r="E187" s="17">
        <v>130600</v>
      </c>
      <c r="F187" s="15" t="s">
        <v>570</v>
      </c>
      <c r="G187" s="15" t="s">
        <v>72</v>
      </c>
      <c r="H187" s="15" t="s">
        <v>564</v>
      </c>
      <c r="I187" s="15" t="s">
        <v>571</v>
      </c>
      <c r="J187" s="15" t="s">
        <v>568</v>
      </c>
      <c r="K187" s="17">
        <v>68</v>
      </c>
      <c r="L187" s="16">
        <v>42207</v>
      </c>
      <c r="M187" s="15"/>
    </row>
    <row r="188" spans="1:13" x14ac:dyDescent="0.25">
      <c r="A188" s="15" t="s">
        <v>573</v>
      </c>
      <c r="B188" s="15" t="s">
        <v>572</v>
      </c>
      <c r="C188" s="15" t="s">
        <v>95</v>
      </c>
      <c r="D188" s="16">
        <v>42255</v>
      </c>
      <c r="E188" s="17">
        <v>130600</v>
      </c>
      <c r="F188" s="15" t="s">
        <v>331</v>
      </c>
      <c r="G188" s="15" t="s">
        <v>144</v>
      </c>
      <c r="H188" s="15" t="s">
        <v>564</v>
      </c>
      <c r="I188" s="15" t="s">
        <v>574</v>
      </c>
      <c r="J188" s="15" t="s">
        <v>292</v>
      </c>
      <c r="K188" s="17">
        <v>50</v>
      </c>
      <c r="L188" s="16">
        <v>42255</v>
      </c>
      <c r="M188" s="15"/>
    </row>
    <row r="189" spans="1:13" x14ac:dyDescent="0.25">
      <c r="A189" s="15" t="s">
        <v>1142</v>
      </c>
      <c r="B189" s="15" t="s">
        <v>202</v>
      </c>
      <c r="C189" s="15" t="s">
        <v>95</v>
      </c>
      <c r="D189" s="16">
        <v>41766</v>
      </c>
      <c r="E189" s="17">
        <v>40500</v>
      </c>
      <c r="F189" s="15" t="s">
        <v>203</v>
      </c>
      <c r="G189" s="15" t="s">
        <v>72</v>
      </c>
      <c r="H189" s="15" t="s">
        <v>575</v>
      </c>
      <c r="I189" s="15" t="s">
        <v>205</v>
      </c>
      <c r="J189" s="15" t="s">
        <v>206</v>
      </c>
      <c r="K189" s="17">
        <v>464</v>
      </c>
      <c r="L189" s="16">
        <v>41815</v>
      </c>
      <c r="M189" s="15"/>
    </row>
    <row r="190" spans="1:13" x14ac:dyDescent="0.25">
      <c r="A190" s="15" t="s">
        <v>576</v>
      </c>
      <c r="B190" s="15" t="s">
        <v>575</v>
      </c>
      <c r="C190" s="15" t="s">
        <v>388</v>
      </c>
      <c r="D190" s="16">
        <v>42339</v>
      </c>
      <c r="E190" s="17">
        <v>87440</v>
      </c>
      <c r="F190" s="15" t="s">
        <v>577</v>
      </c>
      <c r="G190" s="15" t="s">
        <v>316</v>
      </c>
      <c r="H190" s="15" t="s">
        <v>575</v>
      </c>
      <c r="I190" s="15" t="s">
        <v>578</v>
      </c>
      <c r="J190" s="15" t="s">
        <v>579</v>
      </c>
      <c r="K190" s="17">
        <v>0</v>
      </c>
      <c r="L190" s="16">
        <v>42339</v>
      </c>
      <c r="M190" s="15"/>
    </row>
    <row r="191" spans="1:13" x14ac:dyDescent="0.25">
      <c r="A191" s="15" t="s">
        <v>576</v>
      </c>
      <c r="B191" s="15" t="s">
        <v>575</v>
      </c>
      <c r="C191" s="15" t="s">
        <v>95</v>
      </c>
      <c r="D191" s="16">
        <v>42339</v>
      </c>
      <c r="E191" s="17">
        <v>87440</v>
      </c>
      <c r="F191" s="15" t="s">
        <v>577</v>
      </c>
      <c r="G191" s="15" t="s">
        <v>316</v>
      </c>
      <c r="H191" s="15" t="s">
        <v>575</v>
      </c>
      <c r="I191" s="15" t="s">
        <v>578</v>
      </c>
      <c r="J191" s="15" t="s">
        <v>247</v>
      </c>
      <c r="K191" s="17">
        <v>0</v>
      </c>
      <c r="L191" s="16">
        <v>42339</v>
      </c>
      <c r="M191" s="15"/>
    </row>
    <row r="192" spans="1:13" x14ac:dyDescent="0.25">
      <c r="A192" s="15" t="s">
        <v>1199</v>
      </c>
      <c r="B192" s="15" t="s">
        <v>580</v>
      </c>
      <c r="C192" s="15" t="s">
        <v>95</v>
      </c>
      <c r="D192" s="16">
        <v>42083</v>
      </c>
      <c r="E192" s="17">
        <v>45013</v>
      </c>
      <c r="F192" s="15" t="s">
        <v>581</v>
      </c>
      <c r="G192" s="15" t="s">
        <v>72</v>
      </c>
      <c r="H192" s="15" t="s">
        <v>575</v>
      </c>
      <c r="I192" s="15" t="s">
        <v>582</v>
      </c>
      <c r="J192" s="15" t="s">
        <v>583</v>
      </c>
      <c r="K192" s="17">
        <v>194</v>
      </c>
      <c r="L192" s="16">
        <v>42115</v>
      </c>
      <c r="M192" s="15"/>
    </row>
    <row r="193" spans="1:13" x14ac:dyDescent="0.25">
      <c r="A193" s="15" t="s">
        <v>585</v>
      </c>
      <c r="B193" s="15" t="s">
        <v>584</v>
      </c>
      <c r="C193" s="15" t="s">
        <v>95</v>
      </c>
      <c r="D193" s="16">
        <v>42328</v>
      </c>
      <c r="E193" s="17">
        <v>172953</v>
      </c>
      <c r="F193" s="15" t="s">
        <v>586</v>
      </c>
      <c r="G193" s="15" t="s">
        <v>144</v>
      </c>
      <c r="H193" s="15" t="s">
        <v>575</v>
      </c>
      <c r="I193" s="15" t="s">
        <v>587</v>
      </c>
      <c r="J193" s="15" t="s">
        <v>247</v>
      </c>
      <c r="K193" s="17">
        <v>11</v>
      </c>
      <c r="L193" s="16">
        <v>42328</v>
      </c>
      <c r="M193" s="15"/>
    </row>
    <row r="194" spans="1:13" x14ac:dyDescent="0.25">
      <c r="A194" s="15" t="s">
        <v>1200</v>
      </c>
      <c r="B194" s="15" t="s">
        <v>588</v>
      </c>
      <c r="C194" s="15" t="s">
        <v>388</v>
      </c>
      <c r="D194" s="16">
        <v>41899</v>
      </c>
      <c r="E194" s="17">
        <v>87440</v>
      </c>
      <c r="F194" s="15" t="s">
        <v>589</v>
      </c>
      <c r="G194" s="15" t="s">
        <v>72</v>
      </c>
      <c r="H194" s="15" t="s">
        <v>575</v>
      </c>
      <c r="I194" s="15" t="s">
        <v>590</v>
      </c>
      <c r="J194" s="15" t="s">
        <v>579</v>
      </c>
      <c r="K194" s="17">
        <v>184</v>
      </c>
      <c r="L194" s="16">
        <v>42125</v>
      </c>
      <c r="M194" s="15"/>
    </row>
    <row r="195" spans="1:13" x14ac:dyDescent="0.25">
      <c r="A195" s="15" t="s">
        <v>1201</v>
      </c>
      <c r="B195" s="15" t="s">
        <v>591</v>
      </c>
      <c r="C195" s="15" t="s">
        <v>95</v>
      </c>
      <c r="D195" s="16">
        <v>42261</v>
      </c>
      <c r="E195" s="17">
        <v>205100</v>
      </c>
      <c r="F195" s="15" t="s">
        <v>592</v>
      </c>
      <c r="G195" s="15" t="s">
        <v>72</v>
      </c>
      <c r="H195" s="15" t="s">
        <v>593</v>
      </c>
      <c r="I195" s="15" t="s">
        <v>594</v>
      </c>
      <c r="J195" s="15" t="s">
        <v>78</v>
      </c>
      <c r="K195" s="17">
        <v>68</v>
      </c>
      <c r="L195" s="16">
        <v>42298</v>
      </c>
      <c r="M195" s="15"/>
    </row>
    <row r="196" spans="1:13" x14ac:dyDescent="0.25">
      <c r="A196" s="15" t="s">
        <v>595</v>
      </c>
      <c r="B196" s="15" t="s">
        <v>593</v>
      </c>
      <c r="C196" s="15" t="s">
        <v>95</v>
      </c>
      <c r="D196" s="16">
        <v>42396</v>
      </c>
      <c r="E196" s="17">
        <v>205100</v>
      </c>
      <c r="F196" s="15" t="s">
        <v>596</v>
      </c>
      <c r="G196" s="15" t="s">
        <v>316</v>
      </c>
      <c r="H196" s="15" t="s">
        <v>593</v>
      </c>
      <c r="I196" s="15" t="s">
        <v>597</v>
      </c>
      <c r="J196" s="15" t="s">
        <v>78</v>
      </c>
      <c r="K196" s="17">
        <v>0</v>
      </c>
      <c r="L196" s="16">
        <v>42396</v>
      </c>
      <c r="M196" s="15"/>
    </row>
    <row r="197" spans="1:13" x14ac:dyDescent="0.25">
      <c r="A197" s="15" t="s">
        <v>595</v>
      </c>
      <c r="B197" s="15" t="s">
        <v>593</v>
      </c>
      <c r="C197" s="15" t="s">
        <v>130</v>
      </c>
      <c r="D197" s="16">
        <v>42396</v>
      </c>
      <c r="E197" s="17">
        <v>205100</v>
      </c>
      <c r="F197" s="15" t="s">
        <v>596</v>
      </c>
      <c r="G197" s="15" t="s">
        <v>316</v>
      </c>
      <c r="H197" s="15" t="s">
        <v>593</v>
      </c>
      <c r="I197" s="15" t="s">
        <v>597</v>
      </c>
      <c r="J197" s="15" t="s">
        <v>292</v>
      </c>
      <c r="K197" s="17">
        <v>0</v>
      </c>
      <c r="L197" s="16">
        <v>42396</v>
      </c>
      <c r="M197" s="15"/>
    </row>
    <row r="198" spans="1:13" x14ac:dyDescent="0.25">
      <c r="A198" s="15" t="s">
        <v>599</v>
      </c>
      <c r="B198" s="15" t="s">
        <v>598</v>
      </c>
      <c r="C198" s="15" t="s">
        <v>130</v>
      </c>
      <c r="D198" s="16">
        <v>42353</v>
      </c>
      <c r="E198" s="17">
        <v>205100</v>
      </c>
      <c r="F198" s="15" t="s">
        <v>331</v>
      </c>
      <c r="G198" s="15" t="s">
        <v>144</v>
      </c>
      <c r="H198" s="15" t="s">
        <v>593</v>
      </c>
      <c r="I198" s="15" t="s">
        <v>600</v>
      </c>
      <c r="J198" s="15" t="s">
        <v>292</v>
      </c>
      <c r="K198" s="17">
        <v>0</v>
      </c>
      <c r="L198" s="16">
        <v>42353</v>
      </c>
      <c r="M198" s="15"/>
    </row>
    <row r="199" spans="1:13" x14ac:dyDescent="0.25">
      <c r="A199" s="15" t="s">
        <v>1202</v>
      </c>
      <c r="B199" s="15" t="s">
        <v>601</v>
      </c>
      <c r="C199" s="15" t="s">
        <v>95</v>
      </c>
      <c r="D199" s="16">
        <v>42290</v>
      </c>
      <c r="E199" s="17">
        <v>183200</v>
      </c>
      <c r="F199" s="15" t="s">
        <v>602</v>
      </c>
      <c r="G199" s="15" t="s">
        <v>72</v>
      </c>
      <c r="H199" s="15" t="s">
        <v>603</v>
      </c>
      <c r="I199" s="15" t="s">
        <v>604</v>
      </c>
      <c r="J199" s="15" t="s">
        <v>78</v>
      </c>
      <c r="K199" s="17">
        <v>40</v>
      </c>
      <c r="L199" s="16">
        <v>42377</v>
      </c>
      <c r="M199" s="15"/>
    </row>
    <row r="200" spans="1:13" x14ac:dyDescent="0.25">
      <c r="A200" s="15" t="s">
        <v>605</v>
      </c>
      <c r="B200" s="15" t="s">
        <v>603</v>
      </c>
      <c r="C200" s="15" t="s">
        <v>95</v>
      </c>
      <c r="D200" s="16">
        <v>42447</v>
      </c>
      <c r="E200" s="17">
        <v>183200</v>
      </c>
      <c r="F200" s="15" t="s">
        <v>606</v>
      </c>
      <c r="G200" s="15" t="s">
        <v>316</v>
      </c>
      <c r="H200" s="15" t="s">
        <v>603</v>
      </c>
      <c r="I200" s="15" t="s">
        <v>607</v>
      </c>
      <c r="J200" s="15" t="s">
        <v>292</v>
      </c>
      <c r="K200" s="17">
        <v>0</v>
      </c>
      <c r="L200" s="16">
        <v>42447</v>
      </c>
      <c r="M200" s="15"/>
    </row>
    <row r="201" spans="1:13" x14ac:dyDescent="0.25">
      <c r="A201" s="15" t="s">
        <v>605</v>
      </c>
      <c r="B201" s="15" t="s">
        <v>603</v>
      </c>
      <c r="C201" s="15" t="s">
        <v>95</v>
      </c>
      <c r="D201" s="16">
        <v>42447</v>
      </c>
      <c r="E201" s="17">
        <v>183200</v>
      </c>
      <c r="F201" s="15" t="s">
        <v>606</v>
      </c>
      <c r="G201" s="15" t="s">
        <v>316</v>
      </c>
      <c r="H201" s="15" t="s">
        <v>603</v>
      </c>
      <c r="I201" s="15" t="s">
        <v>607</v>
      </c>
      <c r="J201" s="15" t="s">
        <v>78</v>
      </c>
      <c r="K201" s="17">
        <v>0</v>
      </c>
      <c r="L201" s="16">
        <v>42447</v>
      </c>
      <c r="M201" s="15"/>
    </row>
    <row r="202" spans="1:13" x14ac:dyDescent="0.25">
      <c r="A202" s="15" t="s">
        <v>609</v>
      </c>
      <c r="B202" s="15" t="s">
        <v>608</v>
      </c>
      <c r="C202" s="15" t="s">
        <v>95</v>
      </c>
      <c r="D202" s="16">
        <v>42438</v>
      </c>
      <c r="E202" s="17">
        <v>183200</v>
      </c>
      <c r="F202" s="15" t="s">
        <v>331</v>
      </c>
      <c r="G202" s="15" t="s">
        <v>144</v>
      </c>
      <c r="H202" s="15" t="s">
        <v>603</v>
      </c>
      <c r="I202" s="15" t="s">
        <v>610</v>
      </c>
      <c r="J202" s="15" t="s">
        <v>292</v>
      </c>
      <c r="K202" s="17">
        <v>9</v>
      </c>
      <c r="L202" s="16">
        <v>42438</v>
      </c>
      <c r="M202" s="15"/>
    </row>
    <row r="203" spans="1:13" x14ac:dyDescent="0.25">
      <c r="A203" s="15" t="s">
        <v>1203</v>
      </c>
      <c r="B203" s="15" t="s">
        <v>611</v>
      </c>
      <c r="C203" s="15" t="s">
        <v>95</v>
      </c>
      <c r="D203" s="16">
        <v>42248</v>
      </c>
      <c r="E203" s="17">
        <v>101200</v>
      </c>
      <c r="F203" s="15" t="s">
        <v>612</v>
      </c>
      <c r="G203" s="15" t="s">
        <v>72</v>
      </c>
      <c r="H203" s="15" t="s">
        <v>613</v>
      </c>
      <c r="I203" s="15" t="s">
        <v>614</v>
      </c>
      <c r="J203" s="15" t="s">
        <v>615</v>
      </c>
      <c r="K203" s="17">
        <v>110</v>
      </c>
      <c r="L203" s="16">
        <v>42311</v>
      </c>
      <c r="M203" s="15"/>
    </row>
    <row r="204" spans="1:13" x14ac:dyDescent="0.25">
      <c r="A204" s="15" t="s">
        <v>1204</v>
      </c>
      <c r="B204" s="15" t="s">
        <v>616</v>
      </c>
      <c r="C204" s="15" t="s">
        <v>95</v>
      </c>
      <c r="D204" s="16">
        <v>42237</v>
      </c>
      <c r="E204" s="17">
        <v>360800</v>
      </c>
      <c r="F204" s="15" t="s">
        <v>617</v>
      </c>
      <c r="G204" s="15" t="s">
        <v>72</v>
      </c>
      <c r="H204" s="15" t="s">
        <v>613</v>
      </c>
      <c r="I204" s="15" t="s">
        <v>618</v>
      </c>
      <c r="J204" s="15" t="s">
        <v>615</v>
      </c>
      <c r="K204" s="17">
        <v>110</v>
      </c>
      <c r="L204" s="16">
        <v>42311</v>
      </c>
      <c r="M204" s="15"/>
    </row>
    <row r="205" spans="1:13" x14ac:dyDescent="0.25">
      <c r="A205" s="15" t="s">
        <v>1205</v>
      </c>
      <c r="B205" s="15" t="s">
        <v>619</v>
      </c>
      <c r="C205" s="15" t="s">
        <v>95</v>
      </c>
      <c r="D205" s="16">
        <v>42240</v>
      </c>
      <c r="E205" s="17">
        <v>166900</v>
      </c>
      <c r="F205" s="15" t="s">
        <v>617</v>
      </c>
      <c r="G205" s="15" t="s">
        <v>72</v>
      </c>
      <c r="H205" s="15" t="s">
        <v>613</v>
      </c>
      <c r="I205" s="15" t="s">
        <v>618</v>
      </c>
      <c r="J205" s="15" t="s">
        <v>615</v>
      </c>
      <c r="K205" s="17">
        <v>110</v>
      </c>
      <c r="L205" s="16">
        <v>42311</v>
      </c>
      <c r="M205" s="15"/>
    </row>
    <row r="206" spans="1:13" x14ac:dyDescent="0.25">
      <c r="A206" s="15" t="s">
        <v>1206</v>
      </c>
      <c r="B206" s="15" t="s">
        <v>620</v>
      </c>
      <c r="C206" s="15" t="s">
        <v>95</v>
      </c>
      <c r="D206" s="16">
        <v>42247</v>
      </c>
      <c r="E206" s="17">
        <v>340700</v>
      </c>
      <c r="F206" s="15" t="s">
        <v>617</v>
      </c>
      <c r="G206" s="15" t="s">
        <v>72</v>
      </c>
      <c r="H206" s="15" t="s">
        <v>613</v>
      </c>
      <c r="I206" s="15" t="s">
        <v>618</v>
      </c>
      <c r="J206" s="15" t="s">
        <v>615</v>
      </c>
      <c r="K206" s="17">
        <v>110</v>
      </c>
      <c r="L206" s="16">
        <v>42311</v>
      </c>
      <c r="M206" s="15"/>
    </row>
    <row r="207" spans="1:13" x14ac:dyDescent="0.25">
      <c r="A207" s="15" t="s">
        <v>1207</v>
      </c>
      <c r="B207" s="15" t="s">
        <v>621</v>
      </c>
      <c r="C207" s="15" t="s">
        <v>95</v>
      </c>
      <c r="D207" s="16">
        <v>42369</v>
      </c>
      <c r="E207" s="17">
        <v>105425</v>
      </c>
      <c r="F207" s="15" t="s">
        <v>622</v>
      </c>
      <c r="G207" s="15" t="s">
        <v>72</v>
      </c>
      <c r="H207" s="15" t="s">
        <v>613</v>
      </c>
      <c r="I207" s="15" t="s">
        <v>623</v>
      </c>
      <c r="J207" s="15" t="s">
        <v>74</v>
      </c>
      <c r="K207" s="17">
        <v>20</v>
      </c>
      <c r="L207" s="16">
        <v>42401</v>
      </c>
      <c r="M207" s="15"/>
    </row>
    <row r="208" spans="1:13" x14ac:dyDescent="0.25">
      <c r="A208" s="15" t="s">
        <v>1139</v>
      </c>
      <c r="B208" s="15" t="s">
        <v>179</v>
      </c>
      <c r="C208" s="15" t="s">
        <v>95</v>
      </c>
      <c r="D208" s="16">
        <v>42451</v>
      </c>
      <c r="E208" s="17">
        <v>438512</v>
      </c>
      <c r="F208" s="15" t="s">
        <v>182</v>
      </c>
      <c r="G208" s="15" t="s">
        <v>128</v>
      </c>
      <c r="H208" s="15" t="s">
        <v>613</v>
      </c>
      <c r="I208" s="15" t="s">
        <v>624</v>
      </c>
      <c r="J208" s="15" t="s">
        <v>181</v>
      </c>
      <c r="K208" s="17">
        <v>249</v>
      </c>
      <c r="L208" s="16">
        <v>42202</v>
      </c>
      <c r="M208" s="15"/>
    </row>
    <row r="209" spans="1:13" x14ac:dyDescent="0.25">
      <c r="A209" s="15" t="s">
        <v>625</v>
      </c>
      <c r="B209" s="15" t="s">
        <v>613</v>
      </c>
      <c r="C209" s="15" t="s">
        <v>95</v>
      </c>
      <c r="D209" s="16">
        <v>42451</v>
      </c>
      <c r="E209" s="17">
        <v>0</v>
      </c>
      <c r="F209" s="15" t="s">
        <v>182</v>
      </c>
      <c r="G209" s="15" t="s">
        <v>316</v>
      </c>
      <c r="H209" s="15" t="s">
        <v>613</v>
      </c>
      <c r="I209" s="15" t="s">
        <v>625</v>
      </c>
      <c r="J209" s="15" t="s">
        <v>530</v>
      </c>
      <c r="K209" s="17">
        <v>0</v>
      </c>
      <c r="L209" s="16">
        <v>42451</v>
      </c>
      <c r="M209" s="15"/>
    </row>
    <row r="210" spans="1:13" x14ac:dyDescent="0.25">
      <c r="A210" s="15" t="s">
        <v>1208</v>
      </c>
      <c r="B210" s="15" t="s">
        <v>626</v>
      </c>
      <c r="C210" s="15" t="s">
        <v>95</v>
      </c>
      <c r="D210" s="16">
        <v>42128</v>
      </c>
      <c r="E210" s="17">
        <v>110355</v>
      </c>
      <c r="F210" s="15" t="s">
        <v>627</v>
      </c>
      <c r="G210" s="15" t="s">
        <v>72</v>
      </c>
      <c r="H210" s="15" t="s">
        <v>613</v>
      </c>
      <c r="I210" s="15" t="s">
        <v>628</v>
      </c>
      <c r="J210" s="15" t="s">
        <v>615</v>
      </c>
      <c r="K210" s="17">
        <v>233</v>
      </c>
      <c r="L210" s="16">
        <v>42188</v>
      </c>
      <c r="M210" s="15"/>
    </row>
    <row r="211" spans="1:13" x14ac:dyDescent="0.25">
      <c r="A211" s="15" t="s">
        <v>1209</v>
      </c>
      <c r="B211" s="15" t="s">
        <v>629</v>
      </c>
      <c r="C211" s="15" t="s">
        <v>95</v>
      </c>
      <c r="D211" s="16">
        <v>42159</v>
      </c>
      <c r="E211" s="17">
        <v>47000</v>
      </c>
      <c r="F211" s="15" t="s">
        <v>630</v>
      </c>
      <c r="G211" s="15" t="s">
        <v>72</v>
      </c>
      <c r="H211" s="15" t="s">
        <v>613</v>
      </c>
      <c r="I211" s="15" t="s">
        <v>176</v>
      </c>
      <c r="J211" s="15" t="s">
        <v>74</v>
      </c>
      <c r="K211" s="17">
        <v>219</v>
      </c>
      <c r="L211" s="16">
        <v>42202</v>
      </c>
      <c r="M211" s="15"/>
    </row>
    <row r="212" spans="1:13" x14ac:dyDescent="0.25">
      <c r="A212" s="15" t="s">
        <v>1210</v>
      </c>
      <c r="B212" s="15" t="s">
        <v>631</v>
      </c>
      <c r="C212" s="15" t="s">
        <v>95</v>
      </c>
      <c r="D212" s="16">
        <v>42197</v>
      </c>
      <c r="E212" s="17">
        <v>201527</v>
      </c>
      <c r="F212" s="15" t="s">
        <v>632</v>
      </c>
      <c r="G212" s="15" t="s">
        <v>72</v>
      </c>
      <c r="H212" s="15" t="s">
        <v>613</v>
      </c>
      <c r="I212" s="15" t="s">
        <v>618</v>
      </c>
      <c r="J212" s="15" t="s">
        <v>615</v>
      </c>
      <c r="K212" s="17">
        <v>172</v>
      </c>
      <c r="L212" s="16">
        <v>42249</v>
      </c>
      <c r="M212" s="15"/>
    </row>
    <row r="213" spans="1:13" x14ac:dyDescent="0.25">
      <c r="A213" s="15" t="s">
        <v>1211</v>
      </c>
      <c r="B213" s="15" t="s">
        <v>633</v>
      </c>
      <c r="C213" s="15" t="s">
        <v>95</v>
      </c>
      <c r="D213" s="16">
        <v>41805</v>
      </c>
      <c r="E213" s="17">
        <v>86611</v>
      </c>
      <c r="F213" s="15" t="s">
        <v>634</v>
      </c>
      <c r="G213" s="15" t="s">
        <v>72</v>
      </c>
      <c r="H213" s="15" t="s">
        <v>613</v>
      </c>
      <c r="I213" s="15" t="s">
        <v>635</v>
      </c>
      <c r="J213" s="15" t="s">
        <v>636</v>
      </c>
      <c r="K213" s="17">
        <v>569</v>
      </c>
      <c r="L213" s="16">
        <v>41852</v>
      </c>
      <c r="M213" s="15"/>
    </row>
    <row r="214" spans="1:13" x14ac:dyDescent="0.25">
      <c r="A214" s="15" t="s">
        <v>1212</v>
      </c>
      <c r="B214" s="15" t="s">
        <v>637</v>
      </c>
      <c r="C214" s="15" t="s">
        <v>95</v>
      </c>
      <c r="D214" s="16">
        <v>41732</v>
      </c>
      <c r="E214" s="17">
        <v>40970</v>
      </c>
      <c r="F214" s="15" t="s">
        <v>638</v>
      </c>
      <c r="G214" s="15" t="s">
        <v>72</v>
      </c>
      <c r="H214" s="15" t="s">
        <v>613</v>
      </c>
      <c r="I214" s="15" t="s">
        <v>639</v>
      </c>
      <c r="J214" s="15" t="s">
        <v>640</v>
      </c>
      <c r="K214" s="17">
        <v>535</v>
      </c>
      <c r="L214" s="16">
        <v>41886</v>
      </c>
      <c r="M214" s="15"/>
    </row>
    <row r="215" spans="1:13" x14ac:dyDescent="0.25">
      <c r="A215" s="15" t="s">
        <v>642</v>
      </c>
      <c r="B215" s="15" t="s">
        <v>641</v>
      </c>
      <c r="C215" s="15" t="s">
        <v>95</v>
      </c>
      <c r="D215" s="16">
        <v>42436</v>
      </c>
      <c r="E215" s="17">
        <v>2000000</v>
      </c>
      <c r="F215" s="15" t="s">
        <v>643</v>
      </c>
      <c r="G215" s="15" t="s">
        <v>144</v>
      </c>
      <c r="H215" s="15" t="s">
        <v>613</v>
      </c>
      <c r="I215" s="15" t="s">
        <v>610</v>
      </c>
      <c r="J215" s="15" t="s">
        <v>530</v>
      </c>
      <c r="K215" s="17">
        <v>15</v>
      </c>
      <c r="L215" s="16">
        <v>42436</v>
      </c>
      <c r="M215" s="15"/>
    </row>
    <row r="216" spans="1:13" x14ac:dyDescent="0.25">
      <c r="A216" s="15"/>
      <c r="B216" s="15" t="s">
        <v>644</v>
      </c>
      <c r="C216" s="15" t="s">
        <v>95</v>
      </c>
      <c r="D216" s="16">
        <v>42467</v>
      </c>
      <c r="E216" s="17">
        <v>1167832</v>
      </c>
      <c r="F216" s="15" t="s">
        <v>645</v>
      </c>
      <c r="G216" s="15" t="s">
        <v>316</v>
      </c>
      <c r="H216" s="15" t="s">
        <v>644</v>
      </c>
      <c r="I216" s="15" t="s">
        <v>646</v>
      </c>
      <c r="J216" s="15" t="s">
        <v>131</v>
      </c>
      <c r="K216" s="17">
        <v>0</v>
      </c>
      <c r="L216" s="16">
        <v>42467</v>
      </c>
      <c r="M216" s="15"/>
    </row>
    <row r="217" spans="1:13" x14ac:dyDescent="0.25">
      <c r="A217" s="15" t="s">
        <v>648</v>
      </c>
      <c r="B217" s="15" t="s">
        <v>647</v>
      </c>
      <c r="C217" s="15" t="s">
        <v>95</v>
      </c>
      <c r="D217" s="16">
        <v>42068</v>
      </c>
      <c r="E217" s="17">
        <v>7000000</v>
      </c>
      <c r="F217" s="15" t="s">
        <v>407</v>
      </c>
      <c r="G217" s="15" t="s">
        <v>144</v>
      </c>
      <c r="H217" s="15" t="s">
        <v>644</v>
      </c>
      <c r="I217" s="15" t="s">
        <v>492</v>
      </c>
      <c r="J217" s="15" t="s">
        <v>131</v>
      </c>
      <c r="K217" s="17">
        <v>399</v>
      </c>
      <c r="L217" s="16">
        <v>42068</v>
      </c>
      <c r="M217" s="15"/>
    </row>
    <row r="218" spans="1:13" x14ac:dyDescent="0.25">
      <c r="A218" s="15" t="s">
        <v>1143</v>
      </c>
      <c r="B218" s="15" t="s">
        <v>222</v>
      </c>
      <c r="C218" s="15" t="s">
        <v>95</v>
      </c>
      <c r="D218" s="16">
        <v>42130</v>
      </c>
      <c r="E218" s="17">
        <v>5832168</v>
      </c>
      <c r="F218" s="15" t="s">
        <v>649</v>
      </c>
      <c r="G218" s="15" t="s">
        <v>72</v>
      </c>
      <c r="H218" s="15" t="s">
        <v>644</v>
      </c>
      <c r="I218" s="15" t="s">
        <v>650</v>
      </c>
      <c r="J218" s="15" t="s">
        <v>651</v>
      </c>
      <c r="K218" s="17">
        <v>337</v>
      </c>
      <c r="L218" s="16">
        <v>42130</v>
      </c>
      <c r="M218" s="15"/>
    </row>
    <row r="219" spans="1:13" x14ac:dyDescent="0.25">
      <c r="A219" s="15" t="s">
        <v>654</v>
      </c>
      <c r="B219" s="15" t="s">
        <v>652</v>
      </c>
      <c r="C219" s="15" t="s">
        <v>653</v>
      </c>
      <c r="D219" s="16">
        <v>42592</v>
      </c>
      <c r="E219" s="17">
        <v>2466570</v>
      </c>
      <c r="F219" s="15" t="s">
        <v>655</v>
      </c>
      <c r="G219" s="15" t="s">
        <v>144</v>
      </c>
      <c r="H219" s="15" t="s">
        <v>656</v>
      </c>
      <c r="I219" s="15" t="s">
        <v>657</v>
      </c>
      <c r="J219" s="15" t="s">
        <v>292</v>
      </c>
      <c r="K219" s="17">
        <v>0</v>
      </c>
      <c r="L219" s="16">
        <v>42592</v>
      </c>
      <c r="M219" s="15"/>
    </row>
    <row r="220" spans="1:13" x14ac:dyDescent="0.25">
      <c r="A220" s="15" t="s">
        <v>654</v>
      </c>
      <c r="B220" s="15" t="s">
        <v>656</v>
      </c>
      <c r="C220" s="15" t="s">
        <v>653</v>
      </c>
      <c r="D220" s="16">
        <v>42592</v>
      </c>
      <c r="E220" s="17">
        <v>2466570</v>
      </c>
      <c r="F220" s="15" t="s">
        <v>655</v>
      </c>
      <c r="G220" s="15" t="s">
        <v>260</v>
      </c>
      <c r="H220" s="15" t="s">
        <v>656</v>
      </c>
      <c r="I220" s="15" t="s">
        <v>657</v>
      </c>
      <c r="J220" s="15" t="s">
        <v>292</v>
      </c>
      <c r="K220" s="17">
        <v>0</v>
      </c>
      <c r="L220" s="16">
        <v>42592</v>
      </c>
      <c r="M220" s="15"/>
    </row>
    <row r="221" spans="1:13" x14ac:dyDescent="0.25">
      <c r="A221" s="15" t="s">
        <v>659</v>
      </c>
      <c r="B221" s="15" t="s">
        <v>658</v>
      </c>
      <c r="C221" s="15" t="s">
        <v>95</v>
      </c>
      <c r="D221" s="16">
        <v>42601</v>
      </c>
      <c r="E221" s="17">
        <v>2466570</v>
      </c>
      <c r="F221" s="15" t="s">
        <v>660</v>
      </c>
      <c r="G221" s="15" t="s">
        <v>316</v>
      </c>
      <c r="H221" s="15" t="s">
        <v>658</v>
      </c>
      <c r="I221" s="15" t="s">
        <v>661</v>
      </c>
      <c r="J221" s="15" t="s">
        <v>292</v>
      </c>
      <c r="K221" s="17">
        <v>0</v>
      </c>
      <c r="L221" s="16">
        <v>42601</v>
      </c>
      <c r="M221" s="15"/>
    </row>
    <row r="222" spans="1:13" x14ac:dyDescent="0.25">
      <c r="A222" s="15" t="s">
        <v>659</v>
      </c>
      <c r="B222" s="15" t="s">
        <v>658</v>
      </c>
      <c r="C222" s="15" t="s">
        <v>95</v>
      </c>
      <c r="D222" s="16">
        <v>42601</v>
      </c>
      <c r="E222" s="17">
        <v>2466570</v>
      </c>
      <c r="F222" s="15" t="s">
        <v>660</v>
      </c>
      <c r="G222" s="15" t="s">
        <v>316</v>
      </c>
      <c r="H222" s="15" t="s">
        <v>658</v>
      </c>
      <c r="I222" s="15" t="s">
        <v>661</v>
      </c>
      <c r="J222" s="15" t="s">
        <v>568</v>
      </c>
      <c r="K222" s="17">
        <v>0</v>
      </c>
      <c r="L222" s="16">
        <v>42601</v>
      </c>
      <c r="M222" s="15"/>
    </row>
    <row r="223" spans="1:13" x14ac:dyDescent="0.25">
      <c r="A223" s="15" t="s">
        <v>1213</v>
      </c>
      <c r="B223" s="15" t="s">
        <v>662</v>
      </c>
      <c r="C223" s="15" t="s">
        <v>95</v>
      </c>
      <c r="D223" s="16">
        <v>42477</v>
      </c>
      <c r="E223" s="17">
        <v>1940598</v>
      </c>
      <c r="F223" s="15" t="s">
        <v>663</v>
      </c>
      <c r="G223" s="15" t="s">
        <v>72</v>
      </c>
      <c r="H223" s="15" t="s">
        <v>658</v>
      </c>
      <c r="I223" s="15" t="s">
        <v>664</v>
      </c>
      <c r="J223" s="15" t="s">
        <v>665</v>
      </c>
      <c r="K223" s="17">
        <v>48</v>
      </c>
      <c r="L223" s="16">
        <v>42523</v>
      </c>
      <c r="M223" s="15"/>
    </row>
    <row r="224" spans="1:13" x14ac:dyDescent="0.25">
      <c r="A224" s="15" t="s">
        <v>1214</v>
      </c>
      <c r="B224" s="15" t="s">
        <v>666</v>
      </c>
      <c r="C224" s="15" t="s">
        <v>95</v>
      </c>
      <c r="D224" s="16">
        <v>42510</v>
      </c>
      <c r="E224" s="17">
        <v>424372</v>
      </c>
      <c r="F224" s="15" t="s">
        <v>667</v>
      </c>
      <c r="G224" s="15" t="s">
        <v>72</v>
      </c>
      <c r="H224" s="15" t="s">
        <v>658</v>
      </c>
      <c r="I224" s="15" t="s">
        <v>668</v>
      </c>
      <c r="J224" s="15" t="s">
        <v>513</v>
      </c>
      <c r="K224" s="17">
        <v>30</v>
      </c>
      <c r="L224" s="16">
        <v>42541</v>
      </c>
      <c r="M224" s="15"/>
    </row>
    <row r="225" spans="1:13" x14ac:dyDescent="0.25">
      <c r="A225" s="15" t="s">
        <v>1215</v>
      </c>
      <c r="B225" s="15" t="s">
        <v>669</v>
      </c>
      <c r="C225" s="15" t="s">
        <v>95</v>
      </c>
      <c r="D225" s="16">
        <v>42510</v>
      </c>
      <c r="E225" s="17">
        <v>101600</v>
      </c>
      <c r="F225" s="15" t="s">
        <v>667</v>
      </c>
      <c r="G225" s="15" t="s">
        <v>72</v>
      </c>
      <c r="H225" s="15" t="s">
        <v>658</v>
      </c>
      <c r="I225" s="15" t="s">
        <v>670</v>
      </c>
      <c r="J225" s="15" t="s">
        <v>568</v>
      </c>
      <c r="K225" s="17">
        <v>30</v>
      </c>
      <c r="L225" s="16">
        <v>42541</v>
      </c>
      <c r="M225" s="15"/>
    </row>
    <row r="226" spans="1:13" x14ac:dyDescent="0.25">
      <c r="A226" s="15" t="s">
        <v>654</v>
      </c>
      <c r="B226" s="15" t="s">
        <v>671</v>
      </c>
      <c r="C226" s="15" t="s">
        <v>95</v>
      </c>
      <c r="D226" s="16">
        <v>42592</v>
      </c>
      <c r="E226" s="17">
        <v>2466570</v>
      </c>
      <c r="F226" s="15" t="s">
        <v>655</v>
      </c>
      <c r="G226" s="15" t="s">
        <v>144</v>
      </c>
      <c r="H226" s="15" t="s">
        <v>658</v>
      </c>
      <c r="I226" s="15" t="s">
        <v>672</v>
      </c>
      <c r="J226" s="15" t="s">
        <v>292</v>
      </c>
      <c r="K226" s="17">
        <v>9</v>
      </c>
      <c r="L226" s="16">
        <v>42592</v>
      </c>
      <c r="M226" s="15"/>
    </row>
    <row r="227" spans="1:13" x14ac:dyDescent="0.25">
      <c r="A227" s="15" t="s">
        <v>646</v>
      </c>
      <c r="B227" s="15" t="s">
        <v>673</v>
      </c>
      <c r="C227" s="15" t="s">
        <v>95</v>
      </c>
      <c r="D227" s="16">
        <v>42529</v>
      </c>
      <c r="E227" s="17">
        <v>335864</v>
      </c>
      <c r="F227" s="15" t="s">
        <v>674</v>
      </c>
      <c r="G227" s="15" t="s">
        <v>316</v>
      </c>
      <c r="H227" s="15" t="s">
        <v>673</v>
      </c>
      <c r="I227" s="15" t="s">
        <v>675</v>
      </c>
      <c r="J227" s="15" t="s">
        <v>676</v>
      </c>
      <c r="K227" s="17">
        <v>79</v>
      </c>
      <c r="L227" s="16">
        <v>42529</v>
      </c>
      <c r="M227" s="15"/>
    </row>
    <row r="228" spans="1:13" x14ac:dyDescent="0.25">
      <c r="A228" s="15" t="s">
        <v>646</v>
      </c>
      <c r="B228" s="15" t="s">
        <v>673</v>
      </c>
      <c r="C228" s="15" t="s">
        <v>95</v>
      </c>
      <c r="D228" s="16">
        <v>42529</v>
      </c>
      <c r="E228" s="17">
        <v>335864</v>
      </c>
      <c r="F228" s="15" t="s">
        <v>674</v>
      </c>
      <c r="G228" s="15" t="s">
        <v>316</v>
      </c>
      <c r="H228" s="15" t="s">
        <v>673</v>
      </c>
      <c r="I228" s="15" t="s">
        <v>675</v>
      </c>
      <c r="J228" s="15" t="s">
        <v>677</v>
      </c>
      <c r="K228" s="17">
        <v>79</v>
      </c>
      <c r="L228" s="16">
        <v>42529</v>
      </c>
      <c r="M228" s="15"/>
    </row>
    <row r="229" spans="1:13" x14ac:dyDescent="0.25">
      <c r="A229" s="15" t="s">
        <v>1216</v>
      </c>
      <c r="B229" s="15" t="s">
        <v>678</v>
      </c>
      <c r="C229" s="15" t="s">
        <v>95</v>
      </c>
      <c r="D229" s="16">
        <v>42503</v>
      </c>
      <c r="E229" s="17">
        <v>335864</v>
      </c>
      <c r="F229" s="15" t="s">
        <v>679</v>
      </c>
      <c r="G229" s="15" t="s">
        <v>72</v>
      </c>
      <c r="H229" s="15" t="s">
        <v>673</v>
      </c>
      <c r="I229" s="15" t="s">
        <v>680</v>
      </c>
      <c r="J229" s="15" t="s">
        <v>677</v>
      </c>
      <c r="K229" s="17">
        <v>36</v>
      </c>
      <c r="L229" s="16">
        <v>42542</v>
      </c>
      <c r="M229" s="15"/>
    </row>
    <row r="230" spans="1:13" x14ac:dyDescent="0.25">
      <c r="A230" s="15" t="s">
        <v>682</v>
      </c>
      <c r="B230" s="15" t="s">
        <v>681</v>
      </c>
      <c r="C230" s="15" t="s">
        <v>95</v>
      </c>
      <c r="D230" s="16">
        <v>42594</v>
      </c>
      <c r="E230" s="17">
        <v>335864</v>
      </c>
      <c r="F230" s="15" t="s">
        <v>683</v>
      </c>
      <c r="G230" s="15" t="s">
        <v>144</v>
      </c>
      <c r="H230" s="15" t="s">
        <v>673</v>
      </c>
      <c r="I230" s="15" t="s">
        <v>672</v>
      </c>
      <c r="J230" s="15" t="s">
        <v>676</v>
      </c>
      <c r="K230" s="17">
        <v>14</v>
      </c>
      <c r="L230" s="16">
        <v>42594</v>
      </c>
      <c r="M230" s="15"/>
    </row>
    <row r="231" spans="1:13" x14ac:dyDescent="0.25">
      <c r="A231" s="15"/>
      <c r="B231" s="15" t="s">
        <v>684</v>
      </c>
      <c r="C231" s="15" t="s">
        <v>388</v>
      </c>
      <c r="D231" s="16">
        <v>42797</v>
      </c>
      <c r="E231" s="17">
        <v>138200</v>
      </c>
      <c r="F231" s="15" t="s">
        <v>685</v>
      </c>
      <c r="G231" s="15" t="s">
        <v>316</v>
      </c>
      <c r="H231" s="15" t="s">
        <v>684</v>
      </c>
      <c r="I231" s="15" t="s">
        <v>646</v>
      </c>
      <c r="J231" s="15" t="s">
        <v>686</v>
      </c>
      <c r="K231" s="17">
        <v>0</v>
      </c>
      <c r="L231" s="16">
        <v>42797</v>
      </c>
      <c r="M231" s="15"/>
    </row>
    <row r="232" spans="1:13" x14ac:dyDescent="0.25">
      <c r="A232" s="15"/>
      <c r="B232" s="15" t="s">
        <v>684</v>
      </c>
      <c r="C232" s="15" t="s">
        <v>95</v>
      </c>
      <c r="D232" s="16">
        <v>42797</v>
      </c>
      <c r="E232" s="17">
        <v>138200</v>
      </c>
      <c r="F232" s="15" t="s">
        <v>685</v>
      </c>
      <c r="G232" s="15" t="s">
        <v>316</v>
      </c>
      <c r="H232" s="15" t="s">
        <v>684</v>
      </c>
      <c r="I232" s="15" t="s">
        <v>646</v>
      </c>
      <c r="J232" s="15" t="s">
        <v>687</v>
      </c>
      <c r="K232" s="17">
        <v>0</v>
      </c>
      <c r="L232" s="16">
        <v>42797</v>
      </c>
      <c r="M232" s="15"/>
    </row>
    <row r="233" spans="1:13" x14ac:dyDescent="0.25">
      <c r="A233" s="15" t="s">
        <v>1217</v>
      </c>
      <c r="B233" s="15" t="s">
        <v>688</v>
      </c>
      <c r="C233" s="15" t="s">
        <v>388</v>
      </c>
      <c r="D233" s="16">
        <v>42353</v>
      </c>
      <c r="E233" s="17">
        <v>138200</v>
      </c>
      <c r="F233" s="15" t="s">
        <v>689</v>
      </c>
      <c r="G233" s="15" t="s">
        <v>72</v>
      </c>
      <c r="H233" s="15" t="s">
        <v>684</v>
      </c>
      <c r="I233" s="15" t="s">
        <v>690</v>
      </c>
      <c r="J233" s="15" t="s">
        <v>686</v>
      </c>
      <c r="K233" s="17">
        <v>336</v>
      </c>
      <c r="L233" s="16">
        <v>42431</v>
      </c>
      <c r="M233" s="15"/>
    </row>
    <row r="234" spans="1:13" x14ac:dyDescent="0.25">
      <c r="A234" s="15" t="s">
        <v>692</v>
      </c>
      <c r="B234" s="15" t="s">
        <v>691</v>
      </c>
      <c r="C234" s="15" t="s">
        <v>95</v>
      </c>
      <c r="D234" s="16">
        <v>42760</v>
      </c>
      <c r="E234" s="17">
        <v>138200</v>
      </c>
      <c r="F234" s="15" t="s">
        <v>693</v>
      </c>
      <c r="G234" s="15" t="s">
        <v>144</v>
      </c>
      <c r="H234" s="15" t="s">
        <v>684</v>
      </c>
      <c r="I234" s="15" t="s">
        <v>694</v>
      </c>
      <c r="J234" s="15" t="s">
        <v>687</v>
      </c>
      <c r="K234" s="17">
        <v>37</v>
      </c>
      <c r="L234" s="16">
        <v>42760</v>
      </c>
      <c r="M234" s="15"/>
    </row>
    <row r="235" spans="1:13" x14ac:dyDescent="0.25">
      <c r="A235" s="15" t="s">
        <v>1218</v>
      </c>
      <c r="B235" s="15" t="s">
        <v>695</v>
      </c>
      <c r="C235" s="15" t="s">
        <v>95</v>
      </c>
      <c r="D235" s="16">
        <v>42614</v>
      </c>
      <c r="E235" s="17">
        <v>145005</v>
      </c>
      <c r="F235" s="15" t="s">
        <v>76</v>
      </c>
      <c r="G235" s="15" t="s">
        <v>72</v>
      </c>
      <c r="H235" s="15" t="s">
        <v>696</v>
      </c>
      <c r="I235" s="15" t="s">
        <v>697</v>
      </c>
      <c r="J235" s="15" t="s">
        <v>78</v>
      </c>
      <c r="K235" s="17">
        <v>220</v>
      </c>
      <c r="L235" s="16">
        <v>42663</v>
      </c>
      <c r="M235" s="15"/>
    </row>
    <row r="236" spans="1:13" x14ac:dyDescent="0.25">
      <c r="A236" s="15" t="s">
        <v>93</v>
      </c>
      <c r="B236" s="15" t="s">
        <v>75</v>
      </c>
      <c r="C236" s="15" t="s">
        <v>95</v>
      </c>
      <c r="D236" s="16">
        <v>42619</v>
      </c>
      <c r="E236" s="17">
        <v>119578</v>
      </c>
      <c r="F236" s="15" t="s">
        <v>76</v>
      </c>
      <c r="G236" s="15" t="s">
        <v>72</v>
      </c>
      <c r="H236" s="15" t="s">
        <v>696</v>
      </c>
      <c r="I236" s="15" t="s">
        <v>698</v>
      </c>
      <c r="J236" s="15" t="s">
        <v>78</v>
      </c>
      <c r="K236" s="17">
        <v>220</v>
      </c>
      <c r="L236" s="16">
        <v>42663</v>
      </c>
      <c r="M236" s="15"/>
    </row>
    <row r="237" spans="1:13" x14ac:dyDescent="0.25">
      <c r="A237" s="15" t="s">
        <v>1219</v>
      </c>
      <c r="B237" s="15" t="s">
        <v>699</v>
      </c>
      <c r="C237" s="15" t="s">
        <v>95</v>
      </c>
      <c r="D237" s="16">
        <v>42673</v>
      </c>
      <c r="E237" s="17">
        <v>588524</v>
      </c>
      <c r="F237" s="15" t="s">
        <v>700</v>
      </c>
      <c r="G237" s="15" t="s">
        <v>72</v>
      </c>
      <c r="H237" s="15" t="s">
        <v>696</v>
      </c>
      <c r="I237" s="15" t="s">
        <v>701</v>
      </c>
      <c r="J237" s="15" t="s">
        <v>78</v>
      </c>
      <c r="K237" s="17">
        <v>165</v>
      </c>
      <c r="L237" s="16">
        <v>42718</v>
      </c>
      <c r="M237" s="15"/>
    </row>
    <row r="238" spans="1:13" x14ac:dyDescent="0.25">
      <c r="A238" s="15" t="s">
        <v>702</v>
      </c>
      <c r="B238" s="15" t="s">
        <v>696</v>
      </c>
      <c r="C238" s="15" t="s">
        <v>95</v>
      </c>
      <c r="D238" s="16">
        <v>42913</v>
      </c>
      <c r="E238" s="17">
        <v>0</v>
      </c>
      <c r="F238" s="15" t="s">
        <v>703</v>
      </c>
      <c r="G238" s="15" t="s">
        <v>316</v>
      </c>
      <c r="H238" s="15" t="s">
        <v>696</v>
      </c>
      <c r="I238" s="15" t="s">
        <v>704</v>
      </c>
      <c r="J238" s="15" t="s">
        <v>292</v>
      </c>
      <c r="K238" s="17">
        <v>0</v>
      </c>
      <c r="L238" s="16">
        <v>42913</v>
      </c>
      <c r="M238" s="15"/>
    </row>
    <row r="239" spans="1:13" x14ac:dyDescent="0.25">
      <c r="A239" s="15" t="s">
        <v>1220</v>
      </c>
      <c r="B239" s="15" t="s">
        <v>705</v>
      </c>
      <c r="C239" s="15" t="s">
        <v>95</v>
      </c>
      <c r="D239" s="16">
        <v>42785</v>
      </c>
      <c r="E239" s="17">
        <v>171263</v>
      </c>
      <c r="F239" s="15" t="s">
        <v>706</v>
      </c>
      <c r="G239" s="15" t="s">
        <v>72</v>
      </c>
      <c r="H239" s="15" t="s">
        <v>696</v>
      </c>
      <c r="I239" s="15" t="s">
        <v>707</v>
      </c>
      <c r="J239" s="15" t="s">
        <v>513</v>
      </c>
      <c r="K239" s="17">
        <v>55</v>
      </c>
      <c r="L239" s="16">
        <v>42828</v>
      </c>
      <c r="M239" s="15"/>
    </row>
    <row r="240" spans="1:13" x14ac:dyDescent="0.25">
      <c r="A240" s="15" t="s">
        <v>709</v>
      </c>
      <c r="B240" s="15" t="s">
        <v>708</v>
      </c>
      <c r="C240" s="15" t="s">
        <v>95</v>
      </c>
      <c r="D240" s="16">
        <v>42894</v>
      </c>
      <c r="E240" s="17">
        <v>1024370</v>
      </c>
      <c r="F240" s="15" t="s">
        <v>331</v>
      </c>
      <c r="G240" s="15" t="s">
        <v>144</v>
      </c>
      <c r="H240" s="15" t="s">
        <v>696</v>
      </c>
      <c r="I240" s="15" t="s">
        <v>710</v>
      </c>
      <c r="J240" s="15" t="s">
        <v>292</v>
      </c>
      <c r="K240" s="17">
        <v>19</v>
      </c>
      <c r="L240" s="16">
        <v>42894</v>
      </c>
      <c r="M240" s="15"/>
    </row>
    <row r="241" spans="1:13" x14ac:dyDescent="0.25">
      <c r="A241" s="15" t="s">
        <v>1141</v>
      </c>
      <c r="B241" s="15" t="s">
        <v>230</v>
      </c>
      <c r="C241" s="15" t="s">
        <v>95</v>
      </c>
      <c r="D241" s="16">
        <v>42187</v>
      </c>
      <c r="E241" s="17">
        <v>1000000</v>
      </c>
      <c r="F241" s="15" t="s">
        <v>198</v>
      </c>
      <c r="G241" s="15" t="s">
        <v>72</v>
      </c>
      <c r="H241" s="15" t="s">
        <v>711</v>
      </c>
      <c r="I241" s="15" t="s">
        <v>712</v>
      </c>
      <c r="J241" s="15" t="s">
        <v>201</v>
      </c>
      <c r="K241" s="17">
        <v>754</v>
      </c>
      <c r="L241" s="16">
        <v>42345</v>
      </c>
      <c r="M241" s="15"/>
    </row>
    <row r="242" spans="1:13" x14ac:dyDescent="0.25">
      <c r="A242" s="15" t="s">
        <v>713</v>
      </c>
      <c r="B242" s="15" t="s">
        <v>711</v>
      </c>
      <c r="C242" s="15" t="s">
        <v>95</v>
      </c>
      <c r="D242" s="16">
        <v>43159</v>
      </c>
      <c r="E242" s="17">
        <v>1000000</v>
      </c>
      <c r="F242" s="15" t="s">
        <v>232</v>
      </c>
      <c r="G242" s="15" t="s">
        <v>316</v>
      </c>
      <c r="H242" s="15" t="s">
        <v>711</v>
      </c>
      <c r="I242" s="15"/>
      <c r="J242" s="15" t="s">
        <v>201</v>
      </c>
      <c r="K242" s="17">
        <v>0</v>
      </c>
      <c r="L242" s="16">
        <v>43159</v>
      </c>
      <c r="M242" s="15"/>
    </row>
    <row r="243" spans="1:13" x14ac:dyDescent="0.25">
      <c r="A243" s="15">
        <v>2080582</v>
      </c>
      <c r="B243" s="15" t="s">
        <v>714</v>
      </c>
      <c r="C243" s="15" t="s">
        <v>130</v>
      </c>
      <c r="D243" s="16">
        <v>43495</v>
      </c>
      <c r="E243" s="17">
        <v>175277</v>
      </c>
      <c r="F243" s="15" t="s">
        <v>715</v>
      </c>
      <c r="G243" s="15" t="s">
        <v>716</v>
      </c>
      <c r="H243" s="15" t="s">
        <v>717</v>
      </c>
      <c r="I243" s="15" t="s">
        <v>718</v>
      </c>
      <c r="J243" s="15" t="s">
        <v>719</v>
      </c>
      <c r="K243" s="17">
        <v>0</v>
      </c>
      <c r="L243" s="16">
        <v>43495</v>
      </c>
      <c r="M243" s="15"/>
    </row>
    <row r="244" spans="1:13" x14ac:dyDescent="0.25">
      <c r="A244" s="15" t="s">
        <v>720</v>
      </c>
      <c r="B244" s="15" t="s">
        <v>717</v>
      </c>
      <c r="C244" s="15" t="s">
        <v>95</v>
      </c>
      <c r="D244" s="16">
        <v>43495</v>
      </c>
      <c r="E244" s="17">
        <v>181900</v>
      </c>
      <c r="F244" s="15" t="s">
        <v>721</v>
      </c>
      <c r="G244" s="15" t="s">
        <v>316</v>
      </c>
      <c r="H244" s="15" t="s">
        <v>717</v>
      </c>
      <c r="I244" s="15"/>
      <c r="J244" s="15" t="s">
        <v>92</v>
      </c>
      <c r="K244" s="17">
        <v>0</v>
      </c>
      <c r="L244" s="16">
        <v>43495</v>
      </c>
      <c r="M244" s="15"/>
    </row>
    <row r="245" spans="1:13" x14ac:dyDescent="0.25">
      <c r="A245" s="15" t="s">
        <v>720</v>
      </c>
      <c r="B245" s="15" t="s">
        <v>717</v>
      </c>
      <c r="C245" s="15" t="s">
        <v>130</v>
      </c>
      <c r="D245" s="16">
        <v>43495</v>
      </c>
      <c r="E245" s="17">
        <v>175277</v>
      </c>
      <c r="F245" s="15" t="s">
        <v>721</v>
      </c>
      <c r="G245" s="15" t="s">
        <v>316</v>
      </c>
      <c r="H245" s="15" t="s">
        <v>717</v>
      </c>
      <c r="I245" s="15"/>
      <c r="J245" s="15" t="s">
        <v>719</v>
      </c>
      <c r="K245" s="17">
        <v>0</v>
      </c>
      <c r="L245" s="16">
        <v>43495</v>
      </c>
      <c r="M245" s="15"/>
    </row>
    <row r="246" spans="1:13" x14ac:dyDescent="0.25">
      <c r="A246" s="15" t="s">
        <v>1221</v>
      </c>
      <c r="B246" s="15" t="s">
        <v>722</v>
      </c>
      <c r="C246" s="15" t="s">
        <v>95</v>
      </c>
      <c r="D246" s="16">
        <v>42610</v>
      </c>
      <c r="E246" s="17">
        <v>181900</v>
      </c>
      <c r="F246" s="15" t="s">
        <v>723</v>
      </c>
      <c r="G246" s="15" t="s">
        <v>72</v>
      </c>
      <c r="H246" s="15" t="s">
        <v>717</v>
      </c>
      <c r="I246" s="15" t="s">
        <v>724</v>
      </c>
      <c r="J246" s="15" t="s">
        <v>92</v>
      </c>
      <c r="K246" s="17">
        <v>832</v>
      </c>
      <c r="L246" s="16">
        <v>42633</v>
      </c>
      <c r="M246" s="15"/>
    </row>
    <row r="247" spans="1:13" x14ac:dyDescent="0.25">
      <c r="A247" s="15" t="s">
        <v>1222</v>
      </c>
      <c r="B247" s="15" t="s">
        <v>725</v>
      </c>
      <c r="C247" s="15" t="s">
        <v>95</v>
      </c>
      <c r="D247" s="16">
        <v>42965</v>
      </c>
      <c r="E247" s="17">
        <v>372683</v>
      </c>
      <c r="F247" s="15" t="s">
        <v>726</v>
      </c>
      <c r="G247" s="15" t="s">
        <v>72</v>
      </c>
      <c r="H247" s="15" t="s">
        <v>727</v>
      </c>
      <c r="I247" s="15" t="s">
        <v>728</v>
      </c>
      <c r="J247" s="15" t="s">
        <v>513</v>
      </c>
      <c r="K247" s="17">
        <v>573</v>
      </c>
      <c r="L247" s="16">
        <v>43010</v>
      </c>
      <c r="M247" s="15"/>
    </row>
    <row r="248" spans="1:13" x14ac:dyDescent="0.25">
      <c r="A248" s="15" t="s">
        <v>1223</v>
      </c>
      <c r="B248" s="15" t="s">
        <v>729</v>
      </c>
      <c r="C248" s="15" t="s">
        <v>95</v>
      </c>
      <c r="D248" s="16">
        <v>42958</v>
      </c>
      <c r="E248" s="17">
        <v>29500</v>
      </c>
      <c r="F248" s="15" t="s">
        <v>730</v>
      </c>
      <c r="G248" s="15" t="s">
        <v>72</v>
      </c>
      <c r="H248" s="15" t="s">
        <v>727</v>
      </c>
      <c r="I248" s="15" t="s">
        <v>731</v>
      </c>
      <c r="J248" s="15" t="s">
        <v>732</v>
      </c>
      <c r="K248" s="17">
        <v>479</v>
      </c>
      <c r="L248" s="16">
        <v>43104</v>
      </c>
      <c r="M248" s="15"/>
    </row>
    <row r="249" spans="1:13" x14ac:dyDescent="0.25">
      <c r="A249" s="15" t="s">
        <v>1224</v>
      </c>
      <c r="B249" s="15" t="s">
        <v>733</v>
      </c>
      <c r="C249" s="15" t="s">
        <v>95</v>
      </c>
      <c r="D249" s="16">
        <v>42951</v>
      </c>
      <c r="E249" s="17">
        <v>29500</v>
      </c>
      <c r="F249" s="15" t="s">
        <v>730</v>
      </c>
      <c r="G249" s="15" t="s">
        <v>72</v>
      </c>
      <c r="H249" s="15" t="s">
        <v>727</v>
      </c>
      <c r="I249" s="15" t="s">
        <v>734</v>
      </c>
      <c r="J249" s="15" t="s">
        <v>732</v>
      </c>
      <c r="K249" s="17">
        <v>479</v>
      </c>
      <c r="L249" s="16">
        <v>43104</v>
      </c>
      <c r="M249" s="15"/>
    </row>
    <row r="250" spans="1:13" x14ac:dyDescent="0.25">
      <c r="A250" s="15" t="s">
        <v>1225</v>
      </c>
      <c r="B250" s="15" t="s">
        <v>735</v>
      </c>
      <c r="C250" s="15" t="s">
        <v>95</v>
      </c>
      <c r="D250" s="16">
        <v>43019</v>
      </c>
      <c r="E250" s="17">
        <v>48400</v>
      </c>
      <c r="F250" s="15" t="s">
        <v>736</v>
      </c>
      <c r="G250" s="15" t="s">
        <v>72</v>
      </c>
      <c r="H250" s="15" t="s">
        <v>727</v>
      </c>
      <c r="I250" s="15" t="s">
        <v>737</v>
      </c>
      <c r="J250" s="15" t="s">
        <v>738</v>
      </c>
      <c r="K250" s="17">
        <v>500</v>
      </c>
      <c r="L250" s="16">
        <v>43083</v>
      </c>
      <c r="M250" s="15"/>
    </row>
    <row r="251" spans="1:13" x14ac:dyDescent="0.25">
      <c r="A251" s="15" t="s">
        <v>1226</v>
      </c>
      <c r="B251" s="15" t="s">
        <v>739</v>
      </c>
      <c r="C251" s="15" t="s">
        <v>95</v>
      </c>
      <c r="D251" s="16">
        <v>43031</v>
      </c>
      <c r="E251" s="17">
        <v>48400</v>
      </c>
      <c r="F251" s="15" t="s">
        <v>736</v>
      </c>
      <c r="G251" s="15" t="s">
        <v>72</v>
      </c>
      <c r="H251" s="15" t="s">
        <v>727</v>
      </c>
      <c r="I251" s="15" t="s">
        <v>740</v>
      </c>
      <c r="J251" s="15" t="s">
        <v>741</v>
      </c>
      <c r="K251" s="17">
        <v>500</v>
      </c>
      <c r="L251" s="16">
        <v>43083</v>
      </c>
      <c r="M251" s="15"/>
    </row>
    <row r="252" spans="1:13" x14ac:dyDescent="0.25">
      <c r="A252" s="15" t="s">
        <v>1227</v>
      </c>
      <c r="B252" s="15" t="s">
        <v>742</v>
      </c>
      <c r="C252" s="15" t="s">
        <v>95</v>
      </c>
      <c r="D252" s="16">
        <v>43033</v>
      </c>
      <c r="E252" s="17">
        <v>108400</v>
      </c>
      <c r="F252" s="15" t="s">
        <v>736</v>
      </c>
      <c r="G252" s="15" t="s">
        <v>72</v>
      </c>
      <c r="H252" s="15" t="s">
        <v>727</v>
      </c>
      <c r="I252" s="15" t="s">
        <v>743</v>
      </c>
      <c r="J252" s="15" t="s">
        <v>744</v>
      </c>
      <c r="K252" s="17">
        <v>500</v>
      </c>
      <c r="L252" s="16">
        <v>43083</v>
      </c>
      <c r="M252" s="15"/>
    </row>
    <row r="253" spans="1:13" x14ac:dyDescent="0.25">
      <c r="A253" s="15" t="s">
        <v>745</v>
      </c>
      <c r="B253" s="15" t="s">
        <v>727</v>
      </c>
      <c r="C253" s="15" t="s">
        <v>95</v>
      </c>
      <c r="D253" s="16">
        <v>43613</v>
      </c>
      <c r="E253" s="17">
        <v>2416006</v>
      </c>
      <c r="F253" s="15" t="s">
        <v>746</v>
      </c>
      <c r="G253" s="15" t="s">
        <v>316</v>
      </c>
      <c r="H253" s="15" t="s">
        <v>727</v>
      </c>
      <c r="I253" s="15" t="s">
        <v>747</v>
      </c>
      <c r="J253" s="15" t="s">
        <v>292</v>
      </c>
      <c r="K253" s="17">
        <v>0</v>
      </c>
      <c r="L253" s="16">
        <v>43613</v>
      </c>
      <c r="M253" s="15"/>
    </row>
    <row r="254" spans="1:13" x14ac:dyDescent="0.25">
      <c r="A254" s="15" t="s">
        <v>1228</v>
      </c>
      <c r="B254" s="15" t="s">
        <v>748</v>
      </c>
      <c r="C254" s="15" t="s">
        <v>95</v>
      </c>
      <c r="D254" s="16">
        <v>42811</v>
      </c>
      <c r="E254" s="17">
        <v>194667</v>
      </c>
      <c r="F254" s="15" t="s">
        <v>749</v>
      </c>
      <c r="G254" s="15" t="s">
        <v>72</v>
      </c>
      <c r="H254" s="15" t="s">
        <v>727</v>
      </c>
      <c r="I254" s="15" t="s">
        <v>750</v>
      </c>
      <c r="J254" s="15" t="s">
        <v>665</v>
      </c>
      <c r="K254" s="17">
        <v>725</v>
      </c>
      <c r="L254" s="16">
        <v>42858</v>
      </c>
      <c r="M254" s="15"/>
    </row>
    <row r="255" spans="1:13" x14ac:dyDescent="0.25">
      <c r="A255" s="15" t="s">
        <v>1229</v>
      </c>
      <c r="B255" s="15" t="s">
        <v>751</v>
      </c>
      <c r="C255" s="15" t="s">
        <v>95</v>
      </c>
      <c r="D255" s="16">
        <v>42811</v>
      </c>
      <c r="E255" s="17">
        <v>48400</v>
      </c>
      <c r="F255" s="15" t="s">
        <v>749</v>
      </c>
      <c r="G255" s="15" t="s">
        <v>72</v>
      </c>
      <c r="H255" s="15" t="s">
        <v>727</v>
      </c>
      <c r="I255" s="15" t="s">
        <v>697</v>
      </c>
      <c r="J255" s="15" t="s">
        <v>78</v>
      </c>
      <c r="K255" s="17">
        <v>725</v>
      </c>
      <c r="L255" s="16">
        <v>42858</v>
      </c>
      <c r="M255" s="15"/>
    </row>
    <row r="256" spans="1:13" x14ac:dyDescent="0.25">
      <c r="A256" s="15" t="s">
        <v>1230</v>
      </c>
      <c r="B256" s="15" t="s">
        <v>752</v>
      </c>
      <c r="C256" s="15" t="s">
        <v>95</v>
      </c>
      <c r="D256" s="16">
        <v>42813</v>
      </c>
      <c r="E256" s="17">
        <v>207119</v>
      </c>
      <c r="F256" s="15" t="s">
        <v>749</v>
      </c>
      <c r="G256" s="15" t="s">
        <v>72</v>
      </c>
      <c r="H256" s="15" t="s">
        <v>727</v>
      </c>
      <c r="I256" s="15" t="s">
        <v>750</v>
      </c>
      <c r="J256" s="15" t="s">
        <v>665</v>
      </c>
      <c r="K256" s="17">
        <v>725</v>
      </c>
      <c r="L256" s="16">
        <v>42858</v>
      </c>
      <c r="M256" s="15"/>
    </row>
    <row r="257" spans="1:13" x14ac:dyDescent="0.25">
      <c r="A257" s="15" t="s">
        <v>1231</v>
      </c>
      <c r="B257" s="15" t="s">
        <v>753</v>
      </c>
      <c r="C257" s="15" t="s">
        <v>95</v>
      </c>
      <c r="D257" s="16">
        <v>42822</v>
      </c>
      <c r="E257" s="17">
        <v>158572</v>
      </c>
      <c r="F257" s="15" t="s">
        <v>749</v>
      </c>
      <c r="G257" s="15" t="s">
        <v>72</v>
      </c>
      <c r="H257" s="15" t="s">
        <v>727</v>
      </c>
      <c r="I257" s="15" t="s">
        <v>754</v>
      </c>
      <c r="J257" s="15" t="s">
        <v>78</v>
      </c>
      <c r="K257" s="17">
        <v>725</v>
      </c>
      <c r="L257" s="16">
        <v>42858</v>
      </c>
      <c r="M257" s="15"/>
    </row>
    <row r="258" spans="1:13" x14ac:dyDescent="0.25">
      <c r="A258" s="15" t="s">
        <v>1232</v>
      </c>
      <c r="B258" s="15" t="s">
        <v>755</v>
      </c>
      <c r="C258" s="15" t="s">
        <v>95</v>
      </c>
      <c r="D258" s="16">
        <v>42867</v>
      </c>
      <c r="E258" s="17">
        <v>376021</v>
      </c>
      <c r="F258" s="15" t="s">
        <v>756</v>
      </c>
      <c r="G258" s="15" t="s">
        <v>72</v>
      </c>
      <c r="H258" s="15" t="s">
        <v>727</v>
      </c>
      <c r="I258" s="15" t="s">
        <v>757</v>
      </c>
      <c r="J258" s="15" t="s">
        <v>758</v>
      </c>
      <c r="K258" s="17">
        <v>663</v>
      </c>
      <c r="L258" s="16">
        <v>42920</v>
      </c>
      <c r="M258" s="15"/>
    </row>
    <row r="259" spans="1:13" x14ac:dyDescent="0.25">
      <c r="A259" s="15" t="s">
        <v>1233</v>
      </c>
      <c r="B259" s="15" t="s">
        <v>759</v>
      </c>
      <c r="C259" s="15" t="s">
        <v>95</v>
      </c>
      <c r="D259" s="16">
        <v>42873</v>
      </c>
      <c r="E259" s="17">
        <v>173601</v>
      </c>
      <c r="F259" s="15" t="s">
        <v>756</v>
      </c>
      <c r="G259" s="15" t="s">
        <v>72</v>
      </c>
      <c r="H259" s="15" t="s">
        <v>727</v>
      </c>
      <c r="I259" s="15" t="s">
        <v>707</v>
      </c>
      <c r="J259" s="15" t="s">
        <v>513</v>
      </c>
      <c r="K259" s="17">
        <v>663</v>
      </c>
      <c r="L259" s="16">
        <v>42920</v>
      </c>
      <c r="M259" s="15"/>
    </row>
    <row r="260" spans="1:13" x14ac:dyDescent="0.25">
      <c r="A260" s="15" t="s">
        <v>48</v>
      </c>
      <c r="B260" s="15" t="s">
        <v>760</v>
      </c>
      <c r="C260" s="15" t="s">
        <v>95</v>
      </c>
      <c r="D260" s="16">
        <v>42873</v>
      </c>
      <c r="E260" s="17">
        <v>479479</v>
      </c>
      <c r="F260" s="15" t="s">
        <v>756</v>
      </c>
      <c r="G260" s="15" t="s">
        <v>72</v>
      </c>
      <c r="H260" s="15" t="s">
        <v>727</v>
      </c>
      <c r="I260" s="15" t="s">
        <v>761</v>
      </c>
      <c r="J260" s="15" t="s">
        <v>738</v>
      </c>
      <c r="K260" s="17">
        <v>663</v>
      </c>
      <c r="L260" s="16">
        <v>42920</v>
      </c>
      <c r="M260" s="15"/>
    </row>
    <row r="261" spans="1:13" x14ac:dyDescent="0.25">
      <c r="A261" s="15" t="s">
        <v>1234</v>
      </c>
      <c r="B261" s="15" t="s">
        <v>762</v>
      </c>
      <c r="C261" s="15" t="s">
        <v>95</v>
      </c>
      <c r="D261" s="16">
        <v>42923</v>
      </c>
      <c r="E261" s="17">
        <v>259940</v>
      </c>
      <c r="F261" s="15" t="s">
        <v>763</v>
      </c>
      <c r="G261" s="15" t="s">
        <v>72</v>
      </c>
      <c r="H261" s="15" t="s">
        <v>727</v>
      </c>
      <c r="I261" s="15" t="s">
        <v>728</v>
      </c>
      <c r="J261" s="15" t="s">
        <v>513</v>
      </c>
      <c r="K261" s="17">
        <v>604</v>
      </c>
      <c r="L261" s="16">
        <v>42979</v>
      </c>
      <c r="M261" s="15"/>
    </row>
    <row r="262" spans="1:13" x14ac:dyDescent="0.25">
      <c r="A262" s="15" t="s">
        <v>765</v>
      </c>
      <c r="B262" s="15" t="s">
        <v>764</v>
      </c>
      <c r="C262" s="15" t="s">
        <v>95</v>
      </c>
      <c r="D262" s="16">
        <v>42894</v>
      </c>
      <c r="E262" s="17">
        <v>4950688</v>
      </c>
      <c r="F262" s="15" t="s">
        <v>331</v>
      </c>
      <c r="G262" s="15" t="s">
        <v>144</v>
      </c>
      <c r="H262" s="15" t="s">
        <v>727</v>
      </c>
      <c r="I262" s="15" t="s">
        <v>710</v>
      </c>
      <c r="J262" s="15" t="s">
        <v>292</v>
      </c>
      <c r="K262" s="17">
        <v>719</v>
      </c>
      <c r="L262" s="16">
        <v>42894</v>
      </c>
      <c r="M262" s="15"/>
    </row>
    <row r="263" spans="1:13" x14ac:dyDescent="0.25">
      <c r="A263" s="15" t="s">
        <v>1144</v>
      </c>
      <c r="B263" s="15" t="s">
        <v>233</v>
      </c>
      <c r="C263" s="15" t="s">
        <v>95</v>
      </c>
      <c r="D263" s="16">
        <v>43798</v>
      </c>
      <c r="E263" s="17">
        <v>2416006</v>
      </c>
      <c r="F263" s="15" t="s">
        <v>234</v>
      </c>
      <c r="G263" s="15" t="s">
        <v>72</v>
      </c>
      <c r="H263" s="15" t="s">
        <v>766</v>
      </c>
      <c r="I263" s="15" t="s">
        <v>235</v>
      </c>
      <c r="J263" s="15" t="s">
        <v>236</v>
      </c>
      <c r="K263" s="17">
        <v>874</v>
      </c>
      <c r="L263" s="16">
        <v>42864</v>
      </c>
      <c r="M263" s="15"/>
    </row>
    <row r="264" spans="1:13" x14ac:dyDescent="0.25">
      <c r="A264" s="15" t="s">
        <v>745</v>
      </c>
      <c r="B264" s="15" t="s">
        <v>766</v>
      </c>
      <c r="C264" s="15" t="s">
        <v>95</v>
      </c>
      <c r="D264" s="16">
        <v>43613</v>
      </c>
      <c r="E264" s="17">
        <v>2416006</v>
      </c>
      <c r="F264" s="15" t="s">
        <v>234</v>
      </c>
      <c r="G264" s="15" t="s">
        <v>316</v>
      </c>
      <c r="H264" s="15" t="s">
        <v>766</v>
      </c>
      <c r="I264" s="15" t="s">
        <v>747</v>
      </c>
      <c r="J264" s="15" t="s">
        <v>292</v>
      </c>
      <c r="K264" s="17">
        <v>185</v>
      </c>
      <c r="L264" s="16">
        <v>43613</v>
      </c>
      <c r="M264" s="15"/>
    </row>
    <row r="265" spans="1:13" x14ac:dyDescent="0.25">
      <c r="A265" s="15" t="s">
        <v>745</v>
      </c>
      <c r="B265" s="15" t="s">
        <v>766</v>
      </c>
      <c r="C265" s="15" t="s">
        <v>95</v>
      </c>
      <c r="D265" s="16">
        <v>43613</v>
      </c>
      <c r="E265" s="17">
        <v>2416006</v>
      </c>
      <c r="F265" s="15" t="s">
        <v>234</v>
      </c>
      <c r="G265" s="15" t="s">
        <v>316</v>
      </c>
      <c r="H265" s="15" t="s">
        <v>766</v>
      </c>
      <c r="I265" s="15" t="s">
        <v>747</v>
      </c>
      <c r="J265" s="15" t="s">
        <v>236</v>
      </c>
      <c r="K265" s="17">
        <v>185</v>
      </c>
      <c r="L265" s="16">
        <v>43613</v>
      </c>
      <c r="M265" s="15"/>
    </row>
    <row r="266" spans="1:13" x14ac:dyDescent="0.25">
      <c r="A266" s="15" t="s">
        <v>745</v>
      </c>
      <c r="B266" s="15" t="s">
        <v>727</v>
      </c>
      <c r="C266" s="15" t="s">
        <v>95</v>
      </c>
      <c r="D266" s="16">
        <v>43613</v>
      </c>
      <c r="E266" s="17">
        <v>2416006</v>
      </c>
      <c r="F266" s="15" t="s">
        <v>331</v>
      </c>
      <c r="G266" s="15" t="s">
        <v>316</v>
      </c>
      <c r="H266" s="15" t="s">
        <v>766</v>
      </c>
      <c r="I266" s="15" t="s">
        <v>767</v>
      </c>
      <c r="J266" s="15" t="s">
        <v>292</v>
      </c>
      <c r="K266" s="17">
        <v>904</v>
      </c>
      <c r="L266" s="16">
        <v>42894</v>
      </c>
      <c r="M266" s="15"/>
    </row>
    <row r="267" spans="1:13" x14ac:dyDescent="0.25">
      <c r="A267" s="15" t="s">
        <v>33</v>
      </c>
      <c r="B267" s="15" t="s">
        <v>69</v>
      </c>
      <c r="C267" s="15" t="s">
        <v>95</v>
      </c>
      <c r="D267" s="16">
        <v>42557</v>
      </c>
      <c r="E267" s="17">
        <v>1349905</v>
      </c>
      <c r="F267" s="15" t="s">
        <v>71</v>
      </c>
      <c r="G267" s="15" t="s">
        <v>72</v>
      </c>
      <c r="H267" s="15" t="s">
        <v>768</v>
      </c>
      <c r="I267" s="15" t="s">
        <v>769</v>
      </c>
      <c r="J267" s="15" t="s">
        <v>74</v>
      </c>
      <c r="K267" s="17">
        <v>1263</v>
      </c>
      <c r="L267" s="16">
        <v>42650</v>
      </c>
      <c r="M267" s="15"/>
    </row>
    <row r="268" spans="1:13" x14ac:dyDescent="0.25">
      <c r="A268" s="15" t="s">
        <v>1235</v>
      </c>
      <c r="B268" s="15" t="s">
        <v>770</v>
      </c>
      <c r="C268" s="15" t="s">
        <v>95</v>
      </c>
      <c r="D268" s="16">
        <v>42605</v>
      </c>
      <c r="E268" s="17">
        <v>248524</v>
      </c>
      <c r="F268" s="15" t="s">
        <v>771</v>
      </c>
      <c r="G268" s="15" t="s">
        <v>72</v>
      </c>
      <c r="H268" s="15" t="s">
        <v>768</v>
      </c>
      <c r="I268" s="15" t="s">
        <v>772</v>
      </c>
      <c r="J268" s="15" t="s">
        <v>773</v>
      </c>
      <c r="K268" s="17">
        <v>1260</v>
      </c>
      <c r="L268" s="16">
        <v>42653</v>
      </c>
      <c r="M268" s="15"/>
    </row>
    <row r="269" spans="1:13" x14ac:dyDescent="0.25">
      <c r="A269" s="15" t="s">
        <v>1236</v>
      </c>
      <c r="B269" s="15" t="s">
        <v>774</v>
      </c>
      <c r="C269" s="15" t="s">
        <v>95</v>
      </c>
      <c r="D269" s="16">
        <v>42588</v>
      </c>
      <c r="E269" s="17">
        <v>186355</v>
      </c>
      <c r="F269" s="15" t="s">
        <v>771</v>
      </c>
      <c r="G269" s="15" t="s">
        <v>72</v>
      </c>
      <c r="H269" s="15" t="s">
        <v>768</v>
      </c>
      <c r="I269" s="15" t="s">
        <v>775</v>
      </c>
      <c r="J269" s="15" t="s">
        <v>583</v>
      </c>
      <c r="K269" s="17">
        <v>1260</v>
      </c>
      <c r="L269" s="16">
        <v>42653</v>
      </c>
      <c r="M269" s="15"/>
    </row>
    <row r="270" spans="1:13" x14ac:dyDescent="0.25">
      <c r="A270" s="15" t="s">
        <v>1237</v>
      </c>
      <c r="B270" s="15" t="s">
        <v>776</v>
      </c>
      <c r="C270" s="15" t="s">
        <v>95</v>
      </c>
      <c r="D270" s="16">
        <v>42602</v>
      </c>
      <c r="E270" s="17">
        <v>204159</v>
      </c>
      <c r="F270" s="15" t="s">
        <v>777</v>
      </c>
      <c r="G270" s="15" t="s">
        <v>72</v>
      </c>
      <c r="H270" s="15" t="s">
        <v>768</v>
      </c>
      <c r="I270" s="15" t="s">
        <v>778</v>
      </c>
      <c r="J270" s="15" t="s">
        <v>504</v>
      </c>
      <c r="K270" s="17">
        <v>1258</v>
      </c>
      <c r="L270" s="16">
        <v>42655</v>
      </c>
      <c r="M270" s="15"/>
    </row>
    <row r="271" spans="1:13" x14ac:dyDescent="0.25">
      <c r="A271" s="15" t="s">
        <v>1238</v>
      </c>
      <c r="B271" s="15" t="s">
        <v>779</v>
      </c>
      <c r="C271" s="15" t="s">
        <v>95</v>
      </c>
      <c r="D271" s="16">
        <v>42258</v>
      </c>
      <c r="E271" s="17">
        <v>2145847</v>
      </c>
      <c r="F271" s="15" t="s">
        <v>780</v>
      </c>
      <c r="G271" s="15" t="s">
        <v>72</v>
      </c>
      <c r="H271" s="15" t="s">
        <v>768</v>
      </c>
      <c r="I271" s="15" t="s">
        <v>781</v>
      </c>
      <c r="J271" s="15" t="s">
        <v>782</v>
      </c>
      <c r="K271" s="17">
        <v>1621</v>
      </c>
      <c r="L271" s="16">
        <v>42292</v>
      </c>
      <c r="M271" s="15"/>
    </row>
    <row r="272" spans="1:13" x14ac:dyDescent="0.25">
      <c r="A272" s="15" t="s">
        <v>1239</v>
      </c>
      <c r="B272" s="15" t="s">
        <v>783</v>
      </c>
      <c r="C272" s="15" t="s">
        <v>95</v>
      </c>
      <c r="D272" s="16">
        <v>42984</v>
      </c>
      <c r="E272" s="17">
        <v>1810723</v>
      </c>
      <c r="F272" s="15" t="s">
        <v>784</v>
      </c>
      <c r="G272" s="15" t="s">
        <v>72</v>
      </c>
      <c r="H272" s="15" t="s">
        <v>768</v>
      </c>
      <c r="I272" s="15" t="s">
        <v>785</v>
      </c>
      <c r="J272" s="15" t="s">
        <v>74</v>
      </c>
      <c r="K272" s="17">
        <v>886</v>
      </c>
      <c r="L272" s="16">
        <v>43027</v>
      </c>
      <c r="M272" s="15"/>
    </row>
    <row r="273" spans="1:13" x14ac:dyDescent="0.25">
      <c r="A273" s="15" t="s">
        <v>1240</v>
      </c>
      <c r="B273" s="15" t="s">
        <v>786</v>
      </c>
      <c r="C273" s="15" t="s">
        <v>95</v>
      </c>
      <c r="D273" s="16">
        <v>42992</v>
      </c>
      <c r="E273" s="17">
        <v>6950</v>
      </c>
      <c r="F273" s="15" t="s">
        <v>787</v>
      </c>
      <c r="G273" s="15" t="s">
        <v>72</v>
      </c>
      <c r="H273" s="15" t="s">
        <v>768</v>
      </c>
      <c r="I273" s="15" t="s">
        <v>785</v>
      </c>
      <c r="J273" s="15" t="s">
        <v>74</v>
      </c>
      <c r="K273" s="17">
        <v>886</v>
      </c>
      <c r="L273" s="16">
        <v>43027</v>
      </c>
      <c r="M273" s="15"/>
    </row>
    <row r="274" spans="1:13" x14ac:dyDescent="0.25">
      <c r="A274" s="15" t="s">
        <v>1241</v>
      </c>
      <c r="B274" s="15" t="s">
        <v>788</v>
      </c>
      <c r="C274" s="15" t="s">
        <v>95</v>
      </c>
      <c r="D274" s="16">
        <v>43001</v>
      </c>
      <c r="E274" s="17">
        <v>48400</v>
      </c>
      <c r="F274" s="15" t="s">
        <v>787</v>
      </c>
      <c r="G274" s="15" t="s">
        <v>72</v>
      </c>
      <c r="H274" s="15" t="s">
        <v>768</v>
      </c>
      <c r="I274" s="15" t="s">
        <v>789</v>
      </c>
      <c r="J274" s="15" t="s">
        <v>201</v>
      </c>
      <c r="K274" s="17">
        <v>886</v>
      </c>
      <c r="L274" s="16">
        <v>43027</v>
      </c>
      <c r="M274" s="15"/>
    </row>
    <row r="275" spans="1:13" x14ac:dyDescent="0.25">
      <c r="A275" s="15" t="s">
        <v>1242</v>
      </c>
      <c r="B275" s="15" t="s">
        <v>790</v>
      </c>
      <c r="C275" s="15" t="s">
        <v>95</v>
      </c>
      <c r="D275" s="16">
        <v>42642</v>
      </c>
      <c r="E275" s="17">
        <v>139937</v>
      </c>
      <c r="F275" s="15" t="s">
        <v>791</v>
      </c>
      <c r="G275" s="15" t="s">
        <v>72</v>
      </c>
      <c r="H275" s="15" t="s">
        <v>768</v>
      </c>
      <c r="I275" s="15" t="s">
        <v>792</v>
      </c>
      <c r="J275" s="15" t="s">
        <v>793</v>
      </c>
      <c r="K275" s="17">
        <v>1238</v>
      </c>
      <c r="L275" s="16">
        <v>42675</v>
      </c>
      <c r="M275" s="15"/>
    </row>
    <row r="276" spans="1:13" x14ac:dyDescent="0.25">
      <c r="A276" s="15" t="s">
        <v>1243</v>
      </c>
      <c r="B276" s="15" t="s">
        <v>794</v>
      </c>
      <c r="C276" s="15" t="s">
        <v>388</v>
      </c>
      <c r="D276" s="16">
        <v>42639</v>
      </c>
      <c r="E276" s="17">
        <v>46390</v>
      </c>
      <c r="F276" s="15" t="s">
        <v>76</v>
      </c>
      <c r="G276" s="15" t="s">
        <v>72</v>
      </c>
      <c r="H276" s="15" t="s">
        <v>768</v>
      </c>
      <c r="I276" s="15" t="s">
        <v>795</v>
      </c>
      <c r="J276" s="15" t="s">
        <v>782</v>
      </c>
      <c r="K276" s="17">
        <v>1250</v>
      </c>
      <c r="L276" s="16">
        <v>42663</v>
      </c>
      <c r="M276" s="15"/>
    </row>
    <row r="277" spans="1:13" x14ac:dyDescent="0.25">
      <c r="A277" s="15" t="s">
        <v>1244</v>
      </c>
      <c r="B277" s="15" t="s">
        <v>796</v>
      </c>
      <c r="C277" s="15" t="s">
        <v>95</v>
      </c>
      <c r="D277" s="16">
        <v>42218</v>
      </c>
      <c r="E277" s="17">
        <v>249880</v>
      </c>
      <c r="F277" s="15" t="s">
        <v>797</v>
      </c>
      <c r="G277" s="15" t="s">
        <v>72</v>
      </c>
      <c r="H277" s="15" t="s">
        <v>768</v>
      </c>
      <c r="I277" s="15" t="s">
        <v>680</v>
      </c>
      <c r="J277" s="15" t="s">
        <v>677</v>
      </c>
      <c r="K277" s="17">
        <v>1602</v>
      </c>
      <c r="L277" s="16">
        <v>42311</v>
      </c>
      <c r="M277" s="15"/>
    </row>
    <row r="278" spans="1:13" x14ac:dyDescent="0.25">
      <c r="A278" s="15" t="s">
        <v>1245</v>
      </c>
      <c r="B278" s="15" t="s">
        <v>798</v>
      </c>
      <c r="C278" s="15" t="s">
        <v>95</v>
      </c>
      <c r="D278" s="16">
        <v>42690</v>
      </c>
      <c r="E278" s="17">
        <v>201043</v>
      </c>
      <c r="F278" s="15" t="s">
        <v>799</v>
      </c>
      <c r="G278" s="15" t="s">
        <v>72</v>
      </c>
      <c r="H278" s="15" t="s">
        <v>768</v>
      </c>
      <c r="I278" s="15" t="s">
        <v>800</v>
      </c>
      <c r="J278" s="15" t="s">
        <v>782</v>
      </c>
      <c r="K278" s="17">
        <v>1176</v>
      </c>
      <c r="L278" s="16">
        <v>42737</v>
      </c>
      <c r="M278" s="15"/>
    </row>
    <row r="279" spans="1:13" x14ac:dyDescent="0.25">
      <c r="A279" s="15" t="s">
        <v>1246</v>
      </c>
      <c r="B279" s="15" t="s">
        <v>801</v>
      </c>
      <c r="C279" s="15" t="s">
        <v>95</v>
      </c>
      <c r="D279" s="16">
        <v>42316</v>
      </c>
      <c r="E279" s="17">
        <v>51100</v>
      </c>
      <c r="F279" s="15" t="s">
        <v>802</v>
      </c>
      <c r="G279" s="15" t="s">
        <v>72</v>
      </c>
      <c r="H279" s="15" t="s">
        <v>768</v>
      </c>
      <c r="I279" s="15" t="s">
        <v>803</v>
      </c>
      <c r="J279" s="15" t="s">
        <v>236</v>
      </c>
      <c r="K279" s="17">
        <v>1538</v>
      </c>
      <c r="L279" s="16">
        <v>42375</v>
      </c>
      <c r="M279" s="15"/>
    </row>
    <row r="280" spans="1:13" x14ac:dyDescent="0.25">
      <c r="A280" s="15" t="s">
        <v>1247</v>
      </c>
      <c r="B280" s="15" t="s">
        <v>804</v>
      </c>
      <c r="C280" s="15" t="s">
        <v>95</v>
      </c>
      <c r="D280" s="16">
        <v>42994</v>
      </c>
      <c r="E280" s="17">
        <v>51814</v>
      </c>
      <c r="F280" s="15" t="s">
        <v>805</v>
      </c>
      <c r="G280" s="15" t="s">
        <v>72</v>
      </c>
      <c r="H280" s="15" t="s">
        <v>768</v>
      </c>
      <c r="I280" s="15" t="s">
        <v>806</v>
      </c>
      <c r="J280" s="15" t="s">
        <v>807</v>
      </c>
      <c r="K280" s="17">
        <v>873</v>
      </c>
      <c r="L280" s="16">
        <v>43040</v>
      </c>
      <c r="M280" s="15"/>
    </row>
    <row r="281" spans="1:13" x14ac:dyDescent="0.25">
      <c r="A281" s="15" t="s">
        <v>1248</v>
      </c>
      <c r="B281" s="15" t="s">
        <v>808</v>
      </c>
      <c r="C281" s="15" t="s">
        <v>95</v>
      </c>
      <c r="D281" s="16">
        <v>42643</v>
      </c>
      <c r="E281" s="17">
        <v>181900</v>
      </c>
      <c r="F281" s="15" t="s">
        <v>809</v>
      </c>
      <c r="G281" s="15" t="s">
        <v>72</v>
      </c>
      <c r="H281" s="15" t="s">
        <v>768</v>
      </c>
      <c r="I281" s="15" t="s">
        <v>810</v>
      </c>
      <c r="J281" s="15" t="s">
        <v>811</v>
      </c>
      <c r="K281" s="17">
        <v>1231</v>
      </c>
      <c r="L281" s="16">
        <v>42682</v>
      </c>
      <c r="M281" s="15"/>
    </row>
    <row r="282" spans="1:13" x14ac:dyDescent="0.25">
      <c r="A282" s="15" t="s">
        <v>1249</v>
      </c>
      <c r="B282" s="15" t="s">
        <v>812</v>
      </c>
      <c r="C282" s="15" t="s">
        <v>95</v>
      </c>
      <c r="D282" s="16">
        <v>42654</v>
      </c>
      <c r="E282" s="17">
        <v>155677</v>
      </c>
      <c r="F282" s="15" t="s">
        <v>813</v>
      </c>
      <c r="G282" s="15" t="s">
        <v>72</v>
      </c>
      <c r="H282" s="15" t="s">
        <v>768</v>
      </c>
      <c r="I282" s="15" t="s">
        <v>814</v>
      </c>
      <c r="J282" s="15" t="s">
        <v>815</v>
      </c>
      <c r="K282" s="17">
        <v>1221</v>
      </c>
      <c r="L282" s="16">
        <v>42692</v>
      </c>
      <c r="M282" s="15"/>
    </row>
    <row r="283" spans="1:13" x14ac:dyDescent="0.25">
      <c r="A283" s="15" t="s">
        <v>1250</v>
      </c>
      <c r="B283" s="15" t="s">
        <v>816</v>
      </c>
      <c r="C283" s="15" t="s">
        <v>95</v>
      </c>
      <c r="D283" s="16">
        <v>42662</v>
      </c>
      <c r="E283" s="17">
        <v>87560</v>
      </c>
      <c r="F283" s="15" t="s">
        <v>817</v>
      </c>
      <c r="G283" s="15" t="s">
        <v>72</v>
      </c>
      <c r="H283" s="15" t="s">
        <v>768</v>
      </c>
      <c r="I283" s="15" t="s">
        <v>818</v>
      </c>
      <c r="J283" s="15" t="s">
        <v>782</v>
      </c>
      <c r="K283" s="17">
        <v>1221</v>
      </c>
      <c r="L283" s="16">
        <v>42692</v>
      </c>
      <c r="M283" s="15"/>
    </row>
    <row r="284" spans="1:13" x14ac:dyDescent="0.25">
      <c r="A284" s="15" t="s">
        <v>1251</v>
      </c>
      <c r="B284" s="15" t="s">
        <v>819</v>
      </c>
      <c r="C284" s="15" t="s">
        <v>95</v>
      </c>
      <c r="D284" s="16">
        <v>42668</v>
      </c>
      <c r="E284" s="17">
        <v>89400</v>
      </c>
      <c r="F284" s="15" t="s">
        <v>817</v>
      </c>
      <c r="G284" s="15" t="s">
        <v>72</v>
      </c>
      <c r="H284" s="15" t="s">
        <v>768</v>
      </c>
      <c r="I284" s="15" t="s">
        <v>818</v>
      </c>
      <c r="J284" s="15" t="s">
        <v>782</v>
      </c>
      <c r="K284" s="17">
        <v>1221</v>
      </c>
      <c r="L284" s="16">
        <v>42692</v>
      </c>
      <c r="M284" s="15"/>
    </row>
    <row r="285" spans="1:13" x14ac:dyDescent="0.25">
      <c r="A285" s="15" t="s">
        <v>1252</v>
      </c>
      <c r="B285" s="15" t="s">
        <v>820</v>
      </c>
      <c r="C285" s="15" t="s">
        <v>95</v>
      </c>
      <c r="D285" s="16">
        <v>42311</v>
      </c>
      <c r="E285" s="17">
        <v>157500</v>
      </c>
      <c r="F285" s="15" t="s">
        <v>821</v>
      </c>
      <c r="G285" s="15" t="s">
        <v>72</v>
      </c>
      <c r="H285" s="15" t="s">
        <v>768</v>
      </c>
      <c r="I285" s="15" t="s">
        <v>822</v>
      </c>
      <c r="J285" s="15" t="s">
        <v>823</v>
      </c>
      <c r="K285" s="17">
        <v>1585</v>
      </c>
      <c r="L285" s="16">
        <v>42328</v>
      </c>
      <c r="M285" s="15"/>
    </row>
    <row r="286" spans="1:13" x14ac:dyDescent="0.25">
      <c r="A286" s="15" t="s">
        <v>1253</v>
      </c>
      <c r="B286" s="15" t="s">
        <v>824</v>
      </c>
      <c r="C286" s="15" t="s">
        <v>95</v>
      </c>
      <c r="D286" s="16">
        <v>43020</v>
      </c>
      <c r="E286" s="17">
        <v>48400</v>
      </c>
      <c r="F286" s="15" t="s">
        <v>825</v>
      </c>
      <c r="G286" s="15" t="s">
        <v>72</v>
      </c>
      <c r="H286" s="15" t="s">
        <v>768</v>
      </c>
      <c r="I286" s="15" t="s">
        <v>826</v>
      </c>
      <c r="J286" s="15" t="s">
        <v>782</v>
      </c>
      <c r="K286" s="17">
        <v>854</v>
      </c>
      <c r="L286" s="16">
        <v>43059</v>
      </c>
      <c r="M286" s="15"/>
    </row>
    <row r="287" spans="1:13" x14ac:dyDescent="0.25">
      <c r="A287" s="15" t="s">
        <v>1254</v>
      </c>
      <c r="B287" s="15" t="s">
        <v>827</v>
      </c>
      <c r="C287" s="15" t="s">
        <v>95</v>
      </c>
      <c r="D287" s="16">
        <v>42262</v>
      </c>
      <c r="E287" s="17">
        <v>91900</v>
      </c>
      <c r="F287" s="15" t="s">
        <v>828</v>
      </c>
      <c r="G287" s="15" t="s">
        <v>72</v>
      </c>
      <c r="H287" s="15" t="s">
        <v>768</v>
      </c>
      <c r="I287" s="15" t="s">
        <v>829</v>
      </c>
      <c r="J287" s="15" t="s">
        <v>782</v>
      </c>
      <c r="K287" s="17">
        <v>1585</v>
      </c>
      <c r="L287" s="16">
        <v>42328</v>
      </c>
      <c r="M287" s="15"/>
    </row>
    <row r="288" spans="1:13" x14ac:dyDescent="0.25">
      <c r="A288" s="15" t="s">
        <v>1140</v>
      </c>
      <c r="B288" s="15" t="s">
        <v>193</v>
      </c>
      <c r="C288" s="15" t="s">
        <v>95</v>
      </c>
      <c r="D288" s="16">
        <v>42279</v>
      </c>
      <c r="E288" s="17">
        <v>641805</v>
      </c>
      <c r="F288" s="15" t="s">
        <v>194</v>
      </c>
      <c r="G288" s="15" t="s">
        <v>72</v>
      </c>
      <c r="H288" s="15" t="s">
        <v>768</v>
      </c>
      <c r="I288" s="15" t="s">
        <v>180</v>
      </c>
      <c r="J288" s="15" t="s">
        <v>181</v>
      </c>
      <c r="K288" s="17">
        <v>1529</v>
      </c>
      <c r="L288" s="16">
        <v>42384</v>
      </c>
      <c r="M288" s="15"/>
    </row>
    <row r="289" spans="1:13" x14ac:dyDescent="0.25">
      <c r="A289" s="15" t="s">
        <v>1255</v>
      </c>
      <c r="B289" s="15" t="s">
        <v>830</v>
      </c>
      <c r="C289" s="15" t="s">
        <v>95</v>
      </c>
      <c r="D289" s="16">
        <v>42711</v>
      </c>
      <c r="E289" s="17">
        <v>149048</v>
      </c>
      <c r="F289" s="15" t="s">
        <v>831</v>
      </c>
      <c r="G289" s="15" t="s">
        <v>72</v>
      </c>
      <c r="H289" s="15" t="s">
        <v>768</v>
      </c>
      <c r="I289" s="15" t="s">
        <v>832</v>
      </c>
      <c r="J289" s="15" t="s">
        <v>833</v>
      </c>
      <c r="K289" s="17">
        <v>1161</v>
      </c>
      <c r="L289" s="16">
        <v>42752</v>
      </c>
      <c r="M289" s="15"/>
    </row>
    <row r="290" spans="1:13" x14ac:dyDescent="0.25">
      <c r="A290" s="15" t="s">
        <v>1256</v>
      </c>
      <c r="B290" s="15" t="s">
        <v>834</v>
      </c>
      <c r="C290" s="15" t="s">
        <v>95</v>
      </c>
      <c r="D290" s="16">
        <v>42359</v>
      </c>
      <c r="E290" s="17">
        <v>53573</v>
      </c>
      <c r="F290" s="15" t="s">
        <v>835</v>
      </c>
      <c r="G290" s="15" t="s">
        <v>72</v>
      </c>
      <c r="H290" s="15" t="s">
        <v>768</v>
      </c>
      <c r="I290" s="15" t="s">
        <v>836</v>
      </c>
      <c r="J290" s="15" t="s">
        <v>837</v>
      </c>
      <c r="K290" s="17">
        <v>1525</v>
      </c>
      <c r="L290" s="16">
        <v>42388</v>
      </c>
      <c r="M290" s="15"/>
    </row>
    <row r="291" spans="1:13" x14ac:dyDescent="0.25">
      <c r="A291" s="15" t="s">
        <v>36</v>
      </c>
      <c r="B291" s="15" t="s">
        <v>838</v>
      </c>
      <c r="C291" s="15" t="s">
        <v>95</v>
      </c>
      <c r="D291" s="16">
        <v>42707</v>
      </c>
      <c r="E291" s="17">
        <v>209360</v>
      </c>
      <c r="F291" s="15" t="s">
        <v>839</v>
      </c>
      <c r="G291" s="15" t="s">
        <v>72</v>
      </c>
      <c r="H291" s="15" t="s">
        <v>768</v>
      </c>
      <c r="I291" s="15" t="s">
        <v>840</v>
      </c>
      <c r="J291" s="15" t="s">
        <v>782</v>
      </c>
      <c r="K291" s="17">
        <v>1159</v>
      </c>
      <c r="L291" s="16">
        <v>42754</v>
      </c>
      <c r="M291" s="15"/>
    </row>
    <row r="292" spans="1:13" x14ac:dyDescent="0.25">
      <c r="A292" s="15" t="s">
        <v>1257</v>
      </c>
      <c r="B292" s="15" t="s">
        <v>841</v>
      </c>
      <c r="C292" s="15" t="s">
        <v>95</v>
      </c>
      <c r="D292" s="16">
        <v>42289</v>
      </c>
      <c r="E292" s="17">
        <v>61600</v>
      </c>
      <c r="F292" s="15" t="s">
        <v>842</v>
      </c>
      <c r="G292" s="15" t="s">
        <v>72</v>
      </c>
      <c r="H292" s="15" t="s">
        <v>768</v>
      </c>
      <c r="I292" s="15" t="s">
        <v>803</v>
      </c>
      <c r="J292" s="15" t="s">
        <v>236</v>
      </c>
      <c r="K292" s="17">
        <v>1571</v>
      </c>
      <c r="L292" s="16">
        <v>42342</v>
      </c>
      <c r="M292" s="15"/>
    </row>
    <row r="293" spans="1:13" x14ac:dyDescent="0.25">
      <c r="A293" s="15" t="s">
        <v>1258</v>
      </c>
      <c r="B293" s="15" t="s">
        <v>843</v>
      </c>
      <c r="C293" s="15" t="s">
        <v>95</v>
      </c>
      <c r="D293" s="16">
        <v>43034</v>
      </c>
      <c r="E293" s="17">
        <v>1100198</v>
      </c>
      <c r="F293" s="15" t="s">
        <v>844</v>
      </c>
      <c r="G293" s="15" t="s">
        <v>72</v>
      </c>
      <c r="H293" s="15" t="s">
        <v>768</v>
      </c>
      <c r="I293" s="15" t="s">
        <v>845</v>
      </c>
      <c r="J293" s="15" t="s">
        <v>846</v>
      </c>
      <c r="K293" s="17">
        <v>839</v>
      </c>
      <c r="L293" s="16">
        <v>43074</v>
      </c>
      <c r="M293" s="15"/>
    </row>
    <row r="294" spans="1:13" x14ac:dyDescent="0.25">
      <c r="A294" s="15" t="s">
        <v>1141</v>
      </c>
      <c r="B294" s="15" t="s">
        <v>230</v>
      </c>
      <c r="C294" s="15" t="s">
        <v>95</v>
      </c>
      <c r="D294" s="16">
        <v>42187</v>
      </c>
      <c r="E294" s="17">
        <v>32880</v>
      </c>
      <c r="F294" s="15" t="s">
        <v>198</v>
      </c>
      <c r="G294" s="15" t="s">
        <v>72</v>
      </c>
      <c r="H294" s="15" t="s">
        <v>768</v>
      </c>
      <c r="I294" s="15" t="s">
        <v>847</v>
      </c>
      <c r="J294" s="15" t="s">
        <v>201</v>
      </c>
      <c r="K294" s="17">
        <v>1538</v>
      </c>
      <c r="L294" s="16">
        <v>42345</v>
      </c>
      <c r="M294" s="15"/>
    </row>
    <row r="295" spans="1:13" x14ac:dyDescent="0.25">
      <c r="A295" s="15" t="s">
        <v>1259</v>
      </c>
      <c r="B295" s="15" t="s">
        <v>848</v>
      </c>
      <c r="C295" s="15" t="s">
        <v>95</v>
      </c>
      <c r="D295" s="16">
        <v>42334</v>
      </c>
      <c r="E295" s="17">
        <v>77431</v>
      </c>
      <c r="F295" s="15" t="s">
        <v>849</v>
      </c>
      <c r="G295" s="15" t="s">
        <v>72</v>
      </c>
      <c r="H295" s="15" t="s">
        <v>768</v>
      </c>
      <c r="I295" s="15" t="s">
        <v>850</v>
      </c>
      <c r="J295" s="15" t="s">
        <v>782</v>
      </c>
      <c r="K295" s="17">
        <v>1564</v>
      </c>
      <c r="L295" s="16">
        <v>42349</v>
      </c>
      <c r="M295" s="15"/>
    </row>
    <row r="296" spans="1:13" x14ac:dyDescent="0.25">
      <c r="A296" s="15" t="s">
        <v>1260</v>
      </c>
      <c r="B296" s="15" t="s">
        <v>851</v>
      </c>
      <c r="C296" s="15" t="s">
        <v>95</v>
      </c>
      <c r="D296" s="16">
        <v>42689</v>
      </c>
      <c r="E296" s="17">
        <v>827214</v>
      </c>
      <c r="F296" s="15" t="s">
        <v>852</v>
      </c>
      <c r="G296" s="15" t="s">
        <v>72</v>
      </c>
      <c r="H296" s="15" t="s">
        <v>768</v>
      </c>
      <c r="I296" s="15" t="s">
        <v>853</v>
      </c>
      <c r="J296" s="15" t="s">
        <v>854</v>
      </c>
      <c r="K296" s="17">
        <v>1177</v>
      </c>
      <c r="L296" s="16">
        <v>42736</v>
      </c>
      <c r="M296" s="15"/>
    </row>
    <row r="297" spans="1:13" x14ac:dyDescent="0.25">
      <c r="A297" s="15" t="s">
        <v>1261</v>
      </c>
      <c r="B297" s="15" t="s">
        <v>855</v>
      </c>
      <c r="C297" s="15" t="s">
        <v>95</v>
      </c>
      <c r="D297" s="16">
        <v>42720</v>
      </c>
      <c r="E297" s="17">
        <v>265000</v>
      </c>
      <c r="F297" s="15" t="s">
        <v>856</v>
      </c>
      <c r="G297" s="15" t="s">
        <v>72</v>
      </c>
      <c r="H297" s="15" t="s">
        <v>768</v>
      </c>
      <c r="I297" s="15" t="s">
        <v>857</v>
      </c>
      <c r="J297" s="15" t="s">
        <v>807</v>
      </c>
      <c r="K297" s="17">
        <v>1146</v>
      </c>
      <c r="L297" s="16">
        <v>42767</v>
      </c>
      <c r="M297" s="15"/>
    </row>
    <row r="298" spans="1:13" x14ac:dyDescent="0.25">
      <c r="A298" s="15" t="s">
        <v>1262</v>
      </c>
      <c r="B298" s="15" t="s">
        <v>858</v>
      </c>
      <c r="C298" s="15" t="s">
        <v>95</v>
      </c>
      <c r="D298" s="16">
        <v>42721</v>
      </c>
      <c r="E298" s="17">
        <v>232922</v>
      </c>
      <c r="F298" s="15" t="s">
        <v>856</v>
      </c>
      <c r="G298" s="15" t="s">
        <v>72</v>
      </c>
      <c r="H298" s="15" t="s">
        <v>768</v>
      </c>
      <c r="I298" s="15" t="s">
        <v>857</v>
      </c>
      <c r="J298" s="15" t="s">
        <v>807</v>
      </c>
      <c r="K298" s="17">
        <v>1146</v>
      </c>
      <c r="L298" s="16">
        <v>42767</v>
      </c>
      <c r="M298" s="15"/>
    </row>
    <row r="299" spans="1:13" x14ac:dyDescent="0.25">
      <c r="A299" s="15" t="s">
        <v>1138</v>
      </c>
      <c r="B299" s="15" t="s">
        <v>172</v>
      </c>
      <c r="C299" s="15" t="s">
        <v>539</v>
      </c>
      <c r="D299" s="16">
        <v>42215</v>
      </c>
      <c r="E299" s="17">
        <v>12272386</v>
      </c>
      <c r="F299" s="15" t="s">
        <v>173</v>
      </c>
      <c r="G299" s="15" t="s">
        <v>128</v>
      </c>
      <c r="H299" s="15" t="s">
        <v>768</v>
      </c>
      <c r="I299" s="15" t="s">
        <v>859</v>
      </c>
      <c r="J299" s="15" t="s">
        <v>74</v>
      </c>
      <c r="K299" s="17">
        <v>1862</v>
      </c>
      <c r="L299" s="16">
        <v>42051</v>
      </c>
      <c r="M299" s="15"/>
    </row>
    <row r="300" spans="1:13" x14ac:dyDescent="0.25">
      <c r="A300" s="15" t="s">
        <v>1139</v>
      </c>
      <c r="B300" s="15" t="s">
        <v>179</v>
      </c>
      <c r="C300" s="15" t="s">
        <v>95</v>
      </c>
      <c r="D300" s="16">
        <v>42451</v>
      </c>
      <c r="E300" s="17">
        <v>33694</v>
      </c>
      <c r="F300" s="15" t="s">
        <v>182</v>
      </c>
      <c r="G300" s="15" t="s">
        <v>128</v>
      </c>
      <c r="H300" s="15" t="s">
        <v>768</v>
      </c>
      <c r="I300" s="15" t="s">
        <v>860</v>
      </c>
      <c r="J300" s="15" t="s">
        <v>181</v>
      </c>
      <c r="K300" s="17">
        <v>1741</v>
      </c>
      <c r="L300" s="16">
        <v>42202</v>
      </c>
      <c r="M300" s="15"/>
    </row>
    <row r="301" spans="1:13" x14ac:dyDescent="0.25">
      <c r="A301" s="15" t="s">
        <v>1263</v>
      </c>
      <c r="B301" s="15" t="s">
        <v>861</v>
      </c>
      <c r="C301" s="15" t="s">
        <v>653</v>
      </c>
      <c r="D301" s="16">
        <v>42606</v>
      </c>
      <c r="E301" s="17">
        <v>377855</v>
      </c>
      <c r="F301" s="15" t="s">
        <v>862</v>
      </c>
      <c r="G301" s="15" t="s">
        <v>72</v>
      </c>
      <c r="H301" s="15" t="s">
        <v>768</v>
      </c>
      <c r="I301" s="15" t="s">
        <v>863</v>
      </c>
      <c r="J301" s="15" t="s">
        <v>864</v>
      </c>
      <c r="K301" s="17">
        <v>528</v>
      </c>
      <c r="L301" s="16">
        <v>43385</v>
      </c>
      <c r="M301" s="15"/>
    </row>
    <row r="302" spans="1:13" x14ac:dyDescent="0.25">
      <c r="A302" s="15" t="s">
        <v>865</v>
      </c>
      <c r="B302" s="15" t="s">
        <v>768</v>
      </c>
      <c r="C302" s="15" t="s">
        <v>388</v>
      </c>
      <c r="D302" s="16">
        <v>43937</v>
      </c>
      <c r="E302" s="17">
        <v>1755958</v>
      </c>
      <c r="F302" s="15" t="s">
        <v>866</v>
      </c>
      <c r="G302" s="15" t="s">
        <v>316</v>
      </c>
      <c r="H302" s="15" t="s">
        <v>768</v>
      </c>
      <c r="I302" s="15" t="s">
        <v>646</v>
      </c>
      <c r="J302" s="15" t="s">
        <v>504</v>
      </c>
      <c r="K302" s="17">
        <v>6</v>
      </c>
      <c r="L302" s="16">
        <v>43937</v>
      </c>
      <c r="M302" s="15"/>
    </row>
    <row r="303" spans="1:13" x14ac:dyDescent="0.25">
      <c r="A303" s="15" t="s">
        <v>865</v>
      </c>
      <c r="B303" s="15" t="s">
        <v>768</v>
      </c>
      <c r="C303" s="15" t="s">
        <v>539</v>
      </c>
      <c r="D303" s="16">
        <v>43937</v>
      </c>
      <c r="E303" s="17">
        <v>12447526</v>
      </c>
      <c r="F303" s="15" t="s">
        <v>866</v>
      </c>
      <c r="G303" s="15" t="s">
        <v>316</v>
      </c>
      <c r="H303" s="15" t="s">
        <v>768</v>
      </c>
      <c r="I303" s="15" t="s">
        <v>646</v>
      </c>
      <c r="J303" s="15" t="s">
        <v>74</v>
      </c>
      <c r="K303" s="17">
        <v>6</v>
      </c>
      <c r="L303" s="16">
        <v>43937</v>
      </c>
      <c r="M303" s="15"/>
    </row>
    <row r="304" spans="1:13" x14ac:dyDescent="0.25">
      <c r="A304" s="15" t="s">
        <v>865</v>
      </c>
      <c r="B304" s="15" t="s">
        <v>768</v>
      </c>
      <c r="C304" s="15" t="s">
        <v>95</v>
      </c>
      <c r="D304" s="16">
        <v>43937</v>
      </c>
      <c r="E304" s="17">
        <v>14581339</v>
      </c>
      <c r="F304" s="15" t="s">
        <v>866</v>
      </c>
      <c r="G304" s="15" t="s">
        <v>316</v>
      </c>
      <c r="H304" s="15" t="s">
        <v>768</v>
      </c>
      <c r="I304" s="15" t="s">
        <v>646</v>
      </c>
      <c r="J304" s="15" t="s">
        <v>811</v>
      </c>
      <c r="K304" s="17">
        <v>6</v>
      </c>
      <c r="L304" s="16">
        <v>43937</v>
      </c>
      <c r="M304" s="15"/>
    </row>
    <row r="305" spans="1:13" x14ac:dyDescent="0.25">
      <c r="A305" s="15" t="s">
        <v>865</v>
      </c>
      <c r="B305" s="15" t="s">
        <v>768</v>
      </c>
      <c r="C305" s="15" t="s">
        <v>653</v>
      </c>
      <c r="D305" s="16">
        <v>43937</v>
      </c>
      <c r="E305" s="17">
        <v>377855</v>
      </c>
      <c r="F305" s="15" t="s">
        <v>866</v>
      </c>
      <c r="G305" s="15" t="s">
        <v>316</v>
      </c>
      <c r="H305" s="15" t="s">
        <v>768</v>
      </c>
      <c r="I305" s="15" t="s">
        <v>646</v>
      </c>
      <c r="J305" s="15" t="s">
        <v>864</v>
      </c>
      <c r="K305" s="17">
        <v>6</v>
      </c>
      <c r="L305" s="16">
        <v>43937</v>
      </c>
      <c r="M305" s="15"/>
    </row>
    <row r="306" spans="1:13" x14ac:dyDescent="0.25">
      <c r="A306" s="15" t="s">
        <v>1264</v>
      </c>
      <c r="B306" s="15" t="s">
        <v>867</v>
      </c>
      <c r="C306" s="15" t="s">
        <v>95</v>
      </c>
      <c r="D306" s="16">
        <v>42708</v>
      </c>
      <c r="E306" s="17">
        <v>1089362</v>
      </c>
      <c r="F306" s="15" t="s">
        <v>868</v>
      </c>
      <c r="G306" s="15" t="s">
        <v>72</v>
      </c>
      <c r="H306" s="15" t="s">
        <v>768</v>
      </c>
      <c r="I306" s="15" t="s">
        <v>869</v>
      </c>
      <c r="J306" s="15" t="s">
        <v>236</v>
      </c>
      <c r="K306" s="17">
        <v>1145</v>
      </c>
      <c r="L306" s="16">
        <v>42768</v>
      </c>
      <c r="M306" s="15"/>
    </row>
    <row r="307" spans="1:13" x14ac:dyDescent="0.25">
      <c r="A307" s="15" t="s">
        <v>1138</v>
      </c>
      <c r="B307" s="15" t="s">
        <v>174</v>
      </c>
      <c r="C307" s="15" t="s">
        <v>539</v>
      </c>
      <c r="D307" s="16">
        <v>42013</v>
      </c>
      <c r="E307" s="17">
        <v>175140</v>
      </c>
      <c r="F307" s="15" t="s">
        <v>175</v>
      </c>
      <c r="G307" s="15" t="s">
        <v>72</v>
      </c>
      <c r="H307" s="15" t="s">
        <v>768</v>
      </c>
      <c r="I307" s="15" t="s">
        <v>176</v>
      </c>
      <c r="J307" s="15" t="s">
        <v>74</v>
      </c>
      <c r="K307" s="17">
        <v>1832</v>
      </c>
      <c r="L307" s="16">
        <v>42051</v>
      </c>
      <c r="M307" s="15"/>
    </row>
    <row r="308" spans="1:13" x14ac:dyDescent="0.25">
      <c r="A308" s="15" t="s">
        <v>1265</v>
      </c>
      <c r="B308" s="15" t="s">
        <v>870</v>
      </c>
      <c r="C308" s="15" t="s">
        <v>95</v>
      </c>
      <c r="D308" s="16">
        <v>42388</v>
      </c>
      <c r="E308" s="17">
        <v>66291</v>
      </c>
      <c r="F308" s="15" t="s">
        <v>871</v>
      </c>
      <c r="G308" s="15" t="s">
        <v>72</v>
      </c>
      <c r="H308" s="15" t="s">
        <v>768</v>
      </c>
      <c r="I308" s="15" t="s">
        <v>872</v>
      </c>
      <c r="J308" s="15" t="s">
        <v>74</v>
      </c>
      <c r="K308" s="17">
        <v>1496</v>
      </c>
      <c r="L308" s="16">
        <v>42417</v>
      </c>
      <c r="M308" s="15"/>
    </row>
    <row r="309" spans="1:13" x14ac:dyDescent="0.25">
      <c r="A309" s="15" t="s">
        <v>1266</v>
      </c>
      <c r="B309" s="15" t="s">
        <v>873</v>
      </c>
      <c r="C309" s="15" t="s">
        <v>95</v>
      </c>
      <c r="D309" s="16">
        <v>42025</v>
      </c>
      <c r="E309" s="17">
        <v>376092</v>
      </c>
      <c r="F309" s="15" t="s">
        <v>874</v>
      </c>
      <c r="G309" s="15" t="s">
        <v>72</v>
      </c>
      <c r="H309" s="15" t="s">
        <v>768</v>
      </c>
      <c r="I309" s="15" t="s">
        <v>639</v>
      </c>
      <c r="J309" s="15" t="s">
        <v>875</v>
      </c>
      <c r="K309" s="17">
        <v>1829</v>
      </c>
      <c r="L309" s="16">
        <v>42054</v>
      </c>
      <c r="M309" s="15"/>
    </row>
    <row r="310" spans="1:13" x14ac:dyDescent="0.25">
      <c r="A310" s="15" t="s">
        <v>1267</v>
      </c>
      <c r="B310" s="15" t="s">
        <v>876</v>
      </c>
      <c r="C310" s="15" t="s">
        <v>95</v>
      </c>
      <c r="D310" s="16">
        <v>42396</v>
      </c>
      <c r="E310" s="17">
        <v>1957319</v>
      </c>
      <c r="F310" s="15" t="s">
        <v>877</v>
      </c>
      <c r="G310" s="15" t="s">
        <v>72</v>
      </c>
      <c r="H310" s="15" t="s">
        <v>768</v>
      </c>
      <c r="I310" s="15" t="s">
        <v>878</v>
      </c>
      <c r="J310" s="15" t="s">
        <v>879</v>
      </c>
      <c r="K310" s="17">
        <v>1483</v>
      </c>
      <c r="L310" s="16">
        <v>42430</v>
      </c>
      <c r="M310" s="15"/>
    </row>
    <row r="311" spans="1:13" x14ac:dyDescent="0.25">
      <c r="A311" s="15" t="s">
        <v>1268</v>
      </c>
      <c r="B311" s="15" t="s">
        <v>880</v>
      </c>
      <c r="C311" s="15" t="s">
        <v>95</v>
      </c>
      <c r="D311" s="16">
        <v>42025</v>
      </c>
      <c r="E311" s="17">
        <v>78720</v>
      </c>
      <c r="F311" s="15" t="s">
        <v>881</v>
      </c>
      <c r="G311" s="15" t="s">
        <v>72</v>
      </c>
      <c r="H311" s="15" t="s">
        <v>768</v>
      </c>
      <c r="I311" s="15" t="s">
        <v>503</v>
      </c>
      <c r="J311" s="15" t="s">
        <v>504</v>
      </c>
      <c r="K311" s="17">
        <v>1852</v>
      </c>
      <c r="L311" s="16">
        <v>42061</v>
      </c>
      <c r="M311" s="15"/>
    </row>
    <row r="312" spans="1:13" x14ac:dyDescent="0.25">
      <c r="A312" s="15" t="s">
        <v>1269</v>
      </c>
      <c r="B312" s="15" t="s">
        <v>882</v>
      </c>
      <c r="C312" s="15" t="s">
        <v>95</v>
      </c>
      <c r="D312" s="16">
        <v>42740</v>
      </c>
      <c r="E312" s="17">
        <v>159510</v>
      </c>
      <c r="F312" s="15" t="s">
        <v>883</v>
      </c>
      <c r="G312" s="15" t="s">
        <v>72</v>
      </c>
      <c r="H312" s="15" t="s">
        <v>768</v>
      </c>
      <c r="I312" s="15" t="s">
        <v>884</v>
      </c>
      <c r="J312" s="15" t="s">
        <v>807</v>
      </c>
      <c r="K312" s="17">
        <v>1127</v>
      </c>
      <c r="L312" s="16">
        <v>42786</v>
      </c>
      <c r="M312" s="15"/>
    </row>
    <row r="313" spans="1:13" x14ac:dyDescent="0.25">
      <c r="A313" s="15" t="s">
        <v>1270</v>
      </c>
      <c r="B313" s="15" t="s">
        <v>885</v>
      </c>
      <c r="C313" s="15" t="s">
        <v>95</v>
      </c>
      <c r="D313" s="16">
        <v>42741</v>
      </c>
      <c r="E313" s="17">
        <v>71523</v>
      </c>
      <c r="F313" s="15" t="s">
        <v>886</v>
      </c>
      <c r="G313" s="15" t="s">
        <v>72</v>
      </c>
      <c r="H313" s="15" t="s">
        <v>768</v>
      </c>
      <c r="I313" s="15" t="s">
        <v>795</v>
      </c>
      <c r="J313" s="15" t="s">
        <v>782</v>
      </c>
      <c r="K313" s="17">
        <v>1127</v>
      </c>
      <c r="L313" s="16">
        <v>42786</v>
      </c>
      <c r="M313" s="15"/>
    </row>
    <row r="314" spans="1:13" x14ac:dyDescent="0.25">
      <c r="A314" s="15" t="s">
        <v>1271</v>
      </c>
      <c r="B314" s="15" t="s">
        <v>887</v>
      </c>
      <c r="C314" s="15" t="s">
        <v>388</v>
      </c>
      <c r="D314" s="16">
        <v>42347</v>
      </c>
      <c r="E314" s="17">
        <v>272545</v>
      </c>
      <c r="F314" s="15" t="s">
        <v>888</v>
      </c>
      <c r="G314" s="15" t="s">
        <v>72</v>
      </c>
      <c r="H314" s="15" t="s">
        <v>768</v>
      </c>
      <c r="I314" s="15" t="s">
        <v>889</v>
      </c>
      <c r="J314" s="15" t="s">
        <v>890</v>
      </c>
      <c r="K314" s="17">
        <v>1482</v>
      </c>
      <c r="L314" s="16">
        <v>42431</v>
      </c>
      <c r="M314" s="15"/>
    </row>
    <row r="315" spans="1:13" x14ac:dyDescent="0.25">
      <c r="A315" s="15" t="s">
        <v>39</v>
      </c>
      <c r="B315" s="15" t="s">
        <v>891</v>
      </c>
      <c r="C315" s="15" t="s">
        <v>388</v>
      </c>
      <c r="D315" s="16">
        <v>42742</v>
      </c>
      <c r="E315" s="17">
        <v>372289</v>
      </c>
      <c r="F315" s="15" t="s">
        <v>892</v>
      </c>
      <c r="G315" s="15" t="s">
        <v>72</v>
      </c>
      <c r="H315" s="15" t="s">
        <v>768</v>
      </c>
      <c r="I315" s="15" t="s">
        <v>893</v>
      </c>
      <c r="J315" s="15" t="s">
        <v>894</v>
      </c>
      <c r="K315" s="17">
        <v>1117</v>
      </c>
      <c r="L315" s="16">
        <v>42796</v>
      </c>
      <c r="M315" s="15"/>
    </row>
    <row r="316" spans="1:13" x14ac:dyDescent="0.25">
      <c r="A316" s="15" t="s">
        <v>1272</v>
      </c>
      <c r="B316" s="15" t="s">
        <v>895</v>
      </c>
      <c r="C316" s="15" t="s">
        <v>95</v>
      </c>
      <c r="D316" s="16">
        <v>42694</v>
      </c>
      <c r="E316" s="17">
        <v>45300</v>
      </c>
      <c r="F316" s="15" t="s">
        <v>896</v>
      </c>
      <c r="G316" s="15" t="s">
        <v>72</v>
      </c>
      <c r="H316" s="15" t="s">
        <v>768</v>
      </c>
      <c r="I316" s="15" t="s">
        <v>897</v>
      </c>
      <c r="J316" s="15" t="s">
        <v>898</v>
      </c>
      <c r="K316" s="17">
        <v>1117</v>
      </c>
      <c r="L316" s="16">
        <v>42796</v>
      </c>
      <c r="M316" s="15"/>
    </row>
    <row r="317" spans="1:13" x14ac:dyDescent="0.25">
      <c r="A317" s="15" t="s">
        <v>1273</v>
      </c>
      <c r="B317" s="15" t="s">
        <v>899</v>
      </c>
      <c r="C317" s="15" t="s">
        <v>95</v>
      </c>
      <c r="D317" s="16">
        <v>42737</v>
      </c>
      <c r="E317" s="17">
        <v>196916</v>
      </c>
      <c r="F317" s="15" t="s">
        <v>900</v>
      </c>
      <c r="G317" s="15" t="s">
        <v>72</v>
      </c>
      <c r="H317" s="15" t="s">
        <v>768</v>
      </c>
      <c r="I317" s="15" t="s">
        <v>901</v>
      </c>
      <c r="J317" s="15" t="s">
        <v>811</v>
      </c>
      <c r="K317" s="17">
        <v>1106</v>
      </c>
      <c r="L317" s="16">
        <v>42807</v>
      </c>
      <c r="M317" s="15"/>
    </row>
    <row r="318" spans="1:13" x14ac:dyDescent="0.25">
      <c r="A318" s="15" t="s">
        <v>1274</v>
      </c>
      <c r="B318" s="15" t="s">
        <v>902</v>
      </c>
      <c r="C318" s="15" t="s">
        <v>95</v>
      </c>
      <c r="D318" s="16">
        <v>42411</v>
      </c>
      <c r="E318" s="17">
        <v>223486</v>
      </c>
      <c r="F318" s="15" t="s">
        <v>903</v>
      </c>
      <c r="G318" s="15" t="s">
        <v>72</v>
      </c>
      <c r="H318" s="15" t="s">
        <v>768</v>
      </c>
      <c r="I318" s="15" t="s">
        <v>904</v>
      </c>
      <c r="J318" s="15" t="s">
        <v>489</v>
      </c>
      <c r="K318" s="17">
        <v>1468</v>
      </c>
      <c r="L318" s="16">
        <v>42445</v>
      </c>
      <c r="M318" s="15"/>
    </row>
    <row r="319" spans="1:13" x14ac:dyDescent="0.25">
      <c r="A319" s="15" t="s">
        <v>1275</v>
      </c>
      <c r="B319" s="15" t="s">
        <v>905</v>
      </c>
      <c r="C319" s="15" t="s">
        <v>95</v>
      </c>
      <c r="D319" s="16">
        <v>42787</v>
      </c>
      <c r="E319" s="17">
        <v>3303332</v>
      </c>
      <c r="F319" s="15" t="s">
        <v>906</v>
      </c>
      <c r="G319" s="15" t="s">
        <v>72</v>
      </c>
      <c r="H319" s="15" t="s">
        <v>768</v>
      </c>
      <c r="I319" s="15" t="s">
        <v>907</v>
      </c>
      <c r="J319" s="15" t="s">
        <v>908</v>
      </c>
      <c r="K319" s="17">
        <v>1085</v>
      </c>
      <c r="L319" s="16">
        <v>42828</v>
      </c>
      <c r="M319" s="15"/>
    </row>
    <row r="320" spans="1:13" x14ac:dyDescent="0.25">
      <c r="A320" s="15" t="s">
        <v>1276</v>
      </c>
      <c r="B320" s="15" t="s">
        <v>909</v>
      </c>
      <c r="C320" s="15" t="s">
        <v>95</v>
      </c>
      <c r="D320" s="16">
        <v>42788</v>
      </c>
      <c r="E320" s="17">
        <v>285276</v>
      </c>
      <c r="F320" s="15" t="s">
        <v>910</v>
      </c>
      <c r="G320" s="15" t="s">
        <v>72</v>
      </c>
      <c r="H320" s="15" t="s">
        <v>768</v>
      </c>
      <c r="I320" s="15" t="s">
        <v>911</v>
      </c>
      <c r="J320" s="15" t="s">
        <v>185</v>
      </c>
      <c r="K320" s="17">
        <v>1083</v>
      </c>
      <c r="L320" s="16">
        <v>42830</v>
      </c>
      <c r="M320" s="15"/>
    </row>
    <row r="321" spans="1:13" x14ac:dyDescent="0.25">
      <c r="A321" s="15" t="s">
        <v>1277</v>
      </c>
      <c r="B321" s="15" t="s">
        <v>912</v>
      </c>
      <c r="C321" s="15" t="s">
        <v>95</v>
      </c>
      <c r="D321" s="16">
        <v>42446</v>
      </c>
      <c r="E321" s="17">
        <v>158897</v>
      </c>
      <c r="F321" s="15" t="s">
        <v>913</v>
      </c>
      <c r="G321" s="15" t="s">
        <v>72</v>
      </c>
      <c r="H321" s="15" t="s">
        <v>768</v>
      </c>
      <c r="I321" s="15" t="s">
        <v>914</v>
      </c>
      <c r="J321" s="15" t="s">
        <v>185</v>
      </c>
      <c r="K321" s="17">
        <v>1421</v>
      </c>
      <c r="L321" s="16">
        <v>42492</v>
      </c>
      <c r="M321" s="15"/>
    </row>
    <row r="322" spans="1:13" x14ac:dyDescent="0.25">
      <c r="A322" s="15" t="s">
        <v>1278</v>
      </c>
      <c r="B322" s="15" t="s">
        <v>915</v>
      </c>
      <c r="C322" s="15" t="s">
        <v>95</v>
      </c>
      <c r="D322" s="16">
        <v>42822</v>
      </c>
      <c r="E322" s="17">
        <v>48400</v>
      </c>
      <c r="F322" s="15" t="s">
        <v>916</v>
      </c>
      <c r="G322" s="15" t="s">
        <v>72</v>
      </c>
      <c r="H322" s="15" t="s">
        <v>768</v>
      </c>
      <c r="I322" s="15" t="s">
        <v>917</v>
      </c>
      <c r="J322" s="15" t="s">
        <v>918</v>
      </c>
      <c r="K322" s="17">
        <v>1055</v>
      </c>
      <c r="L322" s="16">
        <v>42858</v>
      </c>
      <c r="M322" s="15"/>
    </row>
    <row r="323" spans="1:13" x14ac:dyDescent="0.25">
      <c r="A323" s="15" t="s">
        <v>26</v>
      </c>
      <c r="B323" s="15" t="s">
        <v>215</v>
      </c>
      <c r="C323" s="15" t="s">
        <v>95</v>
      </c>
      <c r="D323" s="16">
        <v>42374</v>
      </c>
      <c r="E323" s="17">
        <v>1188246</v>
      </c>
      <c r="F323" s="15" t="s">
        <v>191</v>
      </c>
      <c r="G323" s="15" t="s">
        <v>72</v>
      </c>
      <c r="H323" s="15" t="s">
        <v>768</v>
      </c>
      <c r="I323" s="15" t="s">
        <v>919</v>
      </c>
      <c r="J323" s="15" t="s">
        <v>201</v>
      </c>
      <c r="K323" s="17">
        <v>1387</v>
      </c>
      <c r="L323" s="16">
        <v>42526</v>
      </c>
      <c r="M323" s="15"/>
    </row>
    <row r="324" spans="1:13" x14ac:dyDescent="0.25">
      <c r="A324" s="15" t="s">
        <v>24</v>
      </c>
      <c r="B324" s="15" t="s">
        <v>212</v>
      </c>
      <c r="C324" s="15" t="s">
        <v>95</v>
      </c>
      <c r="D324" s="16">
        <v>42356</v>
      </c>
      <c r="E324" s="17">
        <v>814346</v>
      </c>
      <c r="F324" s="15" t="s">
        <v>191</v>
      </c>
      <c r="G324" s="15" t="s">
        <v>72</v>
      </c>
      <c r="H324" s="15" t="s">
        <v>768</v>
      </c>
      <c r="I324" s="15" t="s">
        <v>920</v>
      </c>
      <c r="J324" s="15" t="s">
        <v>74</v>
      </c>
      <c r="K324" s="17">
        <v>1387</v>
      </c>
      <c r="L324" s="16">
        <v>42526</v>
      </c>
      <c r="M324" s="15"/>
    </row>
    <row r="325" spans="1:13" x14ac:dyDescent="0.25">
      <c r="A325" s="15" t="s">
        <v>25</v>
      </c>
      <c r="B325" s="15" t="s">
        <v>190</v>
      </c>
      <c r="C325" s="15" t="s">
        <v>95</v>
      </c>
      <c r="D325" s="16">
        <v>42364</v>
      </c>
      <c r="E325" s="17">
        <v>3168939</v>
      </c>
      <c r="F325" s="15" t="s">
        <v>191</v>
      </c>
      <c r="G325" s="15" t="s">
        <v>72</v>
      </c>
      <c r="H325" s="15" t="s">
        <v>768</v>
      </c>
      <c r="I325" s="15" t="s">
        <v>921</v>
      </c>
      <c r="J325" s="15" t="s">
        <v>74</v>
      </c>
      <c r="K325" s="17">
        <v>1387</v>
      </c>
      <c r="L325" s="16">
        <v>42526</v>
      </c>
      <c r="M325" s="15"/>
    </row>
    <row r="326" spans="1:13" x14ac:dyDescent="0.25">
      <c r="A326" s="15" t="s">
        <v>1279</v>
      </c>
      <c r="B326" s="15" t="s">
        <v>922</v>
      </c>
      <c r="C326" s="15" t="s">
        <v>95</v>
      </c>
      <c r="D326" s="16">
        <v>42169</v>
      </c>
      <c r="E326" s="17">
        <v>242357</v>
      </c>
      <c r="F326" s="15" t="s">
        <v>923</v>
      </c>
      <c r="G326" s="15" t="s">
        <v>72</v>
      </c>
      <c r="H326" s="15" t="s">
        <v>768</v>
      </c>
      <c r="I326" s="15" t="s">
        <v>924</v>
      </c>
      <c r="J326" s="15" t="s">
        <v>201</v>
      </c>
      <c r="K326" s="17">
        <v>1418</v>
      </c>
      <c r="L326" s="16">
        <v>42495</v>
      </c>
      <c r="M326" s="15"/>
    </row>
    <row r="327" spans="1:13" x14ac:dyDescent="0.25">
      <c r="A327" s="15" t="s">
        <v>1280</v>
      </c>
      <c r="B327" s="15" t="s">
        <v>925</v>
      </c>
      <c r="C327" s="15" t="s">
        <v>95</v>
      </c>
      <c r="D327" s="16">
        <v>42824</v>
      </c>
      <c r="E327" s="17">
        <v>1834942</v>
      </c>
      <c r="F327" s="15" t="s">
        <v>926</v>
      </c>
      <c r="G327" s="15" t="s">
        <v>72</v>
      </c>
      <c r="H327" s="15" t="s">
        <v>768</v>
      </c>
      <c r="I327" s="15" t="s">
        <v>795</v>
      </c>
      <c r="J327" s="15" t="s">
        <v>782</v>
      </c>
      <c r="K327" s="17">
        <v>1053</v>
      </c>
      <c r="L327" s="16">
        <v>42860</v>
      </c>
      <c r="M327" s="15"/>
    </row>
    <row r="328" spans="1:13" x14ac:dyDescent="0.25">
      <c r="A328" s="15" t="s">
        <v>1144</v>
      </c>
      <c r="B328" s="15" t="s">
        <v>233</v>
      </c>
      <c r="C328" s="15" t="s">
        <v>95</v>
      </c>
      <c r="D328" s="16">
        <v>43798</v>
      </c>
      <c r="E328" s="17">
        <v>274713</v>
      </c>
      <c r="F328" s="15" t="s">
        <v>238</v>
      </c>
      <c r="G328" s="15" t="s">
        <v>72</v>
      </c>
      <c r="H328" s="15" t="s">
        <v>768</v>
      </c>
      <c r="I328" s="15" t="s">
        <v>927</v>
      </c>
      <c r="J328" s="15" t="s">
        <v>236</v>
      </c>
      <c r="K328" s="17">
        <v>1049</v>
      </c>
      <c r="L328" s="16">
        <v>42864</v>
      </c>
      <c r="M328" s="15"/>
    </row>
    <row r="329" spans="1:13" x14ac:dyDescent="0.25">
      <c r="A329" s="15" t="s">
        <v>1281</v>
      </c>
      <c r="B329" s="15" t="s">
        <v>928</v>
      </c>
      <c r="C329" s="15" t="s">
        <v>95</v>
      </c>
      <c r="D329" s="16">
        <v>42441</v>
      </c>
      <c r="E329" s="17">
        <v>56496</v>
      </c>
      <c r="F329" s="15" t="s">
        <v>929</v>
      </c>
      <c r="G329" s="15" t="s">
        <v>72</v>
      </c>
      <c r="H329" s="15" t="s">
        <v>768</v>
      </c>
      <c r="I329" s="15" t="s">
        <v>836</v>
      </c>
      <c r="J329" s="15" t="s">
        <v>837</v>
      </c>
      <c r="K329" s="17">
        <v>1413</v>
      </c>
      <c r="L329" s="16">
        <v>42500</v>
      </c>
      <c r="M329" s="15"/>
    </row>
    <row r="330" spans="1:13" x14ac:dyDescent="0.25">
      <c r="A330" s="15" t="s">
        <v>1282</v>
      </c>
      <c r="B330" s="15" t="s">
        <v>930</v>
      </c>
      <c r="C330" s="15" t="s">
        <v>95</v>
      </c>
      <c r="D330" s="16">
        <v>42469</v>
      </c>
      <c r="E330" s="17">
        <v>920900</v>
      </c>
      <c r="F330" s="15" t="s">
        <v>931</v>
      </c>
      <c r="G330" s="15" t="s">
        <v>72</v>
      </c>
      <c r="H330" s="15" t="s">
        <v>768</v>
      </c>
      <c r="I330" s="15" t="s">
        <v>932</v>
      </c>
      <c r="J330" s="15" t="s">
        <v>933</v>
      </c>
      <c r="K330" s="17">
        <v>1405</v>
      </c>
      <c r="L330" s="16">
        <v>42508</v>
      </c>
      <c r="M330" s="15"/>
    </row>
    <row r="331" spans="1:13" x14ac:dyDescent="0.25">
      <c r="A331" s="15" t="s">
        <v>1283</v>
      </c>
      <c r="B331" s="15" t="s">
        <v>934</v>
      </c>
      <c r="C331" s="15" t="s">
        <v>95</v>
      </c>
      <c r="D331" s="16">
        <v>42475</v>
      </c>
      <c r="E331" s="17">
        <v>4449438</v>
      </c>
      <c r="F331" s="15" t="s">
        <v>931</v>
      </c>
      <c r="G331" s="15" t="s">
        <v>72</v>
      </c>
      <c r="H331" s="15" t="s">
        <v>768</v>
      </c>
      <c r="I331" s="15" t="s">
        <v>935</v>
      </c>
      <c r="J331" s="15" t="s">
        <v>933</v>
      </c>
      <c r="K331" s="17">
        <v>1405</v>
      </c>
      <c r="L331" s="16">
        <v>42508</v>
      </c>
      <c r="M331" s="15"/>
    </row>
    <row r="332" spans="1:13" x14ac:dyDescent="0.25">
      <c r="A332" s="15" t="s">
        <v>1284</v>
      </c>
      <c r="B332" s="15" t="s">
        <v>936</v>
      </c>
      <c r="C332" s="15" t="s">
        <v>95</v>
      </c>
      <c r="D332" s="16">
        <v>42452</v>
      </c>
      <c r="E332" s="17">
        <v>2785276</v>
      </c>
      <c r="F332" s="15" t="s">
        <v>937</v>
      </c>
      <c r="G332" s="15" t="s">
        <v>72</v>
      </c>
      <c r="H332" s="15" t="s">
        <v>768</v>
      </c>
      <c r="I332" s="15" t="s">
        <v>938</v>
      </c>
      <c r="J332" s="15" t="s">
        <v>499</v>
      </c>
      <c r="K332" s="17">
        <v>1405</v>
      </c>
      <c r="L332" s="16">
        <v>42508</v>
      </c>
      <c r="M332" s="15"/>
    </row>
    <row r="333" spans="1:13" x14ac:dyDescent="0.25">
      <c r="A333" s="15" t="s">
        <v>1285</v>
      </c>
      <c r="B333" s="15" t="s">
        <v>939</v>
      </c>
      <c r="C333" s="15" t="s">
        <v>95</v>
      </c>
      <c r="D333" s="16">
        <v>42469</v>
      </c>
      <c r="E333" s="17">
        <v>532167</v>
      </c>
      <c r="F333" s="15" t="s">
        <v>940</v>
      </c>
      <c r="G333" s="15" t="s">
        <v>72</v>
      </c>
      <c r="H333" s="15" t="s">
        <v>768</v>
      </c>
      <c r="I333" s="15" t="s">
        <v>941</v>
      </c>
      <c r="J333" s="15" t="s">
        <v>499</v>
      </c>
      <c r="K333" s="17">
        <v>1405</v>
      </c>
      <c r="L333" s="16">
        <v>42508</v>
      </c>
      <c r="M333" s="15"/>
    </row>
    <row r="334" spans="1:13" x14ac:dyDescent="0.25">
      <c r="A334" s="15" t="s">
        <v>1286</v>
      </c>
      <c r="B334" s="15" t="s">
        <v>942</v>
      </c>
      <c r="C334" s="15" t="s">
        <v>95</v>
      </c>
      <c r="D334" s="16">
        <v>42853</v>
      </c>
      <c r="E334" s="17">
        <v>385138</v>
      </c>
      <c r="F334" s="15" t="s">
        <v>943</v>
      </c>
      <c r="G334" s="15" t="s">
        <v>72</v>
      </c>
      <c r="H334" s="15" t="s">
        <v>768</v>
      </c>
      <c r="I334" s="15" t="s">
        <v>944</v>
      </c>
      <c r="J334" s="15" t="s">
        <v>918</v>
      </c>
      <c r="K334" s="17">
        <v>1039</v>
      </c>
      <c r="L334" s="16">
        <v>42874</v>
      </c>
      <c r="M334" s="15"/>
    </row>
    <row r="335" spans="1:13" x14ac:dyDescent="0.25">
      <c r="A335" s="15" t="s">
        <v>1287</v>
      </c>
      <c r="B335" s="15" t="s">
        <v>945</v>
      </c>
      <c r="C335" s="15" t="s">
        <v>95</v>
      </c>
      <c r="D335" s="16">
        <v>42801</v>
      </c>
      <c r="E335" s="17">
        <v>306055</v>
      </c>
      <c r="F335" s="15" t="s">
        <v>946</v>
      </c>
      <c r="G335" s="15" t="s">
        <v>72</v>
      </c>
      <c r="H335" s="15" t="s">
        <v>768</v>
      </c>
      <c r="I335" s="15" t="s">
        <v>947</v>
      </c>
      <c r="J335" s="15" t="s">
        <v>948</v>
      </c>
      <c r="K335" s="17">
        <v>1038</v>
      </c>
      <c r="L335" s="16">
        <v>42875</v>
      </c>
      <c r="M335" s="15"/>
    </row>
    <row r="336" spans="1:13" x14ac:dyDescent="0.25">
      <c r="A336" s="15" t="s">
        <v>1288</v>
      </c>
      <c r="B336" s="15" t="s">
        <v>949</v>
      </c>
      <c r="C336" s="15" t="s">
        <v>95</v>
      </c>
      <c r="D336" s="16">
        <v>42824</v>
      </c>
      <c r="E336" s="17">
        <v>48871</v>
      </c>
      <c r="F336" s="15" t="s">
        <v>950</v>
      </c>
      <c r="G336" s="15" t="s">
        <v>72</v>
      </c>
      <c r="H336" s="15" t="s">
        <v>768</v>
      </c>
      <c r="I336" s="15" t="s">
        <v>951</v>
      </c>
      <c r="J336" s="15" t="s">
        <v>782</v>
      </c>
      <c r="K336" s="17">
        <v>1038</v>
      </c>
      <c r="L336" s="16">
        <v>42875</v>
      </c>
      <c r="M336" s="15"/>
    </row>
    <row r="337" spans="1:13" x14ac:dyDescent="0.25">
      <c r="A337" s="15" t="s">
        <v>1289</v>
      </c>
      <c r="B337" s="15" t="s">
        <v>952</v>
      </c>
      <c r="C337" s="15" t="s">
        <v>95</v>
      </c>
      <c r="D337" s="16">
        <v>42405</v>
      </c>
      <c r="E337" s="17">
        <v>239529</v>
      </c>
      <c r="F337" s="15" t="s">
        <v>953</v>
      </c>
      <c r="G337" s="15" t="s">
        <v>72</v>
      </c>
      <c r="H337" s="15" t="s">
        <v>768</v>
      </c>
      <c r="I337" s="15" t="s">
        <v>954</v>
      </c>
      <c r="J337" s="15" t="s">
        <v>185</v>
      </c>
      <c r="K337" s="17">
        <v>1391</v>
      </c>
      <c r="L337" s="16">
        <v>42522</v>
      </c>
      <c r="M337" s="15"/>
    </row>
    <row r="338" spans="1:13" x14ac:dyDescent="0.25">
      <c r="A338" s="15" t="s">
        <v>1290</v>
      </c>
      <c r="B338" s="15" t="s">
        <v>955</v>
      </c>
      <c r="C338" s="15" t="s">
        <v>95</v>
      </c>
      <c r="D338" s="16">
        <v>42836</v>
      </c>
      <c r="E338" s="17">
        <v>51307</v>
      </c>
      <c r="F338" s="15" t="s">
        <v>956</v>
      </c>
      <c r="G338" s="15" t="s">
        <v>72</v>
      </c>
      <c r="H338" s="15" t="s">
        <v>768</v>
      </c>
      <c r="I338" s="15" t="s">
        <v>957</v>
      </c>
      <c r="J338" s="15" t="s">
        <v>890</v>
      </c>
      <c r="K338" s="17">
        <v>1026</v>
      </c>
      <c r="L338" s="16">
        <v>42887</v>
      </c>
      <c r="M338" s="15"/>
    </row>
    <row r="339" spans="1:13" x14ac:dyDescent="0.25">
      <c r="A339" s="15" t="s">
        <v>1291</v>
      </c>
      <c r="B339" s="15" t="s">
        <v>958</v>
      </c>
      <c r="C339" s="15" t="s">
        <v>95</v>
      </c>
      <c r="D339" s="16">
        <v>43041</v>
      </c>
      <c r="E339" s="17">
        <v>201271</v>
      </c>
      <c r="F339" s="15" t="s">
        <v>959</v>
      </c>
      <c r="G339" s="15" t="s">
        <v>72</v>
      </c>
      <c r="H339" s="15" t="s">
        <v>768</v>
      </c>
      <c r="I339" s="15" t="s">
        <v>960</v>
      </c>
      <c r="J339" s="15" t="s">
        <v>961</v>
      </c>
      <c r="K339" s="17">
        <v>654</v>
      </c>
      <c r="L339" s="16">
        <v>43259</v>
      </c>
      <c r="M339" s="15"/>
    </row>
    <row r="340" spans="1:13" x14ac:dyDescent="0.25">
      <c r="A340" s="15" t="s">
        <v>1292</v>
      </c>
      <c r="B340" s="15" t="s">
        <v>962</v>
      </c>
      <c r="C340" s="15" t="s">
        <v>95</v>
      </c>
      <c r="D340" s="16">
        <v>42497</v>
      </c>
      <c r="E340" s="17">
        <v>55639</v>
      </c>
      <c r="F340" s="15" t="s">
        <v>963</v>
      </c>
      <c r="G340" s="15" t="s">
        <v>72</v>
      </c>
      <c r="H340" s="15" t="s">
        <v>768</v>
      </c>
      <c r="I340" s="15" t="s">
        <v>836</v>
      </c>
      <c r="J340" s="15" t="s">
        <v>837</v>
      </c>
      <c r="K340" s="17">
        <v>1361</v>
      </c>
      <c r="L340" s="16">
        <v>42552</v>
      </c>
      <c r="M340" s="15"/>
    </row>
    <row r="341" spans="1:13" x14ac:dyDescent="0.25">
      <c r="A341" s="15" t="s">
        <v>1293</v>
      </c>
      <c r="B341" s="15" t="s">
        <v>964</v>
      </c>
      <c r="C341" s="15" t="s">
        <v>95</v>
      </c>
      <c r="D341" s="16">
        <v>42513</v>
      </c>
      <c r="E341" s="17">
        <v>54928</v>
      </c>
      <c r="F341" s="15" t="s">
        <v>963</v>
      </c>
      <c r="G341" s="15" t="s">
        <v>72</v>
      </c>
      <c r="H341" s="15" t="s">
        <v>768</v>
      </c>
      <c r="I341" s="15" t="s">
        <v>836</v>
      </c>
      <c r="J341" s="15" t="s">
        <v>837</v>
      </c>
      <c r="K341" s="17">
        <v>1361</v>
      </c>
      <c r="L341" s="16">
        <v>42552</v>
      </c>
      <c r="M341" s="15"/>
    </row>
    <row r="342" spans="1:13" x14ac:dyDescent="0.25">
      <c r="A342" s="15" t="s">
        <v>30</v>
      </c>
      <c r="B342" s="15" t="s">
        <v>186</v>
      </c>
      <c r="C342" s="15" t="s">
        <v>95</v>
      </c>
      <c r="D342" s="16">
        <v>42513</v>
      </c>
      <c r="E342" s="17">
        <v>3651448</v>
      </c>
      <c r="F342" s="15" t="s">
        <v>187</v>
      </c>
      <c r="G342" s="15" t="s">
        <v>72</v>
      </c>
      <c r="H342" s="15" t="s">
        <v>768</v>
      </c>
      <c r="I342" s="15" t="s">
        <v>965</v>
      </c>
      <c r="J342" s="15" t="s">
        <v>185</v>
      </c>
      <c r="K342" s="17">
        <v>1376</v>
      </c>
      <c r="L342" s="16">
        <v>42537</v>
      </c>
      <c r="M342" s="15"/>
    </row>
    <row r="343" spans="1:13" x14ac:dyDescent="0.25">
      <c r="A343" s="15" t="s">
        <v>1294</v>
      </c>
      <c r="B343" s="15" t="s">
        <v>966</v>
      </c>
      <c r="C343" s="15" t="s">
        <v>95</v>
      </c>
      <c r="D343" s="16">
        <v>42098</v>
      </c>
      <c r="E343" s="17">
        <v>213898</v>
      </c>
      <c r="F343" s="15" t="s">
        <v>967</v>
      </c>
      <c r="G343" s="15" t="s">
        <v>72</v>
      </c>
      <c r="H343" s="15" t="s">
        <v>768</v>
      </c>
      <c r="I343" s="15" t="s">
        <v>503</v>
      </c>
      <c r="J343" s="15" t="s">
        <v>504</v>
      </c>
      <c r="K343" s="17">
        <v>1727</v>
      </c>
      <c r="L343" s="16">
        <v>42186</v>
      </c>
      <c r="M343" s="15"/>
    </row>
    <row r="344" spans="1:13" x14ac:dyDescent="0.25">
      <c r="A344" s="15" t="s">
        <v>1295</v>
      </c>
      <c r="B344" s="15" t="s">
        <v>968</v>
      </c>
      <c r="C344" s="15" t="s">
        <v>95</v>
      </c>
      <c r="D344" s="16">
        <v>42106</v>
      </c>
      <c r="E344" s="17">
        <v>169418</v>
      </c>
      <c r="F344" s="15" t="s">
        <v>967</v>
      </c>
      <c r="G344" s="15" t="s">
        <v>72</v>
      </c>
      <c r="H344" s="15" t="s">
        <v>768</v>
      </c>
      <c r="I344" s="15" t="s">
        <v>503</v>
      </c>
      <c r="J344" s="15" t="s">
        <v>504</v>
      </c>
      <c r="K344" s="17">
        <v>1727</v>
      </c>
      <c r="L344" s="16">
        <v>42186</v>
      </c>
      <c r="M344" s="15"/>
    </row>
    <row r="345" spans="1:13" x14ac:dyDescent="0.25">
      <c r="A345" s="15" t="s">
        <v>1296</v>
      </c>
      <c r="B345" s="15" t="s">
        <v>969</v>
      </c>
      <c r="C345" s="15" t="s">
        <v>95</v>
      </c>
      <c r="D345" s="16">
        <v>42402</v>
      </c>
      <c r="E345" s="17">
        <v>45862</v>
      </c>
      <c r="F345" s="15" t="s">
        <v>970</v>
      </c>
      <c r="G345" s="15" t="s">
        <v>72</v>
      </c>
      <c r="H345" s="15" t="s">
        <v>768</v>
      </c>
      <c r="I345" s="15" t="s">
        <v>971</v>
      </c>
      <c r="J345" s="15" t="s">
        <v>972</v>
      </c>
      <c r="K345" s="17">
        <v>1372</v>
      </c>
      <c r="L345" s="16">
        <v>42541</v>
      </c>
      <c r="M345" s="15"/>
    </row>
    <row r="346" spans="1:13" x14ac:dyDescent="0.25">
      <c r="A346" s="15" t="s">
        <v>1297</v>
      </c>
      <c r="B346" s="15" t="s">
        <v>973</v>
      </c>
      <c r="C346" s="15" t="s">
        <v>95</v>
      </c>
      <c r="D346" s="16">
        <v>42511</v>
      </c>
      <c r="E346" s="17">
        <v>159156</v>
      </c>
      <c r="F346" s="15" t="s">
        <v>974</v>
      </c>
      <c r="G346" s="15" t="s">
        <v>72</v>
      </c>
      <c r="H346" s="15" t="s">
        <v>768</v>
      </c>
      <c r="I346" s="15" t="s">
        <v>975</v>
      </c>
      <c r="J346" s="15" t="s">
        <v>976</v>
      </c>
      <c r="K346" s="17">
        <v>1372</v>
      </c>
      <c r="L346" s="16">
        <v>42541</v>
      </c>
      <c r="M346" s="15"/>
    </row>
    <row r="347" spans="1:13" x14ac:dyDescent="0.25">
      <c r="A347" s="15" t="s">
        <v>1298</v>
      </c>
      <c r="B347" s="15" t="s">
        <v>977</v>
      </c>
      <c r="C347" s="15" t="s">
        <v>95</v>
      </c>
      <c r="D347" s="16">
        <v>42829</v>
      </c>
      <c r="E347" s="17">
        <v>48400</v>
      </c>
      <c r="F347" s="15" t="s">
        <v>978</v>
      </c>
      <c r="G347" s="15" t="s">
        <v>72</v>
      </c>
      <c r="H347" s="15" t="s">
        <v>768</v>
      </c>
      <c r="I347" s="15" t="s">
        <v>979</v>
      </c>
      <c r="J347" s="15" t="s">
        <v>92</v>
      </c>
      <c r="K347" s="17">
        <v>993</v>
      </c>
      <c r="L347" s="16">
        <v>42920</v>
      </c>
      <c r="M347" s="15"/>
    </row>
    <row r="348" spans="1:13" x14ac:dyDescent="0.25">
      <c r="A348" s="15" t="s">
        <v>44</v>
      </c>
      <c r="B348" s="15" t="s">
        <v>980</v>
      </c>
      <c r="C348" s="15" t="s">
        <v>95</v>
      </c>
      <c r="D348" s="16">
        <v>42853</v>
      </c>
      <c r="E348" s="17">
        <v>91482</v>
      </c>
      <c r="F348" s="15" t="s">
        <v>981</v>
      </c>
      <c r="G348" s="15" t="s">
        <v>72</v>
      </c>
      <c r="H348" s="15" t="s">
        <v>768</v>
      </c>
      <c r="I348" s="15" t="s">
        <v>982</v>
      </c>
      <c r="J348" s="15" t="s">
        <v>983</v>
      </c>
      <c r="K348" s="17">
        <v>993</v>
      </c>
      <c r="L348" s="16">
        <v>42920</v>
      </c>
      <c r="M348" s="15"/>
    </row>
    <row r="349" spans="1:13" x14ac:dyDescent="0.25">
      <c r="A349" s="15" t="s">
        <v>1299</v>
      </c>
      <c r="B349" s="15" t="s">
        <v>984</v>
      </c>
      <c r="C349" s="15" t="s">
        <v>95</v>
      </c>
      <c r="D349" s="16">
        <v>42859</v>
      </c>
      <c r="E349" s="17">
        <v>48400</v>
      </c>
      <c r="F349" s="15" t="s">
        <v>985</v>
      </c>
      <c r="G349" s="15" t="s">
        <v>72</v>
      </c>
      <c r="H349" s="15" t="s">
        <v>768</v>
      </c>
      <c r="I349" s="15" t="s">
        <v>986</v>
      </c>
      <c r="J349" s="15" t="s">
        <v>846</v>
      </c>
      <c r="K349" s="17">
        <v>993</v>
      </c>
      <c r="L349" s="16">
        <v>42920</v>
      </c>
      <c r="M349" s="15"/>
    </row>
    <row r="350" spans="1:13" x14ac:dyDescent="0.25">
      <c r="A350" s="15" t="s">
        <v>1300</v>
      </c>
      <c r="B350" s="15" t="s">
        <v>987</v>
      </c>
      <c r="C350" s="15" t="s">
        <v>95</v>
      </c>
      <c r="D350" s="16">
        <v>42838</v>
      </c>
      <c r="E350" s="17">
        <v>48939</v>
      </c>
      <c r="F350" s="15" t="s">
        <v>988</v>
      </c>
      <c r="G350" s="15" t="s">
        <v>72</v>
      </c>
      <c r="H350" s="15" t="s">
        <v>768</v>
      </c>
      <c r="I350" s="15" t="s">
        <v>989</v>
      </c>
      <c r="J350" s="15" t="s">
        <v>225</v>
      </c>
      <c r="K350" s="17">
        <v>992</v>
      </c>
      <c r="L350" s="16">
        <v>42921</v>
      </c>
      <c r="M350" s="15"/>
    </row>
    <row r="351" spans="1:13" x14ac:dyDescent="0.25">
      <c r="A351" s="15" t="s">
        <v>49</v>
      </c>
      <c r="B351" s="15" t="s">
        <v>79</v>
      </c>
      <c r="C351" s="15" t="s">
        <v>95</v>
      </c>
      <c r="D351" s="16">
        <v>42876</v>
      </c>
      <c r="E351" s="17">
        <v>197600</v>
      </c>
      <c r="F351" s="15" t="s">
        <v>80</v>
      </c>
      <c r="G351" s="15" t="s">
        <v>72</v>
      </c>
      <c r="H351" s="15" t="s">
        <v>768</v>
      </c>
      <c r="I351" s="15" t="s">
        <v>990</v>
      </c>
      <c r="J351" s="15" t="s">
        <v>82</v>
      </c>
      <c r="K351" s="17">
        <v>992</v>
      </c>
      <c r="L351" s="16">
        <v>42921</v>
      </c>
      <c r="M351" s="15"/>
    </row>
    <row r="352" spans="1:13" x14ac:dyDescent="0.25">
      <c r="A352" s="15" t="s">
        <v>45</v>
      </c>
      <c r="B352" s="15" t="s">
        <v>991</v>
      </c>
      <c r="C352" s="15" t="s">
        <v>95</v>
      </c>
      <c r="D352" s="16">
        <v>42863</v>
      </c>
      <c r="E352" s="17">
        <v>49696</v>
      </c>
      <c r="F352" s="15" t="s">
        <v>80</v>
      </c>
      <c r="G352" s="15" t="s">
        <v>72</v>
      </c>
      <c r="H352" s="15" t="s">
        <v>768</v>
      </c>
      <c r="I352" s="15" t="s">
        <v>992</v>
      </c>
      <c r="J352" s="15" t="s">
        <v>640</v>
      </c>
      <c r="K352" s="17">
        <v>992</v>
      </c>
      <c r="L352" s="16">
        <v>42921</v>
      </c>
      <c r="M352" s="15"/>
    </row>
    <row r="353" spans="1:13" x14ac:dyDescent="0.25">
      <c r="A353" s="15" t="s">
        <v>46</v>
      </c>
      <c r="B353" s="15" t="s">
        <v>83</v>
      </c>
      <c r="C353" s="15" t="s">
        <v>95</v>
      </c>
      <c r="D353" s="16">
        <v>42871</v>
      </c>
      <c r="E353" s="17">
        <v>1967106</v>
      </c>
      <c r="F353" s="15" t="s">
        <v>80</v>
      </c>
      <c r="G353" s="15" t="s">
        <v>72</v>
      </c>
      <c r="H353" s="15" t="s">
        <v>768</v>
      </c>
      <c r="I353" s="15" t="s">
        <v>993</v>
      </c>
      <c r="J353" s="15" t="s">
        <v>74</v>
      </c>
      <c r="K353" s="17">
        <v>992</v>
      </c>
      <c r="L353" s="16">
        <v>42921</v>
      </c>
      <c r="M353" s="15"/>
    </row>
    <row r="354" spans="1:13" x14ac:dyDescent="0.25">
      <c r="A354" s="15" t="s">
        <v>50</v>
      </c>
      <c r="B354" s="15" t="s">
        <v>85</v>
      </c>
      <c r="C354" s="15" t="s">
        <v>95</v>
      </c>
      <c r="D354" s="16">
        <v>42884</v>
      </c>
      <c r="E354" s="17">
        <v>632329</v>
      </c>
      <c r="F354" s="15" t="s">
        <v>80</v>
      </c>
      <c r="G354" s="15" t="s">
        <v>72</v>
      </c>
      <c r="H354" s="15" t="s">
        <v>768</v>
      </c>
      <c r="I354" s="15" t="s">
        <v>993</v>
      </c>
      <c r="J354" s="15" t="s">
        <v>74</v>
      </c>
      <c r="K354" s="17">
        <v>992</v>
      </c>
      <c r="L354" s="16">
        <v>42921</v>
      </c>
      <c r="M354" s="15"/>
    </row>
    <row r="355" spans="1:13" x14ac:dyDescent="0.25">
      <c r="A355" s="15" t="s">
        <v>47</v>
      </c>
      <c r="B355" s="15" t="s">
        <v>87</v>
      </c>
      <c r="C355" s="15" t="s">
        <v>95</v>
      </c>
      <c r="D355" s="16">
        <v>42871</v>
      </c>
      <c r="E355" s="17">
        <v>352751</v>
      </c>
      <c r="F355" s="15" t="s">
        <v>80</v>
      </c>
      <c r="G355" s="15" t="s">
        <v>72</v>
      </c>
      <c r="H355" s="15" t="s">
        <v>768</v>
      </c>
      <c r="I355" s="15" t="s">
        <v>990</v>
      </c>
      <c r="J355" s="15" t="s">
        <v>82</v>
      </c>
      <c r="K355" s="17">
        <v>992</v>
      </c>
      <c r="L355" s="16">
        <v>42921</v>
      </c>
      <c r="M355" s="15"/>
    </row>
    <row r="356" spans="1:13" x14ac:dyDescent="0.25">
      <c r="A356" s="15" t="s">
        <v>20</v>
      </c>
      <c r="B356" s="15" t="s">
        <v>994</v>
      </c>
      <c r="C356" s="15" t="s">
        <v>95</v>
      </c>
      <c r="D356" s="16">
        <v>42309</v>
      </c>
      <c r="E356" s="17">
        <v>223542</v>
      </c>
      <c r="F356" s="15" t="s">
        <v>995</v>
      </c>
      <c r="G356" s="15" t="s">
        <v>72</v>
      </c>
      <c r="H356" s="15" t="s">
        <v>768</v>
      </c>
      <c r="I356" s="15" t="s">
        <v>803</v>
      </c>
      <c r="J356" s="15" t="s">
        <v>236</v>
      </c>
      <c r="K356" s="17">
        <v>991</v>
      </c>
      <c r="L356" s="16">
        <v>42922</v>
      </c>
      <c r="M356" s="15"/>
    </row>
    <row r="357" spans="1:13" x14ac:dyDescent="0.25">
      <c r="A357" s="15" t="s">
        <v>1301</v>
      </c>
      <c r="B357" s="15" t="s">
        <v>996</v>
      </c>
      <c r="C357" s="15" t="s">
        <v>95</v>
      </c>
      <c r="D357" s="16">
        <v>42321</v>
      </c>
      <c r="E357" s="17">
        <v>911240</v>
      </c>
      <c r="F357" s="15" t="s">
        <v>995</v>
      </c>
      <c r="G357" s="15" t="s">
        <v>72</v>
      </c>
      <c r="H357" s="15" t="s">
        <v>768</v>
      </c>
      <c r="I357" s="15" t="s">
        <v>803</v>
      </c>
      <c r="J357" s="15" t="s">
        <v>236</v>
      </c>
      <c r="K357" s="17">
        <v>991</v>
      </c>
      <c r="L357" s="16">
        <v>42922</v>
      </c>
      <c r="M357" s="15"/>
    </row>
    <row r="358" spans="1:13" x14ac:dyDescent="0.25">
      <c r="A358" s="15" t="s">
        <v>1302</v>
      </c>
      <c r="B358" s="15" t="s">
        <v>997</v>
      </c>
      <c r="C358" s="15" t="s">
        <v>95</v>
      </c>
      <c r="D358" s="16">
        <v>42417</v>
      </c>
      <c r="E358" s="17">
        <v>7193870</v>
      </c>
      <c r="F358" s="15" t="s">
        <v>998</v>
      </c>
      <c r="G358" s="15" t="s">
        <v>72</v>
      </c>
      <c r="H358" s="15" t="s">
        <v>768</v>
      </c>
      <c r="I358" s="15" t="s">
        <v>999</v>
      </c>
      <c r="J358" s="15" t="s">
        <v>74</v>
      </c>
      <c r="K358" s="17">
        <v>1354</v>
      </c>
      <c r="L358" s="16">
        <v>42559</v>
      </c>
      <c r="M358" s="15"/>
    </row>
    <row r="359" spans="1:13" x14ac:dyDescent="0.25">
      <c r="A359" s="15" t="s">
        <v>1303</v>
      </c>
      <c r="B359" s="15" t="s">
        <v>1000</v>
      </c>
      <c r="C359" s="15" t="s">
        <v>95</v>
      </c>
      <c r="D359" s="16">
        <v>42131</v>
      </c>
      <c r="E359" s="17">
        <v>43644</v>
      </c>
      <c r="F359" s="15" t="s">
        <v>1001</v>
      </c>
      <c r="G359" s="15" t="s">
        <v>72</v>
      </c>
      <c r="H359" s="15" t="s">
        <v>768</v>
      </c>
      <c r="I359" s="15" t="s">
        <v>781</v>
      </c>
      <c r="J359" s="15" t="s">
        <v>782</v>
      </c>
      <c r="K359" s="17">
        <v>1720</v>
      </c>
      <c r="L359" s="16">
        <v>42193</v>
      </c>
      <c r="M359" s="15"/>
    </row>
    <row r="360" spans="1:13" x14ac:dyDescent="0.25">
      <c r="A360" s="15" t="s">
        <v>1304</v>
      </c>
      <c r="B360" s="15" t="s">
        <v>1002</v>
      </c>
      <c r="C360" s="15" t="s">
        <v>95</v>
      </c>
      <c r="D360" s="16">
        <v>42871</v>
      </c>
      <c r="E360" s="17">
        <v>172551</v>
      </c>
      <c r="F360" s="15" t="s">
        <v>1003</v>
      </c>
      <c r="G360" s="15" t="s">
        <v>72</v>
      </c>
      <c r="H360" s="15" t="s">
        <v>768</v>
      </c>
      <c r="I360" s="15" t="s">
        <v>1004</v>
      </c>
      <c r="J360" s="15" t="s">
        <v>1005</v>
      </c>
      <c r="K360" s="17">
        <v>983</v>
      </c>
      <c r="L360" s="16">
        <v>42930</v>
      </c>
      <c r="M360" s="15"/>
    </row>
    <row r="361" spans="1:13" x14ac:dyDescent="0.25">
      <c r="A361" s="15" t="s">
        <v>1305</v>
      </c>
      <c r="B361" s="15" t="s">
        <v>1006</v>
      </c>
      <c r="C361" s="15" t="s">
        <v>95</v>
      </c>
      <c r="D361" s="16">
        <v>42159</v>
      </c>
      <c r="E361" s="17">
        <v>51100</v>
      </c>
      <c r="F361" s="15" t="s">
        <v>1007</v>
      </c>
      <c r="G361" s="15" t="s">
        <v>72</v>
      </c>
      <c r="H361" s="15" t="s">
        <v>768</v>
      </c>
      <c r="I361" s="15" t="s">
        <v>1008</v>
      </c>
      <c r="J361" s="15" t="s">
        <v>837</v>
      </c>
      <c r="K361" s="17">
        <v>1681</v>
      </c>
      <c r="L361" s="16">
        <v>42202</v>
      </c>
      <c r="M361" s="15"/>
    </row>
    <row r="362" spans="1:13" x14ac:dyDescent="0.25">
      <c r="A362" s="15" t="s">
        <v>1306</v>
      </c>
      <c r="B362" s="15" t="s">
        <v>1009</v>
      </c>
      <c r="C362" s="15" t="s">
        <v>95</v>
      </c>
      <c r="D362" s="16">
        <v>42899</v>
      </c>
      <c r="E362" s="17">
        <v>49062</v>
      </c>
      <c r="F362" s="15" t="s">
        <v>1010</v>
      </c>
      <c r="G362" s="15" t="s">
        <v>72</v>
      </c>
      <c r="H362" s="15" t="s">
        <v>768</v>
      </c>
      <c r="I362" s="15" t="s">
        <v>1011</v>
      </c>
      <c r="J362" s="15" t="s">
        <v>1012</v>
      </c>
      <c r="K362" s="17">
        <v>978</v>
      </c>
      <c r="L362" s="16">
        <v>42935</v>
      </c>
      <c r="M362" s="15"/>
    </row>
    <row r="363" spans="1:13" x14ac:dyDescent="0.25">
      <c r="A363" s="15" t="s">
        <v>1307</v>
      </c>
      <c r="B363" s="15" t="s">
        <v>1013</v>
      </c>
      <c r="C363" s="15" t="s">
        <v>95</v>
      </c>
      <c r="D363" s="16">
        <v>42909</v>
      </c>
      <c r="E363" s="17">
        <v>48400</v>
      </c>
      <c r="F363" s="15" t="s">
        <v>1010</v>
      </c>
      <c r="G363" s="15" t="s">
        <v>72</v>
      </c>
      <c r="H363" s="15" t="s">
        <v>768</v>
      </c>
      <c r="I363" s="15" t="s">
        <v>1014</v>
      </c>
      <c r="J363" s="15" t="s">
        <v>1015</v>
      </c>
      <c r="K363" s="17">
        <v>978</v>
      </c>
      <c r="L363" s="16">
        <v>42935</v>
      </c>
      <c r="M363" s="15"/>
    </row>
    <row r="364" spans="1:13" x14ac:dyDescent="0.25">
      <c r="A364" s="15" t="s">
        <v>1308</v>
      </c>
      <c r="B364" s="15" t="s">
        <v>1016</v>
      </c>
      <c r="C364" s="15" t="s">
        <v>95</v>
      </c>
      <c r="D364" s="16">
        <v>42906</v>
      </c>
      <c r="E364" s="17">
        <v>95400</v>
      </c>
      <c r="F364" s="15" t="s">
        <v>1017</v>
      </c>
      <c r="G364" s="15" t="s">
        <v>72</v>
      </c>
      <c r="H364" s="15" t="s">
        <v>768</v>
      </c>
      <c r="I364" s="15" t="s">
        <v>1018</v>
      </c>
      <c r="J364" s="15" t="s">
        <v>225</v>
      </c>
      <c r="K364" s="17">
        <v>965</v>
      </c>
      <c r="L364" s="16">
        <v>42948</v>
      </c>
      <c r="M364" s="15"/>
    </row>
    <row r="365" spans="1:13" x14ac:dyDescent="0.25">
      <c r="A365" s="15" t="s">
        <v>1309</v>
      </c>
      <c r="B365" s="15" t="s">
        <v>1019</v>
      </c>
      <c r="C365" s="15" t="s">
        <v>95</v>
      </c>
      <c r="D365" s="16">
        <v>42810</v>
      </c>
      <c r="E365" s="17">
        <v>206320</v>
      </c>
      <c r="F365" s="15" t="s">
        <v>1020</v>
      </c>
      <c r="G365" s="15" t="s">
        <v>72</v>
      </c>
      <c r="H365" s="15" t="s">
        <v>768</v>
      </c>
      <c r="I365" s="15" t="s">
        <v>1021</v>
      </c>
      <c r="J365" s="15" t="s">
        <v>236</v>
      </c>
      <c r="K365" s="17">
        <v>964</v>
      </c>
      <c r="L365" s="16">
        <v>42949</v>
      </c>
      <c r="M365" s="15"/>
    </row>
    <row r="366" spans="1:13" x14ac:dyDescent="0.25">
      <c r="A366" s="15" t="s">
        <v>1310</v>
      </c>
      <c r="B366" s="15" t="s">
        <v>1022</v>
      </c>
      <c r="C366" s="15" t="s">
        <v>95</v>
      </c>
      <c r="D366" s="16">
        <v>42522</v>
      </c>
      <c r="E366" s="17">
        <v>45355</v>
      </c>
      <c r="F366" s="15" t="s">
        <v>1023</v>
      </c>
      <c r="G366" s="15" t="s">
        <v>72</v>
      </c>
      <c r="H366" s="15" t="s">
        <v>768</v>
      </c>
      <c r="I366" s="15" t="s">
        <v>904</v>
      </c>
      <c r="J366" s="15" t="s">
        <v>1024</v>
      </c>
      <c r="K366" s="17">
        <v>1299</v>
      </c>
      <c r="L366" s="16">
        <v>42614</v>
      </c>
      <c r="M366" s="15"/>
    </row>
    <row r="367" spans="1:13" x14ac:dyDescent="0.25">
      <c r="A367" s="15" t="s">
        <v>1311</v>
      </c>
      <c r="B367" s="15" t="s">
        <v>1025</v>
      </c>
      <c r="C367" s="15" t="s">
        <v>95</v>
      </c>
      <c r="D367" s="16">
        <v>42546</v>
      </c>
      <c r="E367" s="17">
        <v>55165</v>
      </c>
      <c r="F367" s="15" t="s">
        <v>1023</v>
      </c>
      <c r="G367" s="15" t="s">
        <v>72</v>
      </c>
      <c r="H367" s="15" t="s">
        <v>768</v>
      </c>
      <c r="I367" s="15" t="s">
        <v>836</v>
      </c>
      <c r="J367" s="15" t="s">
        <v>837</v>
      </c>
      <c r="K367" s="17">
        <v>1299</v>
      </c>
      <c r="L367" s="16">
        <v>42614</v>
      </c>
      <c r="M367" s="15"/>
    </row>
    <row r="368" spans="1:13" x14ac:dyDescent="0.25">
      <c r="A368" s="15" t="s">
        <v>1312</v>
      </c>
      <c r="B368" s="15" t="s">
        <v>1026</v>
      </c>
      <c r="C368" s="15" t="s">
        <v>95</v>
      </c>
      <c r="D368" s="16">
        <v>42522</v>
      </c>
      <c r="E368" s="17">
        <v>726109</v>
      </c>
      <c r="F368" s="15" t="s">
        <v>1023</v>
      </c>
      <c r="G368" s="15" t="s">
        <v>72</v>
      </c>
      <c r="H368" s="15" t="s">
        <v>768</v>
      </c>
      <c r="I368" s="15" t="s">
        <v>1027</v>
      </c>
      <c r="J368" s="15" t="s">
        <v>1024</v>
      </c>
      <c r="K368" s="17">
        <v>1299</v>
      </c>
      <c r="L368" s="16">
        <v>42614</v>
      </c>
      <c r="M368" s="15"/>
    </row>
    <row r="369" spans="1:13" x14ac:dyDescent="0.25">
      <c r="A369" s="15" t="s">
        <v>1313</v>
      </c>
      <c r="B369" s="15" t="s">
        <v>1028</v>
      </c>
      <c r="C369" s="15" t="s">
        <v>95</v>
      </c>
      <c r="D369" s="16">
        <v>42191</v>
      </c>
      <c r="E369" s="17">
        <v>79162</v>
      </c>
      <c r="F369" s="15" t="s">
        <v>1029</v>
      </c>
      <c r="G369" s="15" t="s">
        <v>72</v>
      </c>
      <c r="H369" s="15" t="s">
        <v>768</v>
      </c>
      <c r="I369" s="15" t="s">
        <v>1030</v>
      </c>
      <c r="J369" s="15" t="s">
        <v>504</v>
      </c>
      <c r="K369" s="17">
        <v>1648</v>
      </c>
      <c r="L369" s="16">
        <v>42265</v>
      </c>
      <c r="M369" s="15"/>
    </row>
    <row r="370" spans="1:13" x14ac:dyDescent="0.25">
      <c r="A370" s="15" t="s">
        <v>1314</v>
      </c>
      <c r="B370" s="15" t="s">
        <v>1031</v>
      </c>
      <c r="C370" s="15" t="s">
        <v>95</v>
      </c>
      <c r="D370" s="16">
        <v>42133</v>
      </c>
      <c r="E370" s="17">
        <v>42300</v>
      </c>
      <c r="F370" s="15" t="s">
        <v>1032</v>
      </c>
      <c r="G370" s="15" t="s">
        <v>72</v>
      </c>
      <c r="H370" s="15" t="s">
        <v>768</v>
      </c>
      <c r="I370" s="15" t="s">
        <v>503</v>
      </c>
      <c r="J370" s="15" t="s">
        <v>504</v>
      </c>
      <c r="K370" s="17">
        <v>1665</v>
      </c>
      <c r="L370" s="16">
        <v>42248</v>
      </c>
      <c r="M370" s="15"/>
    </row>
    <row r="371" spans="1:13" x14ac:dyDescent="0.25">
      <c r="A371" s="15" t="s">
        <v>54</v>
      </c>
      <c r="B371" s="15" t="s">
        <v>89</v>
      </c>
      <c r="C371" s="15" t="s">
        <v>95</v>
      </c>
      <c r="D371" s="16">
        <v>42933</v>
      </c>
      <c r="E371" s="17">
        <v>2104700</v>
      </c>
      <c r="F371" s="15" t="s">
        <v>90</v>
      </c>
      <c r="G371" s="15" t="s">
        <v>72</v>
      </c>
      <c r="H371" s="15" t="s">
        <v>768</v>
      </c>
      <c r="I371" s="15" t="s">
        <v>1033</v>
      </c>
      <c r="J371" s="15" t="s">
        <v>92</v>
      </c>
      <c r="K371" s="17">
        <v>949</v>
      </c>
      <c r="L371" s="16">
        <v>42964</v>
      </c>
      <c r="M371" s="15"/>
    </row>
    <row r="372" spans="1:13" x14ac:dyDescent="0.25">
      <c r="A372" s="15" t="s">
        <v>1315</v>
      </c>
      <c r="B372" s="15" t="s">
        <v>1034</v>
      </c>
      <c r="C372" s="15" t="s">
        <v>95</v>
      </c>
      <c r="D372" s="16">
        <v>42944</v>
      </c>
      <c r="E372" s="17">
        <v>657474</v>
      </c>
      <c r="F372" s="15" t="s">
        <v>1035</v>
      </c>
      <c r="G372" s="15" t="s">
        <v>72</v>
      </c>
      <c r="H372" s="15" t="s">
        <v>768</v>
      </c>
      <c r="I372" s="15" t="s">
        <v>1036</v>
      </c>
      <c r="J372" s="15" t="s">
        <v>1037</v>
      </c>
      <c r="K372" s="17">
        <v>934</v>
      </c>
      <c r="L372" s="16">
        <v>42979</v>
      </c>
      <c r="M372" s="15"/>
    </row>
    <row r="373" spans="1:13" x14ac:dyDescent="0.25">
      <c r="A373" s="15" t="s">
        <v>1316</v>
      </c>
      <c r="B373" s="15" t="s">
        <v>1038</v>
      </c>
      <c r="C373" s="15" t="s">
        <v>95</v>
      </c>
      <c r="D373" s="16">
        <v>42926</v>
      </c>
      <c r="E373" s="17">
        <v>260916</v>
      </c>
      <c r="F373" s="15" t="s">
        <v>1039</v>
      </c>
      <c r="G373" s="15" t="s">
        <v>72</v>
      </c>
      <c r="H373" s="15" t="s">
        <v>768</v>
      </c>
      <c r="I373" s="15" t="s">
        <v>1040</v>
      </c>
      <c r="J373" s="15" t="s">
        <v>1041</v>
      </c>
      <c r="K373" s="17">
        <v>948</v>
      </c>
      <c r="L373" s="16">
        <v>42965</v>
      </c>
      <c r="M373" s="15"/>
    </row>
    <row r="374" spans="1:13" x14ac:dyDescent="0.25">
      <c r="A374" s="15" t="s">
        <v>1317</v>
      </c>
      <c r="B374" s="15" t="s">
        <v>1042</v>
      </c>
      <c r="C374" s="15" t="s">
        <v>95</v>
      </c>
      <c r="D374" s="16">
        <v>42927</v>
      </c>
      <c r="E374" s="17">
        <v>264767</v>
      </c>
      <c r="F374" s="15" t="s">
        <v>1039</v>
      </c>
      <c r="G374" s="15" t="s">
        <v>72</v>
      </c>
      <c r="H374" s="15" t="s">
        <v>768</v>
      </c>
      <c r="I374" s="15" t="s">
        <v>1043</v>
      </c>
      <c r="J374" s="15" t="s">
        <v>1041</v>
      </c>
      <c r="K374" s="17">
        <v>948</v>
      </c>
      <c r="L374" s="16">
        <v>42965</v>
      </c>
      <c r="M374" s="15"/>
    </row>
    <row r="375" spans="1:13" x14ac:dyDescent="0.25">
      <c r="A375" s="15" t="s">
        <v>1318</v>
      </c>
      <c r="B375" s="15" t="s">
        <v>1044</v>
      </c>
      <c r="C375" s="15" t="s">
        <v>95</v>
      </c>
      <c r="D375" s="16">
        <v>42931</v>
      </c>
      <c r="E375" s="17">
        <v>245335</v>
      </c>
      <c r="F375" s="15" t="s">
        <v>1045</v>
      </c>
      <c r="G375" s="15" t="s">
        <v>72</v>
      </c>
      <c r="H375" s="15" t="s">
        <v>768</v>
      </c>
      <c r="I375" s="15" t="s">
        <v>1046</v>
      </c>
      <c r="J375" s="15" t="s">
        <v>1047</v>
      </c>
      <c r="K375" s="17">
        <v>948</v>
      </c>
      <c r="L375" s="16">
        <v>42965</v>
      </c>
      <c r="M375" s="15"/>
    </row>
    <row r="376" spans="1:13" x14ac:dyDescent="0.25">
      <c r="A376" s="15" t="s">
        <v>1319</v>
      </c>
      <c r="B376" s="15" t="s">
        <v>1048</v>
      </c>
      <c r="C376" s="15" t="s">
        <v>95</v>
      </c>
      <c r="D376" s="16">
        <v>42554</v>
      </c>
      <c r="E376" s="17">
        <v>84100</v>
      </c>
      <c r="F376" s="15" t="s">
        <v>1049</v>
      </c>
      <c r="G376" s="15" t="s">
        <v>72</v>
      </c>
      <c r="H376" s="15" t="s">
        <v>768</v>
      </c>
      <c r="I376" s="15" t="s">
        <v>1050</v>
      </c>
      <c r="J376" s="15" t="s">
        <v>854</v>
      </c>
      <c r="K376" s="17">
        <v>1299</v>
      </c>
      <c r="L376" s="16">
        <v>42614</v>
      </c>
      <c r="M376" s="15"/>
    </row>
    <row r="377" spans="1:13" x14ac:dyDescent="0.25">
      <c r="A377" s="15" t="s">
        <v>1320</v>
      </c>
      <c r="B377" s="15" t="s">
        <v>1051</v>
      </c>
      <c r="C377" s="15" t="s">
        <v>95</v>
      </c>
      <c r="D377" s="16">
        <v>42102</v>
      </c>
      <c r="E377" s="17">
        <v>82784</v>
      </c>
      <c r="F377" s="15" t="s">
        <v>1052</v>
      </c>
      <c r="G377" s="15" t="s">
        <v>72</v>
      </c>
      <c r="H377" s="15" t="s">
        <v>768</v>
      </c>
      <c r="I377" s="15" t="s">
        <v>680</v>
      </c>
      <c r="J377" s="15" t="s">
        <v>677</v>
      </c>
      <c r="K377" s="17">
        <v>1665</v>
      </c>
      <c r="L377" s="16">
        <v>42248</v>
      </c>
      <c r="M377" s="15"/>
    </row>
    <row r="378" spans="1:13" x14ac:dyDescent="0.25">
      <c r="A378" s="15" t="s">
        <v>1321</v>
      </c>
      <c r="B378" s="15" t="s">
        <v>1053</v>
      </c>
      <c r="C378" s="15" t="s">
        <v>95</v>
      </c>
      <c r="D378" s="16">
        <v>42195</v>
      </c>
      <c r="E378" s="17">
        <v>138823</v>
      </c>
      <c r="F378" s="15" t="s">
        <v>1054</v>
      </c>
      <c r="G378" s="15" t="s">
        <v>72</v>
      </c>
      <c r="H378" s="15" t="s">
        <v>768</v>
      </c>
      <c r="I378" s="15" t="s">
        <v>1055</v>
      </c>
      <c r="J378" s="15" t="s">
        <v>1056</v>
      </c>
      <c r="K378" s="17">
        <v>1665</v>
      </c>
      <c r="L378" s="16">
        <v>42248</v>
      </c>
      <c r="M378" s="15"/>
    </row>
    <row r="379" spans="1:13" x14ac:dyDescent="0.25">
      <c r="A379" s="15" t="s">
        <v>32</v>
      </c>
      <c r="B379" s="15" t="s">
        <v>1057</v>
      </c>
      <c r="C379" s="15" t="s">
        <v>95</v>
      </c>
      <c r="D379" s="16">
        <v>42542</v>
      </c>
      <c r="E379" s="17">
        <v>2792390</v>
      </c>
      <c r="F379" s="15" t="s">
        <v>1058</v>
      </c>
      <c r="G379" s="15" t="s">
        <v>72</v>
      </c>
      <c r="H379" s="15" t="s">
        <v>768</v>
      </c>
      <c r="I379" s="15" t="s">
        <v>769</v>
      </c>
      <c r="J379" s="15" t="s">
        <v>74</v>
      </c>
      <c r="K379" s="17">
        <v>1298</v>
      </c>
      <c r="L379" s="16">
        <v>42615</v>
      </c>
      <c r="M379" s="15"/>
    </row>
    <row r="380" spans="1:13" x14ac:dyDescent="0.25">
      <c r="A380" s="15" t="s">
        <v>29</v>
      </c>
      <c r="B380" s="15" t="s">
        <v>1059</v>
      </c>
      <c r="C380" s="15" t="s">
        <v>95</v>
      </c>
      <c r="D380" s="16">
        <v>42500</v>
      </c>
      <c r="E380" s="17">
        <v>1837646</v>
      </c>
      <c r="F380" s="15" t="s">
        <v>1060</v>
      </c>
      <c r="G380" s="15" t="s">
        <v>72</v>
      </c>
      <c r="H380" s="15" t="s">
        <v>768</v>
      </c>
      <c r="I380" s="15" t="s">
        <v>1061</v>
      </c>
      <c r="J380" s="15" t="s">
        <v>74</v>
      </c>
      <c r="K380" s="17">
        <v>1294</v>
      </c>
      <c r="L380" s="16">
        <v>42619</v>
      </c>
      <c r="M380" s="15"/>
    </row>
    <row r="381" spans="1:13" x14ac:dyDescent="0.25">
      <c r="A381" s="15" t="s">
        <v>1322</v>
      </c>
      <c r="B381" s="15" t="s">
        <v>1062</v>
      </c>
      <c r="C381" s="15" t="s">
        <v>95</v>
      </c>
      <c r="D381" s="16">
        <v>42955</v>
      </c>
      <c r="E381" s="17">
        <v>156526</v>
      </c>
      <c r="F381" s="15" t="s">
        <v>1063</v>
      </c>
      <c r="G381" s="15" t="s">
        <v>72</v>
      </c>
      <c r="H381" s="15" t="s">
        <v>768</v>
      </c>
      <c r="I381" s="15" t="s">
        <v>826</v>
      </c>
      <c r="J381" s="15" t="s">
        <v>782</v>
      </c>
      <c r="K381" s="17">
        <v>917</v>
      </c>
      <c r="L381" s="16">
        <v>42996</v>
      </c>
      <c r="M381" s="15"/>
    </row>
    <row r="382" spans="1:13" x14ac:dyDescent="0.25">
      <c r="A382" s="15" t="s">
        <v>1323</v>
      </c>
      <c r="B382" s="15" t="s">
        <v>1064</v>
      </c>
      <c r="C382" s="15" t="s">
        <v>95</v>
      </c>
      <c r="D382" s="16">
        <v>42600</v>
      </c>
      <c r="E382" s="17">
        <v>45300</v>
      </c>
      <c r="F382" s="15" t="s">
        <v>1065</v>
      </c>
      <c r="G382" s="15" t="s">
        <v>72</v>
      </c>
      <c r="H382" s="15" t="s">
        <v>768</v>
      </c>
      <c r="I382" s="15" t="s">
        <v>795</v>
      </c>
      <c r="J382" s="15" t="s">
        <v>782</v>
      </c>
      <c r="K382" s="17">
        <v>1280</v>
      </c>
      <c r="L382" s="16">
        <v>42633</v>
      </c>
      <c r="M382" s="15"/>
    </row>
    <row r="383" spans="1:13" x14ac:dyDescent="0.25">
      <c r="A383" s="15" t="s">
        <v>1324</v>
      </c>
      <c r="B383" s="15" t="s">
        <v>1066</v>
      </c>
      <c r="C383" s="15" t="s">
        <v>95</v>
      </c>
      <c r="D383" s="16">
        <v>42613</v>
      </c>
      <c r="E383" s="17">
        <v>45300</v>
      </c>
      <c r="F383" s="15" t="s">
        <v>1065</v>
      </c>
      <c r="G383" s="15" t="s">
        <v>72</v>
      </c>
      <c r="H383" s="15" t="s">
        <v>768</v>
      </c>
      <c r="I383" s="15" t="s">
        <v>795</v>
      </c>
      <c r="J383" s="15" t="s">
        <v>782</v>
      </c>
      <c r="K383" s="17">
        <v>1280</v>
      </c>
      <c r="L383" s="16">
        <v>42633</v>
      </c>
      <c r="M383" s="15"/>
    </row>
    <row r="384" spans="1:13" x14ac:dyDescent="0.25">
      <c r="A384" s="15" t="s">
        <v>720</v>
      </c>
      <c r="B384" s="15" t="s">
        <v>717</v>
      </c>
      <c r="C384" s="15" t="s">
        <v>95</v>
      </c>
      <c r="D384" s="16">
        <v>43495</v>
      </c>
      <c r="E384" s="17">
        <v>6623</v>
      </c>
      <c r="F384" s="15" t="s">
        <v>723</v>
      </c>
      <c r="G384" s="15" t="s">
        <v>316</v>
      </c>
      <c r="H384" s="15" t="s">
        <v>768</v>
      </c>
      <c r="I384" s="15" t="s">
        <v>1067</v>
      </c>
      <c r="J384" s="15" t="s">
        <v>92</v>
      </c>
      <c r="K384" s="17">
        <v>1280</v>
      </c>
      <c r="L384" s="16">
        <v>42633</v>
      </c>
      <c r="M384" s="15"/>
    </row>
    <row r="385" spans="1:13" x14ac:dyDescent="0.25">
      <c r="A385" s="15" t="s">
        <v>1325</v>
      </c>
      <c r="B385" s="15" t="s">
        <v>1068</v>
      </c>
      <c r="C385" s="15" t="s">
        <v>95</v>
      </c>
      <c r="D385" s="16">
        <v>42212</v>
      </c>
      <c r="E385" s="17">
        <v>128215</v>
      </c>
      <c r="F385" s="15" t="s">
        <v>1069</v>
      </c>
      <c r="G385" s="15" t="s">
        <v>72</v>
      </c>
      <c r="H385" s="15" t="s">
        <v>768</v>
      </c>
      <c r="I385" s="15" t="s">
        <v>680</v>
      </c>
      <c r="J385" s="15" t="s">
        <v>677</v>
      </c>
      <c r="K385" s="17">
        <v>1635</v>
      </c>
      <c r="L385" s="16">
        <v>42278</v>
      </c>
      <c r="M385" s="15"/>
    </row>
    <row r="386" spans="1:13" x14ac:dyDescent="0.25">
      <c r="A386" s="15" t="s">
        <v>1141</v>
      </c>
      <c r="B386" s="15" t="s">
        <v>199</v>
      </c>
      <c r="C386" s="15" t="s">
        <v>95</v>
      </c>
      <c r="D386" s="16">
        <v>43098</v>
      </c>
      <c r="E386" s="17">
        <v>71100</v>
      </c>
      <c r="F386" s="15" t="s">
        <v>1070</v>
      </c>
      <c r="G386" s="15" t="s">
        <v>128</v>
      </c>
      <c r="H386" s="15" t="s">
        <v>768</v>
      </c>
      <c r="I386" s="15" t="s">
        <v>1071</v>
      </c>
      <c r="J386" s="15" t="s">
        <v>201</v>
      </c>
      <c r="K386" s="17">
        <v>1553</v>
      </c>
      <c r="L386" s="16">
        <v>42390</v>
      </c>
      <c r="M386" s="15"/>
    </row>
    <row r="387" spans="1:13" x14ac:dyDescent="0.25">
      <c r="A387" s="15" t="s">
        <v>1326</v>
      </c>
      <c r="B387" s="15" t="s">
        <v>1072</v>
      </c>
      <c r="C387" s="15" t="s">
        <v>95</v>
      </c>
      <c r="D387" s="16">
        <v>42066</v>
      </c>
      <c r="E387" s="17">
        <v>212014</v>
      </c>
      <c r="F387" s="15" t="s">
        <v>1073</v>
      </c>
      <c r="G387" s="15" t="s">
        <v>72</v>
      </c>
      <c r="H387" s="15" t="s">
        <v>768</v>
      </c>
      <c r="I387" s="15" t="s">
        <v>503</v>
      </c>
      <c r="J387" s="15" t="s">
        <v>504</v>
      </c>
      <c r="K387" s="17">
        <v>1791</v>
      </c>
      <c r="L387" s="16">
        <v>42122</v>
      </c>
      <c r="M387" s="15"/>
    </row>
    <row r="388" spans="1:13" x14ac:dyDescent="0.25">
      <c r="A388" s="15" t="s">
        <v>1327</v>
      </c>
      <c r="B388" s="15" t="s">
        <v>1074</v>
      </c>
      <c r="C388" s="15" t="s">
        <v>388</v>
      </c>
      <c r="D388" s="16">
        <v>41838</v>
      </c>
      <c r="E388" s="17">
        <v>80289</v>
      </c>
      <c r="F388" s="15" t="s">
        <v>508</v>
      </c>
      <c r="G388" s="15" t="s">
        <v>72</v>
      </c>
      <c r="H388" s="15" t="s">
        <v>768</v>
      </c>
      <c r="I388" s="15" t="s">
        <v>1075</v>
      </c>
      <c r="J388" s="15" t="s">
        <v>1076</v>
      </c>
      <c r="K388" s="17">
        <v>1997</v>
      </c>
      <c r="L388" s="16">
        <v>41886</v>
      </c>
      <c r="M388" s="15"/>
    </row>
    <row r="389" spans="1:13" x14ac:dyDescent="0.25">
      <c r="A389" s="15"/>
      <c r="B389" s="15" t="s">
        <v>644</v>
      </c>
      <c r="C389" s="15" t="s">
        <v>95</v>
      </c>
      <c r="D389" s="16">
        <v>42467</v>
      </c>
      <c r="E389" s="17">
        <v>1167832</v>
      </c>
      <c r="F389" s="15" t="s">
        <v>407</v>
      </c>
      <c r="G389" s="15" t="s">
        <v>316</v>
      </c>
      <c r="H389" s="15" t="s">
        <v>768</v>
      </c>
      <c r="I389" s="15" t="s">
        <v>1077</v>
      </c>
      <c r="J389" s="15" t="s">
        <v>131</v>
      </c>
      <c r="K389" s="17">
        <v>1875</v>
      </c>
      <c r="L389" s="16">
        <v>42068</v>
      </c>
      <c r="M389" s="15"/>
    </row>
    <row r="390" spans="1:13" x14ac:dyDescent="0.25">
      <c r="A390" s="15">
        <v>899999151</v>
      </c>
      <c r="B390" s="15" t="s">
        <v>486</v>
      </c>
      <c r="C390" s="15" t="s">
        <v>95</v>
      </c>
      <c r="D390" s="16">
        <v>41851</v>
      </c>
      <c r="E390" s="17">
        <v>1681680</v>
      </c>
      <c r="F390" s="15" t="s">
        <v>497</v>
      </c>
      <c r="G390" s="15" t="s">
        <v>316</v>
      </c>
      <c r="H390" s="15" t="s">
        <v>768</v>
      </c>
      <c r="I390" s="15" t="s">
        <v>1078</v>
      </c>
      <c r="J390" s="15" t="s">
        <v>499</v>
      </c>
      <c r="K390" s="17">
        <v>2143</v>
      </c>
      <c r="L390" s="16">
        <v>41740</v>
      </c>
      <c r="M390" s="15"/>
    </row>
    <row r="391" spans="1:13" x14ac:dyDescent="0.25">
      <c r="A391" s="15" t="s">
        <v>1328</v>
      </c>
      <c r="B391" s="15" t="s">
        <v>1079</v>
      </c>
      <c r="C391" s="15" t="s">
        <v>95</v>
      </c>
      <c r="D391" s="16">
        <v>41898</v>
      </c>
      <c r="E391" s="17">
        <v>839673</v>
      </c>
      <c r="F391" s="15" t="s">
        <v>1080</v>
      </c>
      <c r="G391" s="15" t="s">
        <v>72</v>
      </c>
      <c r="H391" s="15" t="s">
        <v>768</v>
      </c>
      <c r="I391" s="15" t="s">
        <v>1081</v>
      </c>
      <c r="J391" s="15" t="s">
        <v>1082</v>
      </c>
      <c r="K391" s="17">
        <v>1960</v>
      </c>
      <c r="L391" s="16">
        <v>41953</v>
      </c>
      <c r="M391" s="15"/>
    </row>
    <row r="392" spans="1:13" x14ac:dyDescent="0.25">
      <c r="A392" s="15" t="s">
        <v>1329</v>
      </c>
      <c r="B392" s="15" t="s">
        <v>1083</v>
      </c>
      <c r="C392" s="15" t="s">
        <v>95</v>
      </c>
      <c r="D392" s="16">
        <v>41535</v>
      </c>
      <c r="E392" s="17">
        <v>2349212</v>
      </c>
      <c r="F392" s="15" t="s">
        <v>1084</v>
      </c>
      <c r="G392" s="15" t="s">
        <v>72</v>
      </c>
      <c r="H392" s="15" t="s">
        <v>768</v>
      </c>
      <c r="I392" s="15" t="s">
        <v>1085</v>
      </c>
      <c r="J392" s="15" t="s">
        <v>414</v>
      </c>
      <c r="K392" s="17">
        <v>2327</v>
      </c>
      <c r="L392" s="16">
        <v>41556</v>
      </c>
      <c r="M392" s="15"/>
    </row>
    <row r="393" spans="1:13" x14ac:dyDescent="0.25">
      <c r="A393" s="15" t="s">
        <v>1330</v>
      </c>
      <c r="B393" s="15" t="s">
        <v>1086</v>
      </c>
      <c r="C393" s="15" t="s">
        <v>95</v>
      </c>
      <c r="D393" s="16">
        <v>41656</v>
      </c>
      <c r="E393" s="17">
        <v>75523</v>
      </c>
      <c r="F393" s="15" t="s">
        <v>1087</v>
      </c>
      <c r="G393" s="15" t="s">
        <v>72</v>
      </c>
      <c r="H393" s="15" t="s">
        <v>768</v>
      </c>
      <c r="I393" s="15" t="s">
        <v>1088</v>
      </c>
      <c r="J393" s="15" t="s">
        <v>807</v>
      </c>
      <c r="K393" s="17">
        <v>1997</v>
      </c>
      <c r="L393" s="16">
        <v>41886</v>
      </c>
      <c r="M393" s="15"/>
    </row>
    <row r="394" spans="1:13" x14ac:dyDescent="0.25">
      <c r="A394" s="15" t="s">
        <v>1331</v>
      </c>
      <c r="B394" s="15" t="s">
        <v>1089</v>
      </c>
      <c r="C394" s="15" t="s">
        <v>388</v>
      </c>
      <c r="D394" s="16">
        <v>41863</v>
      </c>
      <c r="E394" s="17">
        <v>428955</v>
      </c>
      <c r="F394" s="15" t="s">
        <v>1090</v>
      </c>
      <c r="G394" s="15" t="s">
        <v>72</v>
      </c>
      <c r="H394" s="15" t="s">
        <v>768</v>
      </c>
      <c r="I394" s="15" t="s">
        <v>503</v>
      </c>
      <c r="J394" s="15" t="s">
        <v>504</v>
      </c>
      <c r="K394" s="17">
        <v>1925</v>
      </c>
      <c r="L394" s="16">
        <v>41988</v>
      </c>
      <c r="M394" s="15"/>
    </row>
    <row r="395" spans="1:13" x14ac:dyDescent="0.25">
      <c r="A395" s="15" t="s">
        <v>865</v>
      </c>
      <c r="B395" s="15" t="s">
        <v>1091</v>
      </c>
      <c r="C395" s="15" t="s">
        <v>95</v>
      </c>
      <c r="D395" s="16">
        <v>43937</v>
      </c>
      <c r="E395" s="17">
        <v>85343394</v>
      </c>
      <c r="F395" s="15" t="s">
        <v>1092</v>
      </c>
      <c r="G395" s="15" t="s">
        <v>716</v>
      </c>
      <c r="H395" s="15" t="s">
        <v>768</v>
      </c>
      <c r="I395" s="15" t="s">
        <v>1093</v>
      </c>
      <c r="J395" s="15" t="s">
        <v>131</v>
      </c>
      <c r="K395" s="17">
        <v>6</v>
      </c>
      <c r="L395" s="16">
        <v>43937</v>
      </c>
      <c r="M395" s="15"/>
    </row>
    <row r="396" spans="1:13" x14ac:dyDescent="0.25">
      <c r="A396" s="15" t="s">
        <v>1332</v>
      </c>
      <c r="B396" s="15" t="s">
        <v>1094</v>
      </c>
      <c r="C396" s="15" t="s">
        <v>388</v>
      </c>
      <c r="D396" s="16">
        <v>41659</v>
      </c>
      <c r="E396" s="17">
        <v>76800</v>
      </c>
      <c r="F396" s="15" t="s">
        <v>535</v>
      </c>
      <c r="G396" s="15" t="s">
        <v>72</v>
      </c>
      <c r="H396" s="15" t="s">
        <v>768</v>
      </c>
      <c r="I396" s="15" t="s">
        <v>1095</v>
      </c>
      <c r="J396" s="15" t="s">
        <v>1096</v>
      </c>
      <c r="K396" s="17">
        <v>2196</v>
      </c>
      <c r="L396" s="16">
        <v>41687</v>
      </c>
      <c r="M396" s="15"/>
    </row>
    <row r="397" spans="1:13" x14ac:dyDescent="0.25">
      <c r="A397" s="15" t="s">
        <v>1333</v>
      </c>
      <c r="B397" s="15" t="s">
        <v>1097</v>
      </c>
      <c r="C397" s="15" t="s">
        <v>388</v>
      </c>
      <c r="D397" s="16">
        <v>41844</v>
      </c>
      <c r="E397" s="17">
        <v>91212</v>
      </c>
      <c r="F397" s="15" t="s">
        <v>643</v>
      </c>
      <c r="G397" s="15" t="s">
        <v>72</v>
      </c>
      <c r="H397" s="15" t="s">
        <v>768</v>
      </c>
      <c r="I397" s="15" t="s">
        <v>1098</v>
      </c>
      <c r="J397" s="15" t="s">
        <v>1096</v>
      </c>
      <c r="K397" s="17">
        <v>1997</v>
      </c>
      <c r="L397" s="16">
        <v>41886</v>
      </c>
      <c r="M397" s="15"/>
    </row>
    <row r="398" spans="1:13" x14ac:dyDescent="0.25">
      <c r="A398" s="15" t="s">
        <v>1334</v>
      </c>
      <c r="B398" s="15" t="s">
        <v>1099</v>
      </c>
      <c r="C398" s="15" t="s">
        <v>388</v>
      </c>
      <c r="D398" s="16">
        <v>41657</v>
      </c>
      <c r="E398" s="17">
        <v>162500</v>
      </c>
      <c r="F398" s="15" t="s">
        <v>643</v>
      </c>
      <c r="G398" s="15" t="s">
        <v>72</v>
      </c>
      <c r="H398" s="15" t="s">
        <v>768</v>
      </c>
      <c r="I398" s="15" t="s">
        <v>1100</v>
      </c>
      <c r="J398" s="15" t="s">
        <v>1096</v>
      </c>
      <c r="K398" s="17">
        <v>1997</v>
      </c>
      <c r="L398" s="16">
        <v>41886</v>
      </c>
      <c r="M398" s="15"/>
    </row>
    <row r="399" spans="1:13" x14ac:dyDescent="0.25">
      <c r="A399" s="15" t="s">
        <v>1335</v>
      </c>
      <c r="B399" s="15" t="s">
        <v>1101</v>
      </c>
      <c r="C399" s="15" t="s">
        <v>95</v>
      </c>
      <c r="D399" s="16">
        <v>41523</v>
      </c>
      <c r="E399" s="17">
        <v>548116</v>
      </c>
      <c r="F399" s="15" t="s">
        <v>1102</v>
      </c>
      <c r="G399" s="15" t="s">
        <v>72</v>
      </c>
      <c r="H399" s="15" t="s">
        <v>768</v>
      </c>
      <c r="I399" s="15" t="s">
        <v>1103</v>
      </c>
      <c r="J399" s="15" t="s">
        <v>479</v>
      </c>
      <c r="K399" s="17">
        <v>2346</v>
      </c>
      <c r="L399" s="16">
        <v>41537</v>
      </c>
      <c r="M399" s="15"/>
    </row>
    <row r="400" spans="1:13" x14ac:dyDescent="0.25">
      <c r="A400" s="15" t="s">
        <v>1336</v>
      </c>
      <c r="B400" s="15" t="s">
        <v>1104</v>
      </c>
      <c r="C400" s="15" t="s">
        <v>95</v>
      </c>
      <c r="D400" s="16">
        <v>41677</v>
      </c>
      <c r="E400" s="17">
        <v>227500</v>
      </c>
      <c r="F400" s="15" t="s">
        <v>1105</v>
      </c>
      <c r="G400" s="15" t="s">
        <v>72</v>
      </c>
      <c r="H400" s="15" t="s">
        <v>768</v>
      </c>
      <c r="I400" s="15" t="s">
        <v>1106</v>
      </c>
      <c r="J400" s="15" t="s">
        <v>1107</v>
      </c>
      <c r="K400" s="17">
        <v>2193</v>
      </c>
      <c r="L400" s="16">
        <v>41690</v>
      </c>
      <c r="M400" s="15"/>
    </row>
    <row r="401" spans="1:13" x14ac:dyDescent="0.25">
      <c r="A401" s="15" t="s">
        <v>1337</v>
      </c>
      <c r="B401" s="15" t="s">
        <v>1108</v>
      </c>
      <c r="C401" s="15" t="s">
        <v>95</v>
      </c>
      <c r="D401" s="16">
        <v>41701</v>
      </c>
      <c r="E401" s="17">
        <v>999208</v>
      </c>
      <c r="F401" s="15" t="s">
        <v>1109</v>
      </c>
      <c r="G401" s="15" t="s">
        <v>72</v>
      </c>
      <c r="H401" s="15" t="s">
        <v>768</v>
      </c>
      <c r="I401" s="15" t="s">
        <v>1110</v>
      </c>
      <c r="J401" s="15" t="s">
        <v>1111</v>
      </c>
      <c r="K401" s="17">
        <v>2079</v>
      </c>
      <c r="L401" s="16">
        <v>41804</v>
      </c>
      <c r="M401" s="15"/>
    </row>
    <row r="402" spans="1:13" x14ac:dyDescent="0.25">
      <c r="A402" s="15" t="s">
        <v>1338</v>
      </c>
      <c r="B402" s="15" t="s">
        <v>1112</v>
      </c>
      <c r="C402" s="15" t="s">
        <v>95</v>
      </c>
      <c r="D402" s="16">
        <v>41793</v>
      </c>
      <c r="E402" s="17">
        <v>77882</v>
      </c>
      <c r="F402" s="15" t="s">
        <v>1113</v>
      </c>
      <c r="G402" s="15" t="s">
        <v>72</v>
      </c>
      <c r="H402" s="15" t="s">
        <v>768</v>
      </c>
      <c r="I402" s="15" t="s">
        <v>639</v>
      </c>
      <c r="J402" s="15" t="s">
        <v>1111</v>
      </c>
      <c r="K402" s="17">
        <v>2056</v>
      </c>
      <c r="L402" s="16">
        <v>41827</v>
      </c>
      <c r="M402" s="15"/>
    </row>
    <row r="403" spans="1:13" x14ac:dyDescent="0.25">
      <c r="A403" s="15" t="s">
        <v>1339</v>
      </c>
      <c r="B403" s="15" t="s">
        <v>1114</v>
      </c>
      <c r="C403" s="15" t="s">
        <v>95</v>
      </c>
      <c r="D403" s="16">
        <v>41785</v>
      </c>
      <c r="E403" s="17">
        <v>118900</v>
      </c>
      <c r="F403" s="15" t="s">
        <v>1113</v>
      </c>
      <c r="G403" s="15" t="s">
        <v>72</v>
      </c>
      <c r="H403" s="15" t="s">
        <v>768</v>
      </c>
      <c r="I403" s="15" t="s">
        <v>639</v>
      </c>
      <c r="J403" s="15" t="s">
        <v>1056</v>
      </c>
      <c r="K403" s="17">
        <v>2056</v>
      </c>
      <c r="L403" s="16">
        <v>41827</v>
      </c>
      <c r="M403" s="15"/>
    </row>
    <row r="404" spans="1:13" x14ac:dyDescent="0.25">
      <c r="A404" s="15" t="s">
        <v>1340</v>
      </c>
      <c r="B404" s="15" t="s">
        <v>1115</v>
      </c>
      <c r="C404" s="15" t="s">
        <v>95</v>
      </c>
      <c r="D404" s="16">
        <v>41787</v>
      </c>
      <c r="E404" s="17">
        <v>79700</v>
      </c>
      <c r="F404" s="15" t="s">
        <v>1113</v>
      </c>
      <c r="G404" s="15" t="s">
        <v>72</v>
      </c>
      <c r="H404" s="15" t="s">
        <v>768</v>
      </c>
      <c r="I404" s="15" t="s">
        <v>639</v>
      </c>
      <c r="J404" s="15" t="s">
        <v>1056</v>
      </c>
      <c r="K404" s="17">
        <v>2056</v>
      </c>
      <c r="L404" s="16">
        <v>41827</v>
      </c>
      <c r="M404" s="15"/>
    </row>
    <row r="405" spans="1:13" x14ac:dyDescent="0.25">
      <c r="A405" s="15" t="s">
        <v>1341</v>
      </c>
      <c r="B405" s="15" t="s">
        <v>1116</v>
      </c>
      <c r="C405" s="15" t="s">
        <v>388</v>
      </c>
      <c r="D405" s="16">
        <v>41667</v>
      </c>
      <c r="E405" s="17">
        <v>167000</v>
      </c>
      <c r="F405" s="15" t="s">
        <v>1117</v>
      </c>
      <c r="G405" s="15" t="s">
        <v>72</v>
      </c>
      <c r="H405" s="15" t="s">
        <v>768</v>
      </c>
      <c r="I405" s="15" t="s">
        <v>1118</v>
      </c>
      <c r="J405" s="15" t="s">
        <v>1119</v>
      </c>
      <c r="K405" s="17">
        <v>2196</v>
      </c>
      <c r="L405" s="16">
        <v>41687</v>
      </c>
      <c r="M405" s="15"/>
    </row>
    <row r="406" spans="1:13" x14ac:dyDescent="0.25">
      <c r="A406" s="15" t="s">
        <v>1342</v>
      </c>
      <c r="B406" s="15" t="s">
        <v>1120</v>
      </c>
      <c r="C406" s="15" t="s">
        <v>388</v>
      </c>
      <c r="D406" s="16">
        <v>41587</v>
      </c>
      <c r="E406" s="17">
        <v>57978</v>
      </c>
      <c r="F406" s="15" t="s">
        <v>1121</v>
      </c>
      <c r="G406" s="15" t="s">
        <v>72</v>
      </c>
      <c r="H406" s="15" t="s">
        <v>768</v>
      </c>
      <c r="I406" s="15" t="s">
        <v>1122</v>
      </c>
      <c r="J406" s="15" t="s">
        <v>1119</v>
      </c>
      <c r="K406" s="17">
        <v>2269</v>
      </c>
      <c r="L406" s="16">
        <v>41614</v>
      </c>
      <c r="M406" s="15"/>
    </row>
    <row r="407" spans="1:13" x14ac:dyDescent="0.25">
      <c r="A407" s="15" t="s">
        <v>1143</v>
      </c>
      <c r="B407" s="15" t="s">
        <v>222</v>
      </c>
      <c r="C407" s="15" t="s">
        <v>95</v>
      </c>
      <c r="D407" s="16">
        <v>42130</v>
      </c>
      <c r="E407" s="17">
        <v>2318482</v>
      </c>
      <c r="F407" s="15" t="s">
        <v>1123</v>
      </c>
      <c r="G407" s="15" t="s">
        <v>72</v>
      </c>
      <c r="H407" s="15" t="s">
        <v>768</v>
      </c>
      <c r="I407" s="15" t="s">
        <v>1124</v>
      </c>
      <c r="J407" s="15" t="s">
        <v>225</v>
      </c>
      <c r="K407" s="17">
        <v>1657</v>
      </c>
      <c r="L407" s="16">
        <v>42256</v>
      </c>
      <c r="M407" s="15"/>
    </row>
    <row r="408" spans="1:13" x14ac:dyDescent="0.25">
      <c r="A408" s="15">
        <v>2001363</v>
      </c>
      <c r="B408" s="15" t="s">
        <v>1125</v>
      </c>
      <c r="C408" s="15" t="s">
        <v>95</v>
      </c>
      <c r="D408" s="16">
        <v>43159</v>
      </c>
      <c r="E408" s="17">
        <v>1000000</v>
      </c>
      <c r="F408" s="15" t="s">
        <v>232</v>
      </c>
      <c r="G408" s="15" t="s">
        <v>716</v>
      </c>
      <c r="H408" s="15" t="s">
        <v>1125</v>
      </c>
      <c r="I408" s="15"/>
      <c r="J408" s="15" t="s">
        <v>201</v>
      </c>
      <c r="K408" s="17">
        <v>0</v>
      </c>
      <c r="L408" s="16">
        <v>43159</v>
      </c>
      <c r="M408" s="15"/>
    </row>
    <row r="409" spans="1:13" x14ac:dyDescent="0.25">
      <c r="A409" s="15" t="s">
        <v>713</v>
      </c>
      <c r="B409" s="15" t="s">
        <v>711</v>
      </c>
      <c r="C409" s="15" t="s">
        <v>95</v>
      </c>
      <c r="D409" s="16">
        <v>43159</v>
      </c>
      <c r="E409" s="17">
        <v>1000000</v>
      </c>
      <c r="F409" s="15" t="s">
        <v>1126</v>
      </c>
      <c r="G409" s="15" t="s">
        <v>316</v>
      </c>
      <c r="H409" s="15" t="s">
        <v>1125</v>
      </c>
      <c r="I409" s="15" t="s">
        <v>1126</v>
      </c>
      <c r="J409" s="15" t="s">
        <v>201</v>
      </c>
      <c r="K409" s="17">
        <v>-60</v>
      </c>
      <c r="L409" s="16">
        <v>43159</v>
      </c>
      <c r="M40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CARTERA</vt:lpstr>
      <vt:lpstr>RESUMEN</vt:lpstr>
      <vt:lpstr>GLOSAS</vt:lpstr>
      <vt:lpstr>CARTERA COOSALUD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Grettel Camila Jimenez Najar</dc:creator>
  <cp:lastModifiedBy>Laura Reyes Bernal</cp:lastModifiedBy>
  <dcterms:created xsi:type="dcterms:W3CDTF">2022-05-20T21:44:49Z</dcterms:created>
  <dcterms:modified xsi:type="dcterms:W3CDTF">2022-05-23T20:49:48Z</dcterms:modified>
</cp:coreProperties>
</file>