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coosaludcom-my.sharepoint.com/personal/jecastillo_coosalud_com/Documents/CONCILIACIONES/2022/"/>
    </mc:Choice>
  </mc:AlternateContent>
  <xr:revisionPtr revIDLastSave="369" documentId="8_{D3214A4E-B64B-49F1-AA92-7CAD768BCD70}" xr6:coauthVersionLast="47" xr6:coauthVersionMax="47" xr10:uidLastSave="{3677ADDF-BDEE-4054-A877-AE4ABFA479E3}"/>
  <bookViews>
    <workbookView xWindow="-120" yWindow="-120" windowWidth="29040" windowHeight="15840" activeTab="2" xr2:uid="{00000000-000D-0000-FFFF-FFFF00000000}"/>
  </bookViews>
  <sheets>
    <sheet name="CARTERA CORTE 28 FEB 2022" sheetId="1" r:id="rId1"/>
    <sheet name="VERIFICACIÓN DE CARTERA NIT 800" sheetId="3" r:id="rId2"/>
    <sheet name="RESUMEN 800" sheetId="9" r:id="rId3"/>
    <sheet name="VERIFICACIÓN DE CARTERA NIT 900" sheetId="2" r:id="rId4"/>
    <sheet name="RESUMEN 900" sheetId="10" r:id="rId5"/>
    <sheet name="PEND X PAGAR " sheetId="4" r:id="rId6"/>
    <sheet name="PAGOS" sheetId="6" r:id="rId7"/>
    <sheet name="GLOSAS PEND X CONCILIAR " sheetId="5" r:id="rId8"/>
    <sheet name="DEVOLUCIONES " sheetId="7" r:id="rId9"/>
    <sheet name="NO RADICADAS " sheetId="8" r:id="rId10"/>
  </sheets>
  <definedNames>
    <definedName name="_xlnm._FilterDatabase" localSheetId="6" hidden="1">PAGOS!$A$11:$T$95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7" i="10" l="1"/>
  <c r="H23" i="10"/>
  <c r="H20" i="10"/>
  <c r="H18" i="10"/>
  <c r="O65" i="2"/>
  <c r="I27" i="9"/>
  <c r="I23" i="9"/>
  <c r="I20" i="9"/>
  <c r="H17" i="10"/>
  <c r="H14" i="10"/>
  <c r="H13" i="10"/>
  <c r="H12" i="10"/>
  <c r="C18" i="3"/>
  <c r="E18" i="3"/>
  <c r="F18" i="3"/>
  <c r="G18" i="3"/>
  <c r="H18" i="3"/>
  <c r="I18" i="3"/>
  <c r="J18" i="3"/>
  <c r="K18" i="3"/>
  <c r="L18" i="3"/>
  <c r="M18" i="3"/>
  <c r="N18" i="3"/>
  <c r="B18" i="3"/>
  <c r="H10" i="10"/>
  <c r="I12" i="9"/>
  <c r="I13" i="9"/>
  <c r="I14" i="9"/>
  <c r="I10" i="9"/>
  <c r="C65" i="2" l="1"/>
  <c r="D65" i="2"/>
  <c r="E65" i="2"/>
  <c r="F65" i="2"/>
  <c r="G65" i="2"/>
  <c r="H65" i="2"/>
  <c r="I65" i="2"/>
  <c r="J65" i="2"/>
  <c r="K65" i="2"/>
  <c r="L65" i="2"/>
  <c r="M65" i="2"/>
  <c r="N65" i="2"/>
  <c r="B65"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2" i="2"/>
  <c r="O3" i="3"/>
  <c r="O4" i="3"/>
  <c r="O5" i="3"/>
  <c r="O6" i="3"/>
  <c r="O7" i="3"/>
  <c r="O8" i="3"/>
  <c r="O9" i="3"/>
  <c r="O10" i="3"/>
  <c r="O11" i="3"/>
  <c r="O12" i="3"/>
  <c r="O13" i="3"/>
  <c r="O14" i="3"/>
  <c r="O15" i="3"/>
  <c r="O16" i="3"/>
  <c r="O17" i="3"/>
  <c r="O2" i="3"/>
  <c r="O18" i="3" l="1"/>
  <c r="N82" i="1"/>
  <c r="N84" i="1" s="1"/>
</calcChain>
</file>

<file path=xl/sharedStrings.xml><?xml version="1.0" encoding="utf-8"?>
<sst xmlns="http://schemas.openxmlformats.org/spreadsheetml/2006/main" count="2026" uniqueCount="448">
  <si>
    <t>NIT</t>
  </si>
  <si>
    <t>Empresa</t>
  </si>
  <si>
    <t>TIPO DE CONTRATO</t>
  </si>
  <si>
    <t>FechaRadicacion</t>
  </si>
  <si>
    <t>Prefijo</t>
  </si>
  <si>
    <t>NFact</t>
  </si>
  <si>
    <t>PRE/FAC</t>
  </si>
  <si>
    <t>FFact</t>
  </si>
  <si>
    <t>vrFactura</t>
  </si>
  <si>
    <t>GlParcial</t>
  </si>
  <si>
    <t>Abonos</t>
  </si>
  <si>
    <t>ValorNC</t>
  </si>
  <si>
    <t>ValorND</t>
  </si>
  <si>
    <t>Saldo</t>
  </si>
  <si>
    <t>COOSALUD ENTIDAD PROMOTORA DE SALUD S.A.</t>
  </si>
  <si>
    <t>EVEN-SUBSIDIADO</t>
  </si>
  <si>
    <t>FEH</t>
  </si>
  <si>
    <t>FEH68</t>
  </si>
  <si>
    <t>FEH99</t>
  </si>
  <si>
    <t>FEH574</t>
  </si>
  <si>
    <t>FEH592</t>
  </si>
  <si>
    <t>FEH1087</t>
  </si>
  <si>
    <t>FEH1769</t>
  </si>
  <si>
    <t>FEH2117</t>
  </si>
  <si>
    <t>FEH3193</t>
  </si>
  <si>
    <t>FEH3302</t>
  </si>
  <si>
    <t>FEH3303</t>
  </si>
  <si>
    <t>FEH3357</t>
  </si>
  <si>
    <t>FEH3398</t>
  </si>
  <si>
    <t>FEH3405</t>
  </si>
  <si>
    <t>FEH3850</t>
  </si>
  <si>
    <t>EVEN-CONTRIBUTIVO</t>
  </si>
  <si>
    <t>FEH3953</t>
  </si>
  <si>
    <t>FEH3959</t>
  </si>
  <si>
    <t>FEH4597</t>
  </si>
  <si>
    <t>FEH4880</t>
  </si>
  <si>
    <t>FEH4984</t>
  </si>
  <si>
    <t>FEH5493</t>
  </si>
  <si>
    <t>FEH6567</t>
  </si>
  <si>
    <t>FEH6906</t>
  </si>
  <si>
    <t>FEH10512</t>
  </si>
  <si>
    <t>FEH11010</t>
  </si>
  <si>
    <t>FEH11894</t>
  </si>
  <si>
    <t>FEH13877</t>
  </si>
  <si>
    <t>FEH14606</t>
  </si>
  <si>
    <t>FEH14608</t>
  </si>
  <si>
    <t>FEH16563</t>
  </si>
  <si>
    <t>FEH17611</t>
  </si>
  <si>
    <t>FEH17808</t>
  </si>
  <si>
    <t>TOTAL</t>
  </si>
  <si>
    <t>GPPL</t>
  </si>
  <si>
    <t>TOTAL CARTERA</t>
  </si>
  <si>
    <t>E.S.E HOSPITAL HILARIO LUGO DE SASAIMA
NIT. 832000029
ESTADO DE CARTERA EPS COOSALUD
CORTE: 28 FEBRERO DE 2022</t>
  </si>
  <si>
    <t>No DE FACTURA</t>
  </si>
  <si>
    <t>VALOR FACTURA</t>
  </si>
  <si>
    <t>SALDO</t>
  </si>
  <si>
    <t xml:space="preserve">AÑO </t>
  </si>
  <si>
    <t>POR PAGAR</t>
  </si>
  <si>
    <t>DEVUELTA IPS</t>
  </si>
  <si>
    <t>EN PROCESO DE AUDITORIA</t>
  </si>
  <si>
    <t>NO RADICADA</t>
  </si>
  <si>
    <t>GLOSA POR CONCILIAR</t>
  </si>
  <si>
    <t xml:space="preserve">GLOSA ACEPTA IPS </t>
  </si>
  <si>
    <t>COPAGO/CUOTA MODERADORA</t>
  </si>
  <si>
    <t>DIFERENCIA</t>
  </si>
  <si>
    <t xml:space="preserve">CANCELADA </t>
  </si>
  <si>
    <t>DOC No</t>
  </si>
  <si>
    <t>OBSERVACIÓN</t>
  </si>
  <si>
    <t>SUCURSAL</t>
  </si>
  <si>
    <t>Icono part.abiertas/comp.</t>
  </si>
  <si>
    <t>Referencia</t>
  </si>
  <si>
    <t>Asignación</t>
  </si>
  <si>
    <t>Cuenta de mayor</t>
  </si>
  <si>
    <t>Nº documento</t>
  </si>
  <si>
    <t>Clase de documento</t>
  </si>
  <si>
    <t>Centro de beneficio</t>
  </si>
  <si>
    <t>Fecha de documento</t>
  </si>
  <si>
    <t>Indicador CME</t>
  </si>
  <si>
    <t>Fe.contabilización</t>
  </si>
  <si>
    <t>Importe en moneda local</t>
  </si>
  <si>
    <t>Doc.compensación</t>
  </si>
  <si>
    <t>Texto</t>
  </si>
  <si>
    <t>Indicador Debe/Haber</t>
  </si>
  <si>
    <t>Demora tras vencimiento neto</t>
  </si>
  <si>
    <t>Nombre del usuario</t>
  </si>
  <si>
    <t>Texto cab.documento</t>
  </si>
  <si>
    <t>Clave referencia 1</t>
  </si>
  <si>
    <t>Clave referencia 3</t>
  </si>
  <si>
    <t>Acreedor</t>
  </si>
  <si>
    <t>11211841543</t>
  </si>
  <si>
    <t>2205100202</t>
  </si>
  <si>
    <t>1906057220</t>
  </si>
  <si>
    <t>KR</t>
  </si>
  <si>
    <t>13001262377 JUAN MANUEL ARISTIZABAL GAVIRIA</t>
  </si>
  <si>
    <t>H</t>
  </si>
  <si>
    <t>COOSALUD</t>
  </si>
  <si>
    <t>13-ycarreazo Eurek</t>
  </si>
  <si>
    <t>3125</t>
  </si>
  <si>
    <t>2161758615</t>
  </si>
  <si>
    <t>1908093093</t>
  </si>
  <si>
    <t>08001219177 DANIT STELLA FONTALVO ZARATE</t>
  </si>
  <si>
    <t>08-pnieto Eurek</t>
  </si>
  <si>
    <t>3171530578</t>
  </si>
  <si>
    <t>2205100208</t>
  </si>
  <si>
    <t>1908262408</t>
  </si>
  <si>
    <t>15480072988 SANDRA MILENA ESCOBAR MORENO</t>
  </si>
  <si>
    <t>13-fjimenez Eurek</t>
  </si>
  <si>
    <t>1908262414</t>
  </si>
  <si>
    <t>6201424668</t>
  </si>
  <si>
    <t>1906662929</t>
  </si>
  <si>
    <t>70001077621 YAQUELINA  PADILLA RUA</t>
  </si>
  <si>
    <t>70-yenperez Eurek</t>
  </si>
  <si>
    <t>9120904305</t>
  </si>
  <si>
    <t>1909021256</t>
  </si>
  <si>
    <t>15135082500 KAROL MARIANA JAIMES FERNANDEZ</t>
  </si>
  <si>
    <t>08-emaury Eurek</t>
  </si>
  <si>
    <t>9120907383</t>
  </si>
  <si>
    <t>1909021118</t>
  </si>
  <si>
    <t>70001161032 PAOLA PATRICIA ROMERO TAMARA</t>
  </si>
  <si>
    <t>9120912279</t>
  </si>
  <si>
    <t>1909021282</t>
  </si>
  <si>
    <t>76054609912 DANIEL MAURICIO URQUIJO RODRIGUEZ</t>
  </si>
  <si>
    <t>9181140437</t>
  </si>
  <si>
    <t>1909725150</t>
  </si>
  <si>
    <t>47692299994 DAIRO JOSE FUENTES SALAS</t>
  </si>
  <si>
    <t>47-lpinedo Eurek</t>
  </si>
  <si>
    <t>9181144112</t>
  </si>
  <si>
    <t>1909725156</t>
  </si>
  <si>
    <t>05250308617 JUAN CAMILO PALACIOS VANEGAS</t>
  </si>
  <si>
    <t>05-lmendoza Eurek</t>
  </si>
  <si>
    <t>9200942445</t>
  </si>
  <si>
    <t>1907332141</t>
  </si>
  <si>
    <t>76246358179 JUAN OSORIO AGUDELO</t>
  </si>
  <si>
    <t>76-rluna Eurek</t>
  </si>
  <si>
    <t>9200945726</t>
  </si>
  <si>
    <t>1907246929</t>
  </si>
  <si>
    <t>13001306129 JESUS DAVID ARROYO CARO</t>
  </si>
  <si>
    <t>7170758540</t>
  </si>
  <si>
    <t>1904979532</t>
  </si>
  <si>
    <t>6832014021</t>
  </si>
  <si>
    <t>68320292827 LIZETH VALERIA SAENZ NIÑO</t>
  </si>
  <si>
    <t>LHINOJOSA</t>
  </si>
  <si>
    <t>68-zmendez Eurek</t>
  </si>
  <si>
    <t>8320000291</t>
  </si>
  <si>
    <t>ESE HOSPITAL HILARIO</t>
  </si>
  <si>
    <t>8250938494</t>
  </si>
  <si>
    <t>1905212503</t>
  </si>
  <si>
    <t>523414011</t>
  </si>
  <si>
    <t>05234317536 LUISA FERNANDA VARGAS URREGO</t>
  </si>
  <si>
    <t>SA0006291</t>
  </si>
  <si>
    <t>1904075081</t>
  </si>
  <si>
    <t>6836814021</t>
  </si>
  <si>
    <t>SERVICIOS DE SALUD</t>
  </si>
  <si>
    <t>HOSPITAL HILARIO LUGO ESE</t>
  </si>
  <si>
    <t>NIT 800</t>
  </si>
  <si>
    <t>12011111066</t>
  </si>
  <si>
    <t>2205200201</t>
  </si>
  <si>
    <t>1905897275</t>
  </si>
  <si>
    <t>7623320011</t>
  </si>
  <si>
    <t>GLOSA INICIAL GL-7622723138231</t>
  </si>
  <si>
    <t>76-acabrera Eurek</t>
  </si>
  <si>
    <t>2913</t>
  </si>
  <si>
    <t>9011328515</t>
  </si>
  <si>
    <t>2205200101</t>
  </si>
  <si>
    <t>1905205133</t>
  </si>
  <si>
    <t>6830720011</t>
  </si>
  <si>
    <t>GLOSA INICIAL GL-055555564732577</t>
  </si>
  <si>
    <t>25-jecastillo Eurek</t>
  </si>
  <si>
    <t>82731494 BOL-48</t>
  </si>
  <si>
    <t>BOLIVAR</t>
  </si>
  <si>
    <t>2905100202</t>
  </si>
  <si>
    <t>2000421899</t>
  </si>
  <si>
    <t>ZP</t>
  </si>
  <si>
    <t>1300000000</t>
  </si>
  <si>
    <t>EVENTO   TOTAL CARTERA SAP A 20.11.2020</t>
  </si>
  <si>
    <t>S</t>
  </si>
  <si>
    <t>KJIMENEZ</t>
  </si>
  <si>
    <t>EVENTO</t>
  </si>
  <si>
    <t>MPS CES-2042</t>
  </si>
  <si>
    <t>CESAR</t>
  </si>
  <si>
    <t>2000787466</t>
  </si>
  <si>
    <t>ZV</t>
  </si>
  <si>
    <t>1100120011</t>
  </si>
  <si>
    <t>SALDO ESS024-EVENTO</t>
  </si>
  <si>
    <t>NIT 900</t>
  </si>
  <si>
    <t xml:space="preserve"> PAGOS NIT 900</t>
  </si>
  <si>
    <t>MAGDALENA</t>
  </si>
  <si>
    <t>2000241931</t>
  </si>
  <si>
    <t>4700000000</t>
  </si>
  <si>
    <t>47-anlopez Eurek</t>
  </si>
  <si>
    <t>DROSADO</t>
  </si>
  <si>
    <t>47001303303 GLORIA EDITH RIVERA RIVERA</t>
  </si>
  <si>
    <t>4700114011</t>
  </si>
  <si>
    <t>1906235313</t>
  </si>
  <si>
    <t>3150830830</t>
  </si>
  <si>
    <t>1906235301</t>
  </si>
  <si>
    <t>3150827007</t>
  </si>
  <si>
    <t>ESS024-EVENTO</t>
  </si>
  <si>
    <t>2000000000</t>
  </si>
  <si>
    <t>2000537008</t>
  </si>
  <si>
    <t>CONTRATO-EVENTO</t>
  </si>
  <si>
    <t>68377429423 LINA GIRALDO</t>
  </si>
  <si>
    <t>1908053921</t>
  </si>
  <si>
    <t>2905100203</t>
  </si>
  <si>
    <t>8020745507</t>
  </si>
  <si>
    <t>SARCILA</t>
  </si>
  <si>
    <t>SALDO 68377429423 LINA GIRALDO</t>
  </si>
  <si>
    <t>2000681817</t>
  </si>
  <si>
    <t>5101346872</t>
  </si>
  <si>
    <t>1907119091</t>
  </si>
  <si>
    <t>JGIRALDO</t>
  </si>
  <si>
    <t>SALDO SALDO 25754192709 JUAN SANTANA</t>
  </si>
  <si>
    <t>2000722887</t>
  </si>
  <si>
    <t>2020954085</t>
  </si>
  <si>
    <t>GCAMILA</t>
  </si>
  <si>
    <t>COMPENSACION TOTAL O EXACTA</t>
  </si>
  <si>
    <t>2000753624</t>
  </si>
  <si>
    <t>1500000000</t>
  </si>
  <si>
    <t>BOYACA</t>
  </si>
  <si>
    <t>MPS BOY-1915</t>
  </si>
  <si>
    <t>2000536881</t>
  </si>
  <si>
    <t>15480081784 JEFFER BELTRAN</t>
  </si>
  <si>
    <t>1907119079</t>
  </si>
  <si>
    <t>SANTANDER</t>
  </si>
  <si>
    <t>6800000000</t>
  </si>
  <si>
    <t>2000630847</t>
  </si>
  <si>
    <t>1360749 SAN 299</t>
  </si>
  <si>
    <t>2500000000</t>
  </si>
  <si>
    <t>20211201</t>
  </si>
  <si>
    <t>2905100102</t>
  </si>
  <si>
    <t>20-lruiz Eurek</t>
  </si>
  <si>
    <t>SALDO SALDO 20001873194 JORGE GUTIERREZ</t>
  </si>
  <si>
    <t>2000484931</t>
  </si>
  <si>
    <t>2020955744</t>
  </si>
  <si>
    <t>20001873194 JORGE GUTIERREZ</t>
  </si>
  <si>
    <t>2000120011</t>
  </si>
  <si>
    <t>1906278839</t>
  </si>
  <si>
    <t>SALDO 25754192709 JUAN SANTANA</t>
  </si>
  <si>
    <t>2000542681</t>
  </si>
  <si>
    <t>SALDO EPSS42-EVENTO   CARTERA SAP 19.02.2021</t>
  </si>
  <si>
    <t>7600000000</t>
  </si>
  <si>
    <t>2000484191</t>
  </si>
  <si>
    <t>VALLE</t>
  </si>
  <si>
    <t>MPS VAL-8</t>
  </si>
  <si>
    <t>1907119106</t>
  </si>
  <si>
    <t>1300120011</t>
  </si>
  <si>
    <t>20211029</t>
  </si>
  <si>
    <t>15-earias Eurek</t>
  </si>
  <si>
    <t>SALDO 76233665294 MILBIA ORDOÑEZ</t>
  </si>
  <si>
    <t>2000611152</t>
  </si>
  <si>
    <t>12011110463</t>
  </si>
  <si>
    <t>2000542684</t>
  </si>
  <si>
    <t>MPS SAN-2819</t>
  </si>
  <si>
    <t>20210830</t>
  </si>
  <si>
    <t>2000482271</t>
  </si>
  <si>
    <t>MMARQUEZ</t>
  </si>
  <si>
    <t>2000562833</t>
  </si>
  <si>
    <t>MPS MAG-2449</t>
  </si>
  <si>
    <t>4769217011</t>
  </si>
  <si>
    <t>2000537415</t>
  </si>
  <si>
    <t>47692333741 MARIA JAIME</t>
  </si>
  <si>
    <t>1907011547</t>
  </si>
  <si>
    <t>5101359340</t>
  </si>
  <si>
    <t>2000537785</t>
  </si>
  <si>
    <t>20210617</t>
  </si>
  <si>
    <t>68689004881 ANYURI GOMEZ</t>
  </si>
  <si>
    <t>1906281803</t>
  </si>
  <si>
    <t>2020918857</t>
  </si>
  <si>
    <t>1906281796</t>
  </si>
  <si>
    <t>1906281791</t>
  </si>
  <si>
    <t>1906281785</t>
  </si>
  <si>
    <t>1906281778</t>
  </si>
  <si>
    <t>1906281775</t>
  </si>
  <si>
    <t>ESSC24-EVENTO</t>
  </si>
  <si>
    <t>2000477157</t>
  </si>
  <si>
    <t>CUNDINAMARCA</t>
  </si>
  <si>
    <t>88651866CUN1214</t>
  </si>
  <si>
    <t>2575420011</t>
  </si>
  <si>
    <t>25754192709 JUAN SANTANA</t>
  </si>
  <si>
    <t>1906281873</t>
  </si>
  <si>
    <t>2000477009</t>
  </si>
  <si>
    <t>88651866CES1066</t>
  </si>
  <si>
    <t>20210408</t>
  </si>
  <si>
    <t>SALDO 20001873194 JORGE GUTIERREZ</t>
  </si>
  <si>
    <t>2000484927</t>
  </si>
  <si>
    <t>2000477015</t>
  </si>
  <si>
    <t>88651866CES1072</t>
  </si>
  <si>
    <t>20210330</t>
  </si>
  <si>
    <t>1906278840</t>
  </si>
  <si>
    <t>EPSS42-EVENTO   CARTERA SAP 19.02.2021</t>
  </si>
  <si>
    <t>2000465784</t>
  </si>
  <si>
    <t>76233665294 MILBIA ORDOÑEZ</t>
  </si>
  <si>
    <t>1905894718</t>
  </si>
  <si>
    <t>1905894684</t>
  </si>
  <si>
    <t>2000477437</t>
  </si>
  <si>
    <t>88651866SAN1493</t>
  </si>
  <si>
    <t>13001515691 LUZ GALVIZ</t>
  </si>
  <si>
    <t>1905205077</t>
  </si>
  <si>
    <t>1905894658</t>
  </si>
  <si>
    <t>68-fcorrea Eurek</t>
  </si>
  <si>
    <t>1906127059</t>
  </si>
  <si>
    <t>1040947567</t>
  </si>
  <si>
    <t>2000482268</t>
  </si>
  <si>
    <t>MPS SAN-7</t>
  </si>
  <si>
    <t>2000465783</t>
  </si>
  <si>
    <t>1905896430</t>
  </si>
  <si>
    <t>12011108219</t>
  </si>
  <si>
    <t>2000437001</t>
  </si>
  <si>
    <t>2000421897</t>
  </si>
  <si>
    <t>82731494 SAN-46</t>
  </si>
  <si>
    <t>1905205096</t>
  </si>
  <si>
    <t>1905205091</t>
  </si>
  <si>
    <t>PAGO ACH DIC 20</t>
  </si>
  <si>
    <t>20201230</t>
  </si>
  <si>
    <t>2000427211</t>
  </si>
  <si>
    <t>2000421898</t>
  </si>
  <si>
    <t>82731494 VAL-47</t>
  </si>
  <si>
    <t>1905205088</t>
  </si>
  <si>
    <t>1905205082</t>
  </si>
  <si>
    <t>COMP 82731494 VAL DIC 20</t>
  </si>
  <si>
    <t>20201215</t>
  </si>
  <si>
    <t>82731494 VAL DIC</t>
  </si>
  <si>
    <t>santander</t>
  </si>
  <si>
    <t>RMARRUGO</t>
  </si>
  <si>
    <t>EVENTO ENE_2019</t>
  </si>
  <si>
    <t>2000093644</t>
  </si>
  <si>
    <t>2000080551</t>
  </si>
  <si>
    <t>43406795 SAN-277</t>
  </si>
  <si>
    <t>6819017011</t>
  </si>
  <si>
    <t>68190001341 JESSICA ALEJANDRA OCHOA LOPEZ</t>
  </si>
  <si>
    <t>1901981702</t>
  </si>
  <si>
    <t>12051025874</t>
  </si>
  <si>
    <t>cesar</t>
  </si>
  <si>
    <t>2000086656</t>
  </si>
  <si>
    <t>2000080446</t>
  </si>
  <si>
    <t>43351586 CES-172</t>
  </si>
  <si>
    <t>COMPENSACION</t>
  </si>
  <si>
    <t>2040017011</t>
  </si>
  <si>
    <t>20400339410 JOSE JORGE MARTINEZ CASTILLA</t>
  </si>
  <si>
    <t>1901807700</t>
  </si>
  <si>
    <t>12051018832</t>
  </si>
  <si>
    <t>guainia</t>
  </si>
  <si>
    <t>2000082376</t>
  </si>
  <si>
    <t>9400000000</t>
  </si>
  <si>
    <t>2000080479</t>
  </si>
  <si>
    <t>43351643 GUA-205</t>
  </si>
  <si>
    <t>DIGITADORBOY</t>
  </si>
  <si>
    <t>20190206</t>
  </si>
  <si>
    <t>5400117011</t>
  </si>
  <si>
    <t>54-jcastillo Eurek</t>
  </si>
  <si>
    <t>54001370577 ALEXANDER NIÑO ARCHILA</t>
  </si>
  <si>
    <t>1901838430</t>
  </si>
  <si>
    <t>12051030559</t>
  </si>
  <si>
    <t>sucre</t>
  </si>
  <si>
    <t>2000081951</t>
  </si>
  <si>
    <t>7000000000</t>
  </si>
  <si>
    <t>2000080577</t>
  </si>
  <si>
    <t>43407007 SUC-303</t>
  </si>
  <si>
    <t>7041817011</t>
  </si>
  <si>
    <t>70-ylambrano Eurek</t>
  </si>
  <si>
    <t>70418170809 LEAN DAVID ROMERO PEREZ</t>
  </si>
  <si>
    <t>1901774168</t>
  </si>
  <si>
    <t>12051041281</t>
  </si>
  <si>
    <t>Estado</t>
  </si>
  <si>
    <t>No Radicada</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</si>
  <si>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</si>
  <si>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</si>
  <si>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</si>
  <si>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</si>
  <si>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</si>
  <si>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</si>
  <si>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</si>
  <si>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</si>
  <si>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</si>
  <si>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</si>
  <si>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</si>
  <si>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</si>
  <si>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</si>
  <si>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</si>
  <si>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</si>
  <si>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</si>
  <si>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</si>
  <si>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</si>
  <si>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</si>
  <si>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</si>
  <si>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Entrada_1</t>
  </si>
  <si>
    <t>DF-05923233274</t>
  </si>
  <si>
    <t>257180001801</t>
  </si>
  <si>
    <t>832000029</t>
  </si>
  <si>
    <t>E.S.E. HOSPITAL HILARIO LUGO DE SASAIMA</t>
  </si>
  <si>
    <t>SASAIMA</t>
  </si>
  <si>
    <t>Se hace devolucion de la cuenta ya que no anexan los respectivos RIPS  adicional a esto apartir del mes de Enero de 2019 se implemento un portal RIPS de validacion en el cual deben enviar el preradicado favor comunicarse al correo soportesami@auditoriaepscom o 4144448 ext 758 donde se dara capacitacion usuario y contraseña para el debido programa favor subsanar y enviar para continuar con el debido proceso de radicacion y auditoria</t>
  </si>
  <si>
    <t>1</t>
  </si>
  <si>
    <t>ANTIOQUIA</t>
  </si>
  <si>
    <t>Evento</t>
  </si>
  <si>
    <t/>
  </si>
  <si>
    <t>xsoto</t>
  </si>
  <si>
    <t>18/12/2019</t>
  </si>
  <si>
    <t>49</t>
  </si>
  <si>
    <t>Factura no cumple requisitos legales</t>
  </si>
  <si>
    <t>DF-9493077310261</t>
  </si>
  <si>
    <t xml:space="preserve">SE HACE DEVOLUCION DE LA FACTURA CON SUS RESPECTIVOS SOPORTES DE ACUERDO A LA DIRECTRIZ DE COOSALUD EPSS A PARTIR DEL 1 DE ENERO DE 2019 LOS RIPS DEBEN SER PREVALIDADOS EN LA PLATAFORMA SAMI Y SE DEBE ADJUNTAR EL RADICADO DEL CARGUE EXITOSO PARA LA RADICACION DE LA FACTURACION SE ADJUNTA DIRECTRIZ DE COOSALUD EPSS POR FAVOR REALIZAR LAS RESPECTIVAS CORRECCIONES Y UNA VEZ SUBSANE ENVIAR PARA CONTINUAR CON EL PROCESO DE AUDITORIA  Y ADJUNTAR NUEVAMENTE LOS RIPS CORRESPONDIENTE A LA FACTURA   </t>
  </si>
  <si>
    <t>memancera</t>
  </si>
  <si>
    <t>2/9/2019</t>
  </si>
  <si>
    <t>DF-949307739368</t>
  </si>
  <si>
    <t>SE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t>
  </si>
  <si>
    <t>18/9/2018</t>
  </si>
  <si>
    <t>DF-949307739369</t>
  </si>
  <si>
    <t>DF-949307739371</t>
  </si>
  <si>
    <t>DF-949307739374</t>
  </si>
  <si>
    <t>DF-949307739549</t>
  </si>
  <si>
    <t xml:space="preserve">SE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  SE DEBE ADJUNTAR  DE 2 (DOS) A 3 (TRES) COPIAS DE LA FACTURA DE LO CONTRARIO SERAN MOTIVO DE DEVOLUCION </t>
  </si>
  <si>
    <t>5/12/2018</t>
  </si>
  <si>
    <t>DF-949307739550</t>
  </si>
  <si>
    <t xml:space="preserve">TIENEN QUE VENIR  BAJO LA  NUEVA RAZÓN SOCIAL POR TAL MOTIVO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  SE DEBE ADJUNTAR  DE 2 (DOS) A 3 (TRES) COPIAS DE LA FACTURA DE LO CONTRARIO SERAN MOTIVO DE DEVOLUCION </t>
  </si>
  <si>
    <t>DF-949307739551</t>
  </si>
  <si>
    <t xml:space="preserve">SE HACE DEVOLUCIÓN DE LA CUENTA YA QUE NO ANEXAN LA   AUTORIZACIÓN EMITIDA POR LA EPS  CORRESPONDIENTE A LA ATENCIÓN POR FAVOR REALIZAR LAS RESPECTIVAS CORRECCIONES Y UNA VEZ SUBSANE ENVIAR PARA CONTINUAR CON EL PROCESO DE AUDITORIA  Y ADJUNTAR NUEVAMENTE LOS RIPS CORRESPONDIENTE A LA FACTURA   </t>
  </si>
  <si>
    <t>2</t>
  </si>
  <si>
    <t>21</t>
  </si>
  <si>
    <t>Autorización principal no existe o no corresponde al prestador del servicio de salud</t>
  </si>
  <si>
    <t>DF-949307739552</t>
  </si>
  <si>
    <t xml:space="preserve">SE HACE DEVOLUCIÓN DE LA CUENTA YA QUE NO ANEXAN COPIA DE LA FACTURA SE DEBE ADJUNTAR DE 2 (DOS) A 3 (TRES) COPIAS POR FAVOR REALIZAR LAS RESPECTIVAS CORRECCIONES Y UNA VEZ SUBSANE ENVIAR PARA CONTINUAR CON EL PROCESO DE AUDITORIA  Y ADJUNTAR NUEVAMENTE LOS RIPS CORRESPONDIENTE A LA FACTURA   </t>
  </si>
  <si>
    <t xml:space="preserve">VALOR PEND X CONCILIAR GLOSA </t>
  </si>
  <si>
    <t xml:space="preserve">VALOR COMPLETO FACTURA PAGA </t>
  </si>
  <si>
    <t>COOSALUD EPS SA</t>
  </si>
  <si>
    <t>Estado de cartera IPS:</t>
  </si>
  <si>
    <t>DETALLE DE CARTERA IPS</t>
  </si>
  <si>
    <t>COOSALUD  NIT 900,226,715</t>
  </si>
  <si>
    <t>=</t>
  </si>
  <si>
    <t>Cartera presentada  IPS</t>
  </si>
  <si>
    <t>-</t>
  </si>
  <si>
    <t>Devoluciones</t>
  </si>
  <si>
    <t>Facturas sin evidencia de radicación</t>
  </si>
  <si>
    <t>Glosas por  Conciliar</t>
  </si>
  <si>
    <t>Glosas Aceptadas por la IPS</t>
  </si>
  <si>
    <t>Copagos</t>
  </si>
  <si>
    <t>Facturas Pagadas</t>
  </si>
  <si>
    <t>Diferencias en factura de proveedor</t>
  </si>
  <si>
    <t>Facturas en proceso de auditoria Aplistaff_ OCT_2021</t>
  </si>
  <si>
    <t>Facturas en proceso de auditoria Aplistaff_ NOV_2021</t>
  </si>
  <si>
    <t>Saldo Final</t>
  </si>
  <si>
    <t xml:space="preserve">Anticipos por legalizar </t>
  </si>
  <si>
    <t>Saldo Disponible a Favor de:</t>
  </si>
  <si>
    <t>Fecha de Corte Cartera Presentada IPS</t>
  </si>
  <si>
    <t>Fecha de Cruce de Cartera</t>
  </si>
  <si>
    <t>E.S.E HOSPITAL HILARIO LUGO DE SASAIMA</t>
  </si>
  <si>
    <t>NIT: 832,000,029</t>
  </si>
  <si>
    <t>COOSALUD  NIT  800,249,241-0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</si>
</sst>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 #,##0_-;_-* &quot;-&quot;??_-;_-@_-"/>
    <numFmt numFmtId="166" formatCode="_-&quot;$&quot;\ * #,##0_-;\-&quot;$&quot;\ * #,##0_-;_-&quot;$&quot;\ * &quot;-&quot;_-;_-@_-"/>
    <numFmt numFmtId="169" formatCode="_-* #,##0.00_-;\-* #,##0.00_-;_-* &quot;-&quot;??_-;_-@_-"/>
    <numFmt numFmtId="172" formatCode="#,##0_ ;[Red]\-#,##0\ "/>
    <numFmt numFmtId="174" formatCode="#,##0_);\-#,##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charset val="1"/>
    </font>
    <font>
      <sz val="10"/>
      <name val="Arial"/>
      <family val="2"/>
    </font>
    <font>
      <sz val="11"/>
      <color theme="1"/>
      <name val="Century Gothic"/>
      <family val="2"/>
    </font>
    <font>
      <b/>
      <sz val="15"/>
      <color theme="3"/>
      <name val="Century Gothic"/>
      <family val="2"/>
    </font>
    <font>
      <b/>
      <sz val="13"/>
      <color theme="3"/>
      <name val="Century Gothic"/>
      <family val="2"/>
    </font>
    <font>
      <b/>
      <sz val="11"/>
      <color theme="3"/>
      <name val="Century Gothic"/>
      <family val="2"/>
    </font>
    <font>
      <sz val="11"/>
      <color rgb="FF006100"/>
      <name val="Century Gothic"/>
      <family val="2"/>
    </font>
    <font>
      <sz val="11"/>
      <color rgb="FF9C0006"/>
      <name val="Century Gothic"/>
      <family val="2"/>
    </font>
    <font>
      <sz val="11"/>
      <color rgb="FF9C6500"/>
      <name val="Century Gothic"/>
      <family val="2"/>
    </font>
    <font>
      <sz val="11"/>
      <color rgb="FF3F3F76"/>
      <name val="Century Gothic"/>
      <family val="2"/>
    </font>
    <font>
      <b/>
      <sz val="11"/>
      <color rgb="FF3F3F3F"/>
      <name val="Century Gothic"/>
      <family val="2"/>
    </font>
    <font>
      <b/>
      <sz val="11"/>
      <color rgb="FFFA7D00"/>
      <name val="Century Gothic"/>
      <family val="2"/>
    </font>
    <font>
      <sz val="11"/>
      <color rgb="FFFA7D00"/>
      <name val="Century Gothic"/>
      <family val="2"/>
    </font>
    <font>
      <b/>
      <sz val="11"/>
      <color theme="0"/>
      <name val="Century Gothic"/>
      <family val="2"/>
    </font>
    <font>
      <sz val="11"/>
      <color rgb="FFFF0000"/>
      <name val="Century Gothic"/>
      <family val="2"/>
    </font>
    <font>
      <i/>
      <sz val="11"/>
      <color rgb="FF7F7F7F"/>
      <name val="Century Gothic"/>
      <family val="2"/>
    </font>
    <font>
      <b/>
      <sz val="11"/>
      <color theme="1"/>
      <name val="Century Gothic"/>
      <family val="2"/>
    </font>
    <font>
      <sz val="11"/>
      <color theme="0"/>
      <name val="Century Gothic"/>
      <family val="2"/>
    </font>
    <font>
      <sz val="10"/>
      <name val="Arial"/>
      <family val="2"/>
    </font>
    <font>
      <b/>
      <sz val="12"/>
      <color theme="1"/>
      <name val="Calibri"/>
      <family val="2"/>
      <scheme val="minor"/>
    </font>
    <font>
      <b/>
      <sz val="11"/>
      <name val="Calibri"/>
      <family val="2"/>
      <scheme val="minor"/>
    </font>
    <font>
      <b/>
      <sz val="11"/>
      <color rgb="FFFF0000"/>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DDDDDD"/>
        <bgColor indexed="64"/>
      </patternFill>
    </fill>
    <fill>
      <patternFill patternType="solid">
        <fgColor rgb="FFFFEE09"/>
        <bgColor indexed="64"/>
      </patternFill>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8" applyNumberFormat="0" applyAlignment="0" applyProtection="0"/>
    <xf numFmtId="0" fontId="13" fillId="7" borderId="9" applyNumberFormat="0" applyAlignment="0" applyProtection="0"/>
    <xf numFmtId="0" fontId="14" fillId="7" borderId="8" applyNumberFormat="0" applyAlignment="0" applyProtection="0"/>
    <xf numFmtId="0" fontId="15" fillId="0" borderId="10" applyNumberFormat="0" applyFill="0" applyAlignment="0" applyProtection="0"/>
    <xf numFmtId="0" fontId="16" fillId="8" borderId="11" applyNumberFormat="0" applyAlignment="0" applyProtection="0"/>
    <xf numFmtId="0" fontId="17" fillId="0" borderId="0" applyNumberFormat="0" applyFill="0" applyBorder="0" applyAlignment="0" applyProtection="0"/>
    <xf numFmtId="0" fontId="1" fillId="9" borderId="12" applyNumberFormat="0" applyFont="0" applyAlignment="0" applyProtection="0"/>
    <xf numFmtId="0" fontId="18" fillId="0" borderId="0" applyNumberFormat="0" applyFill="0" applyBorder="0" applyAlignment="0" applyProtection="0"/>
    <xf numFmtId="0" fontId="2" fillId="0" borderId="13"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0" borderId="0"/>
    <xf numFmtId="0" fontId="21" fillId="0" borderId="0"/>
    <xf numFmtId="0" fontId="21" fillId="0" borderId="0"/>
    <xf numFmtId="43" fontId="1" fillId="0" borderId="0" applyFont="0" applyFill="0" applyBorder="0" applyAlignment="0" applyProtection="0"/>
    <xf numFmtId="0" fontId="22" fillId="0" borderId="0"/>
    <xf numFmtId="43" fontId="22" fillId="0" borderId="0" applyFon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8" applyNumberFormat="0" applyAlignment="0" applyProtection="0"/>
    <xf numFmtId="0" fontId="30" fillId="7" borderId="9" applyNumberFormat="0" applyAlignment="0" applyProtection="0"/>
    <xf numFmtId="0" fontId="31" fillId="7" borderId="8" applyNumberFormat="0" applyAlignment="0" applyProtection="0"/>
    <xf numFmtId="0" fontId="32" fillId="0" borderId="10" applyNumberFormat="0" applyFill="0" applyAlignment="0" applyProtection="0"/>
    <xf numFmtId="0" fontId="33" fillId="8" borderId="11" applyNumberFormat="0" applyAlignment="0" applyProtection="0"/>
    <xf numFmtId="0" fontId="34" fillId="0" borderId="0" applyNumberFormat="0" applyFill="0" applyBorder="0" applyAlignment="0" applyProtection="0"/>
    <xf numFmtId="0" fontId="22" fillId="9" borderId="12" applyNumberFormat="0" applyFon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37" fillId="33" borderId="0" applyNumberFormat="0" applyBorder="0" applyAlignment="0" applyProtection="0"/>
    <xf numFmtId="166"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2" fillId="0" borderId="0" applyFont="0" applyFill="0" applyBorder="0" applyAlignment="0" applyProtection="0"/>
  </cellStyleXfs>
  <cellXfs count="121">
    <xf numFmtId="0" fontId="0" fillId="0" borderId="0" xfId="0"/>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2" fontId="4" fillId="0" borderId="1" xfId="0" applyNumberFormat="1" applyFont="1" applyBorder="1" applyAlignment="1">
      <alignment vertical="center" wrapText="1"/>
    </xf>
    <xf numFmtId="0" fontId="4" fillId="0" borderId="1" xfId="0" applyNumberFormat="1" applyFont="1" applyBorder="1" applyAlignment="1">
      <alignment horizontal="center" vertical="center" wrapText="1"/>
    </xf>
    <xf numFmtId="43" fontId="4" fillId="0" borderId="1" xfId="1" applyFont="1" applyBorder="1" applyAlignment="1">
      <alignment vertical="center" wrapText="1"/>
    </xf>
    <xf numFmtId="43" fontId="3" fillId="2" borderId="1" xfId="1" applyFont="1" applyFill="1" applyBorder="1" applyAlignment="1">
      <alignment vertical="center" wrapText="1"/>
    </xf>
    <xf numFmtId="43" fontId="4" fillId="0" borderId="3" xfId="1" applyFont="1" applyBorder="1" applyAlignment="1">
      <alignment vertical="center" wrapText="1"/>
    </xf>
    <xf numFmtId="43" fontId="3" fillId="2" borderId="3" xfId="1" applyFont="1" applyFill="1" applyBorder="1" applyAlignment="1">
      <alignment vertical="center" wrapText="1"/>
    </xf>
    <xf numFmtId="0" fontId="2" fillId="0" borderId="2" xfId="0" applyFont="1" applyBorder="1" applyAlignment="1">
      <alignment horizontal="center" vertical="center"/>
    </xf>
    <xf numFmtId="43" fontId="2" fillId="0" borderId="2" xfId="0" applyNumberFormat="1" applyFont="1" applyBorder="1" applyAlignment="1">
      <alignment horizontal="center" vertical="center"/>
    </xf>
    <xf numFmtId="0" fontId="4" fillId="0" borderId="1" xfId="0" applyFont="1" applyFill="1" applyBorder="1" applyAlignment="1">
      <alignment horizontal="center" vertical="center" wrapText="1"/>
    </xf>
    <xf numFmtId="14" fontId="0" fillId="0" borderId="0" xfId="0" applyNumberFormat="1"/>
    <xf numFmtId="14" fontId="4" fillId="0" borderId="1" xfId="0" applyNumberFormat="1" applyFont="1" applyFill="1" applyBorder="1" applyAlignment="1">
      <alignment vertical="center" wrapText="1"/>
    </xf>
    <xf numFmtId="0" fontId="0" fillId="0" borderId="0" xfId="0" applyAlignment="1">
      <alignment indent="1"/>
    </xf>
    <xf numFmtId="164" fontId="3" fillId="34" borderId="15" xfId="1" applyNumberFormat="1" applyFont="1" applyFill="1" applyBorder="1" applyAlignment="1">
      <alignment horizontal="center" vertical="center" wrapText="1"/>
    </xf>
    <xf numFmtId="0" fontId="38" fillId="0" borderId="0" xfId="0" applyFont="1"/>
    <xf numFmtId="164" fontId="3" fillId="0" borderId="3" xfId="1" applyNumberFormat="1" applyFont="1" applyFill="1" applyBorder="1" applyAlignment="1">
      <alignment vertical="center" wrapText="1"/>
    </xf>
    <xf numFmtId="0" fontId="0" fillId="37" borderId="2" xfId="0" applyFill="1" applyBorder="1"/>
    <xf numFmtId="14" fontId="3" fillId="34" borderId="15" xfId="0" applyNumberFormat="1" applyFont="1" applyFill="1" applyBorder="1" applyAlignment="1">
      <alignment horizontal="center" vertical="center" wrapText="1"/>
    </xf>
    <xf numFmtId="164" fontId="3" fillId="0" borderId="1" xfId="1" applyNumberFormat="1" applyFont="1" applyFill="1" applyBorder="1" applyAlignment="1">
      <alignment vertical="center" wrapText="1"/>
    </xf>
    <xf numFmtId="164" fontId="4" fillId="36" borderId="1" xfId="1" applyNumberFormat="1" applyFont="1" applyFill="1" applyBorder="1" applyAlignment="1">
      <alignment vertical="center" wrapText="1"/>
    </xf>
    <xf numFmtId="0" fontId="0" fillId="0" borderId="0" xfId="0" applyNumberFormat="1"/>
    <xf numFmtId="164" fontId="4" fillId="0" borderId="1" xfId="1" applyNumberFormat="1" applyFont="1" applyFill="1" applyBorder="1" applyAlignment="1">
      <alignment vertical="center" wrapText="1"/>
    </xf>
    <xf numFmtId="0" fontId="0" fillId="38" borderId="2" xfId="0" applyFill="1" applyBorder="1" applyAlignment="1">
      <alignment indent="1"/>
    </xf>
    <xf numFmtId="0" fontId="4" fillId="0" borderId="1" xfId="0" applyNumberFormat="1" applyFont="1" applyFill="1" applyBorder="1" applyAlignment="1">
      <alignment horizontal="center" vertical="center" wrapText="1"/>
    </xf>
    <xf numFmtId="14" fontId="0" fillId="38" borderId="2" xfId="0" applyNumberFormat="1" applyFill="1" applyBorder="1" applyAlignment="1">
      <alignment horizontal="right"/>
    </xf>
    <xf numFmtId="3" fontId="0" fillId="38" borderId="2" xfId="0" applyNumberFormat="1" applyFill="1" applyBorder="1" applyAlignment="1">
      <alignment horizontal="right"/>
    </xf>
    <xf numFmtId="0" fontId="0" fillId="38" borderId="2" xfId="0" applyFill="1" applyBorder="1"/>
    <xf numFmtId="3" fontId="0" fillId="0" borderId="0" xfId="0" applyNumberFormat="1" applyAlignment="1">
      <alignment horizontal="right"/>
    </xf>
    <xf numFmtId="164" fontId="0" fillId="0" borderId="0" xfId="1" applyNumberFormat="1" applyFont="1"/>
    <xf numFmtId="14" fontId="0" fillId="0" borderId="0" xfId="0" applyNumberFormat="1" applyAlignment="1">
      <alignment horizontal="right"/>
    </xf>
    <xf numFmtId="0" fontId="0" fillId="0" borderId="0" xfId="0"/>
    <xf numFmtId="0" fontId="3" fillId="34" borderId="15" xfId="0" applyFont="1" applyFill="1" applyBorder="1" applyAlignment="1">
      <alignment horizontal="center" vertical="center" wrapText="1"/>
    </xf>
    <xf numFmtId="41" fontId="3" fillId="34" borderId="15" xfId="0" applyNumberFormat="1" applyFont="1" applyFill="1" applyBorder="1" applyAlignment="1">
      <alignment horizontal="center" vertical="center" wrapText="1"/>
    </xf>
    <xf numFmtId="41" fontId="3" fillId="35" borderId="2" xfId="0" applyNumberFormat="1" applyFont="1" applyFill="1" applyBorder="1" applyAlignment="1">
      <alignment horizontal="center" vertical="center" wrapText="1"/>
    </xf>
    <xf numFmtId="0" fontId="21" fillId="0" borderId="0" xfId="0" applyFont="1"/>
    <xf numFmtId="1" fontId="3" fillId="35" borderId="2" xfId="0" applyNumberFormat="1" applyFont="1" applyFill="1" applyBorder="1" applyAlignment="1">
      <alignment horizontal="center" vertical="center" wrapText="1"/>
    </xf>
    <xf numFmtId="0" fontId="3" fillId="35" borderId="2" xfId="0" applyFont="1" applyFill="1" applyBorder="1" applyAlignment="1">
      <alignment horizontal="center" vertical="center" wrapText="1"/>
    </xf>
    <xf numFmtId="41"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xf numFmtId="164" fontId="0" fillId="0" borderId="0" xfId="1" applyNumberFormat="1" applyFont="1" applyFill="1"/>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36" borderId="14" xfId="0" applyFont="1" applyFill="1" applyBorder="1" applyAlignment="1">
      <alignment horizontal="center"/>
    </xf>
    <xf numFmtId="0" fontId="0" fillId="36" borderId="0" xfId="0" applyFill="1"/>
    <xf numFmtId="14" fontId="4" fillId="0" borderId="1" xfId="0" applyNumberFormat="1" applyFont="1" applyBorder="1" applyAlignment="1">
      <alignment vertical="center" wrapText="1"/>
    </xf>
    <xf numFmtId="164" fontId="0" fillId="36" borderId="0" xfId="1" applyNumberFormat="1" applyFont="1" applyFill="1"/>
    <xf numFmtId="0" fontId="0" fillId="39" borderId="0" xfId="0" applyFill="1"/>
    <xf numFmtId="14" fontId="0" fillId="36" borderId="0" xfId="0" applyNumberFormat="1" applyFill="1"/>
    <xf numFmtId="164" fontId="0" fillId="0" borderId="0" xfId="0" applyNumberFormat="1"/>
    <xf numFmtId="164" fontId="0" fillId="0" borderId="0" xfId="0" applyNumberFormat="1" applyFill="1"/>
    <xf numFmtId="0" fontId="4" fillId="36" borderId="1" xfId="0" applyNumberFormat="1" applyFont="1" applyFill="1" applyBorder="1" applyAlignment="1">
      <alignment horizontal="center" vertical="center" wrapText="1"/>
    </xf>
    <xf numFmtId="164" fontId="3" fillId="36" borderId="1" xfId="1" applyNumberFormat="1" applyFont="1" applyFill="1" applyBorder="1" applyAlignment="1">
      <alignment vertical="center" wrapText="1"/>
    </xf>
    <xf numFmtId="14" fontId="4" fillId="36" borderId="1" xfId="0" applyNumberFormat="1" applyFont="1" applyFill="1" applyBorder="1" applyAlignment="1">
      <alignment vertical="center" wrapText="1"/>
    </xf>
    <xf numFmtId="164" fontId="0" fillId="36" borderId="0" xfId="0" applyNumberFormat="1" applyFill="1"/>
    <xf numFmtId="0" fontId="4" fillId="36"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164" fontId="4" fillId="0" borderId="3" xfId="1" applyNumberFormat="1" applyFont="1" applyFill="1" applyBorder="1" applyAlignment="1">
      <alignment vertical="center" wrapText="1"/>
    </xf>
    <xf numFmtId="14" fontId="4" fillId="0" borderId="3" xfId="0" applyNumberFormat="1" applyFont="1" applyFill="1" applyBorder="1" applyAlignment="1">
      <alignment vertical="center" wrapText="1"/>
    </xf>
    <xf numFmtId="0" fontId="4" fillId="0" borderId="2" xfId="0" applyFont="1" applyFill="1" applyBorder="1" applyAlignment="1">
      <alignment horizontal="center" vertical="center" wrapText="1"/>
    </xf>
    <xf numFmtId="164" fontId="4" fillId="0" borderId="2" xfId="1" applyNumberFormat="1" applyFont="1" applyFill="1" applyBorder="1" applyAlignment="1">
      <alignment vertical="center" wrapText="1"/>
    </xf>
    <xf numFmtId="164" fontId="3" fillId="0" borderId="2" xfId="1" applyNumberFormat="1" applyFont="1" applyFill="1" applyBorder="1" applyAlignment="1">
      <alignment vertical="center" wrapText="1"/>
    </xf>
    <xf numFmtId="14" fontId="4" fillId="0" borderId="2" xfId="0" applyNumberFormat="1" applyFont="1" applyFill="1" applyBorder="1" applyAlignment="1">
      <alignment vertical="center" wrapText="1"/>
    </xf>
    <xf numFmtId="164" fontId="4" fillId="36" borderId="0" xfId="1" applyNumberFormat="1" applyFont="1" applyFill="1" applyBorder="1" applyAlignment="1">
      <alignment vertical="center" wrapText="1"/>
    </xf>
    <xf numFmtId="0" fontId="39" fillId="40" borderId="0" xfId="0" applyFont="1" applyFill="1" applyAlignment="1">
      <alignment horizontal="right"/>
    </xf>
    <xf numFmtId="0" fontId="2" fillId="41" borderId="0" xfId="0" applyFont="1" applyFill="1" applyAlignment="1">
      <alignment horizontal="left"/>
    </xf>
    <xf numFmtId="164" fontId="0" fillId="41" borderId="26" xfId="1" applyNumberFormat="1" applyFont="1" applyFill="1" applyBorder="1"/>
    <xf numFmtId="172" fontId="2" fillId="40" borderId="0" xfId="0" applyNumberFormat="1" applyFont="1" applyFill="1" applyBorder="1"/>
    <xf numFmtId="164" fontId="1" fillId="40" borderId="25" xfId="90" applyNumberFormat="1" applyFont="1" applyFill="1" applyBorder="1" applyAlignment="1"/>
    <xf numFmtId="0" fontId="0" fillId="40" borderId="25" xfId="0" applyFill="1" applyBorder="1"/>
    <xf numFmtId="164" fontId="1" fillId="40" borderId="2" xfId="1" applyNumberFormat="1" applyFont="1" applyFill="1" applyBorder="1" applyAlignment="1"/>
    <xf numFmtId="0" fontId="41" fillId="0" borderId="0" xfId="0" applyFont="1"/>
    <xf numFmtId="164" fontId="0" fillId="0" borderId="25" xfId="1" applyNumberFormat="1" applyFont="1" applyFill="1" applyBorder="1"/>
    <xf numFmtId="164" fontId="4" fillId="41" borderId="26" xfId="1" applyNumberFormat="1" applyFont="1" applyFill="1" applyBorder="1" applyAlignment="1">
      <alignment vertical="center" wrapText="1"/>
    </xf>
    <xf numFmtId="0" fontId="2" fillId="41" borderId="0" xfId="0" applyFont="1" applyFill="1" applyAlignment="1">
      <alignment horizontal="left" vertical="center"/>
    </xf>
    <xf numFmtId="0" fontId="0" fillId="0" borderId="16" xfId="0" applyBorder="1"/>
    <xf numFmtId="164" fontId="41" fillId="0" borderId="0" xfId="0" applyNumberFormat="1" applyFont="1"/>
    <xf numFmtId="164" fontId="1" fillId="40" borderId="25" xfId="90" applyNumberFormat="1" applyFont="1" applyFill="1" applyBorder="1"/>
    <xf numFmtId="0" fontId="2" fillId="40" borderId="25" xfId="0" applyFont="1" applyFill="1" applyBorder="1" applyAlignment="1">
      <alignment horizontal="center"/>
    </xf>
    <xf numFmtId="0" fontId="0" fillId="40" borderId="0" xfId="0" applyFill="1" applyAlignment="1">
      <alignment horizontal="left"/>
    </xf>
    <xf numFmtId="164" fontId="0" fillId="40" borderId="2" xfId="1" applyNumberFormat="1" applyFont="1" applyFill="1" applyBorder="1"/>
    <xf numFmtId="164" fontId="4" fillId="40" borderId="26" xfId="1" applyNumberFormat="1" applyFont="1" applyFill="1" applyBorder="1" applyAlignment="1">
      <alignment vertical="center" wrapText="1"/>
    </xf>
    <xf numFmtId="164" fontId="1" fillId="40" borderId="2" xfId="1" applyNumberFormat="1" applyFont="1" applyFill="1" applyBorder="1"/>
    <xf numFmtId="164" fontId="0" fillId="41" borderId="26" xfId="0" applyNumberFormat="1" applyFill="1" applyBorder="1"/>
    <xf numFmtId="0" fontId="0" fillId="0" borderId="0" xfId="0"/>
    <xf numFmtId="0" fontId="0" fillId="40" borderId="17" xfId="0" applyFill="1" applyBorder="1"/>
    <xf numFmtId="0" fontId="0" fillId="40" borderId="18" xfId="0" applyFill="1" applyBorder="1"/>
    <xf numFmtId="0" fontId="0" fillId="40" borderId="19" xfId="0" applyFill="1" applyBorder="1"/>
    <xf numFmtId="0" fontId="0" fillId="40" borderId="0" xfId="0" applyFill="1"/>
    <xf numFmtId="0" fontId="0" fillId="40" borderId="20" xfId="0" applyFill="1" applyBorder="1"/>
    <xf numFmtId="0" fontId="0" fillId="40" borderId="21" xfId="0" applyFill="1" applyBorder="1"/>
    <xf numFmtId="0" fontId="0" fillId="40" borderId="20" xfId="0" applyFill="1" applyBorder="1" applyAlignment="1">
      <alignment horizontal="center"/>
    </xf>
    <xf numFmtId="0" fontId="39" fillId="40" borderId="0" xfId="0" applyFont="1" applyFill="1"/>
    <xf numFmtId="3" fontId="0" fillId="40" borderId="0" xfId="0" applyNumberFormat="1" applyFill="1"/>
    <xf numFmtId="0" fontId="0" fillId="40" borderId="0" xfId="0" applyFill="1" applyAlignment="1">
      <alignment vertical="center"/>
    </xf>
    <xf numFmtId="0" fontId="0" fillId="40" borderId="20" xfId="0" applyFill="1" applyBorder="1" applyAlignment="1">
      <alignment horizontal="center" vertical="center"/>
    </xf>
    <xf numFmtId="3" fontId="2" fillId="35" borderId="0" xfId="0" applyNumberFormat="1" applyFont="1" applyFill="1" applyAlignment="1">
      <alignment vertical="center"/>
    </xf>
    <xf numFmtId="0" fontId="0" fillId="40" borderId="21" xfId="0" applyFill="1" applyBorder="1" applyAlignment="1">
      <alignment vertical="center"/>
    </xf>
    <xf numFmtId="0" fontId="0" fillId="40" borderId="2" xfId="0" applyFill="1" applyBorder="1"/>
    <xf numFmtId="0" fontId="2" fillId="40" borderId="2" xfId="0" applyFont="1" applyFill="1" applyBorder="1" applyAlignment="1">
      <alignment horizontal="center"/>
    </xf>
    <xf numFmtId="0" fontId="2" fillId="41" borderId="2" xfId="0" applyFont="1" applyFill="1" applyBorder="1"/>
    <xf numFmtId="164" fontId="1" fillId="41" borderId="2" xfId="90" applyNumberFormat="1" applyFont="1" applyFill="1" applyBorder="1" applyAlignment="1"/>
    <xf numFmtId="172" fontId="2" fillId="41" borderId="0" xfId="0" applyNumberFormat="1" applyFont="1" applyFill="1"/>
    <xf numFmtId="172" fontId="2" fillId="40" borderId="0" xfId="0" applyNumberFormat="1" applyFont="1" applyFill="1"/>
    <xf numFmtId="164" fontId="1" fillId="40" borderId="2" xfId="90" applyNumberFormat="1" applyFont="1" applyFill="1" applyBorder="1"/>
    <xf numFmtId="164" fontId="1" fillId="40" borderId="2" xfId="90" applyNumberFormat="1" applyFont="1" applyFill="1" applyBorder="1" applyAlignment="1"/>
    <xf numFmtId="0" fontId="2" fillId="41" borderId="0" xfId="0" applyFont="1" applyFill="1"/>
    <xf numFmtId="172" fontId="40" fillId="40" borderId="0" xfId="0" applyNumberFormat="1" applyFont="1" applyFill="1"/>
    <xf numFmtId="172" fontId="0" fillId="40" borderId="0" xfId="0" applyNumberFormat="1" applyFill="1"/>
    <xf numFmtId="3" fontId="2" fillId="0" borderId="0" xfId="0" applyNumberFormat="1" applyFont="1"/>
    <xf numFmtId="0" fontId="0" fillId="0" borderId="20" xfId="0" applyBorder="1" applyAlignment="1">
      <alignment horizontal="center"/>
    </xf>
    <xf numFmtId="0" fontId="2" fillId="35" borderId="0" xfId="0" applyFont="1" applyFill="1"/>
    <xf numFmtId="172" fontId="2" fillId="35" borderId="22" xfId="0" applyNumberFormat="1" applyFont="1" applyFill="1" applyBorder="1"/>
    <xf numFmtId="0" fontId="0" fillId="40" borderId="23" xfId="0" applyFill="1" applyBorder="1"/>
    <xf numFmtId="0" fontId="0" fillId="40" borderId="14" xfId="0" applyFill="1" applyBorder="1"/>
    <xf numFmtId="0" fontId="0" fillId="40" borderId="24" xfId="0" applyFill="1" applyBorder="1"/>
    <xf numFmtId="174" fontId="2" fillId="0" borderId="0" xfId="0" applyNumberFormat="1" applyFont="1"/>
    <xf numFmtId="169" fontId="39" fillId="40" borderId="0" xfId="90" applyFont="1" applyFill="1" applyAlignment="1">
      <alignment horizontal="right"/>
    </xf>
  </cellXfs>
  <cellStyles count="93">
    <cellStyle name="20% - Énfasis1" xfId="20" builtinId="30" customBuiltin="1"/>
    <cellStyle name="20% - Énfasis1 2" xfId="66" xr:uid="{B53BA2A2-C22C-45AF-BBD1-DB6D3CB51C1A}"/>
    <cellStyle name="20% - Énfasis2" xfId="24" builtinId="34" customBuiltin="1"/>
    <cellStyle name="20% - Énfasis2 2" xfId="70" xr:uid="{3EC8B522-610F-4D68-96F6-C4CA1C32E915}"/>
    <cellStyle name="20% - Énfasis3" xfId="28" builtinId="38" customBuiltin="1"/>
    <cellStyle name="20% - Énfasis3 2" xfId="74" xr:uid="{25369A23-094B-40B6-993B-925FCF5D7C0D}"/>
    <cellStyle name="20% - Énfasis4" xfId="32" builtinId="42" customBuiltin="1"/>
    <cellStyle name="20% - Énfasis4 2" xfId="78" xr:uid="{FA5F8DF3-396D-4E70-B4D6-8F8DEE756191}"/>
    <cellStyle name="20% - Énfasis5" xfId="36" builtinId="46" customBuiltin="1"/>
    <cellStyle name="20% - Énfasis5 2" xfId="82" xr:uid="{62F24DD1-63DE-4034-8308-629850B406BC}"/>
    <cellStyle name="20% - Énfasis6" xfId="40" builtinId="50" customBuiltin="1"/>
    <cellStyle name="20% - Énfasis6 2" xfId="86" xr:uid="{B972642E-E674-4A60-8357-498182779C16}"/>
    <cellStyle name="40% - Énfasis1" xfId="21" builtinId="31" customBuiltin="1"/>
    <cellStyle name="40% - Énfasis1 2" xfId="67" xr:uid="{D99E7822-0F47-46A0-8333-CDCD59C5BE30}"/>
    <cellStyle name="40% - Énfasis2" xfId="25" builtinId="35" customBuiltin="1"/>
    <cellStyle name="40% - Énfasis2 2" xfId="71" xr:uid="{65F31E76-7E73-4AB3-A505-86B92F3F4DB3}"/>
    <cellStyle name="40% - Énfasis3" xfId="29" builtinId="39" customBuiltin="1"/>
    <cellStyle name="40% - Énfasis3 2" xfId="75" xr:uid="{DCAC659F-7CFF-4C62-8FCF-044D3DE36B58}"/>
    <cellStyle name="40% - Énfasis4" xfId="33" builtinId="43" customBuiltin="1"/>
    <cellStyle name="40% - Énfasis4 2" xfId="79" xr:uid="{E6CA3852-67D3-44D8-AA29-B5D9CC191D66}"/>
    <cellStyle name="40% - Énfasis5" xfId="37" builtinId="47" customBuiltin="1"/>
    <cellStyle name="40% - Énfasis5 2" xfId="83" xr:uid="{815F90B0-347D-48C2-8A56-1FBC8A668494}"/>
    <cellStyle name="40% - Énfasis6" xfId="41" builtinId="51" customBuiltin="1"/>
    <cellStyle name="40% - Énfasis6 2" xfId="87" xr:uid="{C0C3AD31-7861-4E5E-ACE5-E39DC92453B1}"/>
    <cellStyle name="60% - Énfasis1" xfId="22" builtinId="32" customBuiltin="1"/>
    <cellStyle name="60% - Énfasis1 2" xfId="68" xr:uid="{5203E68C-355F-49B3-A14F-C6CCCC9971FA}"/>
    <cellStyle name="60% - Énfasis2" xfId="26" builtinId="36" customBuiltin="1"/>
    <cellStyle name="60% - Énfasis2 2" xfId="72" xr:uid="{3591E64D-206F-4F4E-8D31-60A8D04FFAD6}"/>
    <cellStyle name="60% - Énfasis3" xfId="30" builtinId="40" customBuiltin="1"/>
    <cellStyle name="60% - Énfasis3 2" xfId="76" xr:uid="{AA1FCB7D-9FDF-4811-8A75-952312227870}"/>
    <cellStyle name="60% - Énfasis4" xfId="34" builtinId="44" customBuiltin="1"/>
    <cellStyle name="60% - Énfasis4 2" xfId="80" xr:uid="{BB4F766C-1F47-4D98-B780-A71F95BB34EC}"/>
    <cellStyle name="60% - Énfasis5" xfId="38" builtinId="48" customBuiltin="1"/>
    <cellStyle name="60% - Énfasis5 2" xfId="84" xr:uid="{2696494E-1CD2-4065-9C6D-E01ADD98341A}"/>
    <cellStyle name="60% - Énfasis6" xfId="42" builtinId="52" customBuiltin="1"/>
    <cellStyle name="60% - Énfasis6 2" xfId="88" xr:uid="{ABEF1D15-E698-4D24-8CE4-B9A193AFDAB5}"/>
    <cellStyle name="Bueno" xfId="7" builtinId="26" customBuiltin="1"/>
    <cellStyle name="Bueno 2" xfId="53" xr:uid="{6AE5AEB6-E728-46FC-9DC3-0AF0B798C3E5}"/>
    <cellStyle name="Cálculo" xfId="12" builtinId="22" customBuiltin="1"/>
    <cellStyle name="Cálculo 2" xfId="58" xr:uid="{EFF2EC5E-E8AC-4849-B1D7-BADD5A320BC5}"/>
    <cellStyle name="Celda de comprobación" xfId="14" builtinId="23" customBuiltin="1"/>
    <cellStyle name="Celda de comprobación 2" xfId="60" xr:uid="{1FF03396-6CDE-40D7-952F-E1CF348495E9}"/>
    <cellStyle name="Celda vinculada" xfId="13" builtinId="24" customBuiltin="1"/>
    <cellStyle name="Celda vinculada 2" xfId="59" xr:uid="{7C8CEE83-6488-40FF-99A5-B82AFC6353BC}"/>
    <cellStyle name="Encabezado 1" xfId="3" builtinId="16" customBuiltin="1"/>
    <cellStyle name="Encabezado 1 2" xfId="49" xr:uid="{A844DD52-57F0-4B88-8152-82E3C0DB9698}"/>
    <cellStyle name="Encabezado 4" xfId="6" builtinId="19" customBuiltin="1"/>
    <cellStyle name="Encabezado 4 2" xfId="52" xr:uid="{C10742DA-C574-446F-82C0-B2D9BE52BBC5}"/>
    <cellStyle name="Énfasis1" xfId="19" builtinId="29" customBuiltin="1"/>
    <cellStyle name="Énfasis1 2" xfId="65" xr:uid="{D2B405BB-27B3-4A80-B1FE-CB3CF3770C7E}"/>
    <cellStyle name="Énfasis2" xfId="23" builtinId="33" customBuiltin="1"/>
    <cellStyle name="Énfasis2 2" xfId="69" xr:uid="{3090CD51-3E49-48F5-9AB6-3E98750C82C0}"/>
    <cellStyle name="Énfasis3" xfId="27" builtinId="37" customBuiltin="1"/>
    <cellStyle name="Énfasis3 2" xfId="73" xr:uid="{8340ACBF-73C8-45A3-8048-6B8572E7FB74}"/>
    <cellStyle name="Énfasis4" xfId="31" builtinId="41" customBuiltin="1"/>
    <cellStyle name="Énfasis4 2" xfId="77" xr:uid="{CB2E9D91-CFBE-478B-A94D-374DEABEC8D0}"/>
    <cellStyle name="Énfasis5" xfId="35" builtinId="45" customBuiltin="1"/>
    <cellStyle name="Énfasis5 2" xfId="81" xr:uid="{153F101D-18A3-4E0B-82B1-5E46EE30DA38}"/>
    <cellStyle name="Énfasis6" xfId="39" builtinId="49" customBuiltin="1"/>
    <cellStyle name="Énfasis6 2" xfId="85" xr:uid="{683EF695-FD26-4C01-A57A-4230A40E1DDA}"/>
    <cellStyle name="Entrada" xfId="10" builtinId="20" customBuiltin="1"/>
    <cellStyle name="Entrada 2" xfId="56" xr:uid="{3969F780-03CD-4AEF-8AF6-8B37FEFB6F4C}"/>
    <cellStyle name="Excel Built-in Normal" xfId="44" xr:uid="{544B1F5F-9E38-46B3-8A29-3BFE857D059F}"/>
    <cellStyle name="Excel Built-in Normal 1" xfId="43" xr:uid="{39F5218F-8672-4D96-AE8D-B17A2BD74F9C}"/>
    <cellStyle name="Incorrecto" xfId="8" builtinId="27" customBuiltin="1"/>
    <cellStyle name="Incorrecto 2" xfId="54" xr:uid="{FE84F3A0-A5A6-47ED-80CB-D97FCD125A8E}"/>
    <cellStyle name="Millares" xfId="1" builtinId="3"/>
    <cellStyle name="Millares 2" xfId="48" xr:uid="{C9B8E1D7-1B0F-4814-BD89-745F34E4525A}"/>
    <cellStyle name="Millares 2 2" xfId="92" xr:uid="{7A9F2551-A1EC-4BA4-A4D1-25771967B3A6}"/>
    <cellStyle name="Millares 3" xfId="46" xr:uid="{6E4300C6-8B94-41F5-9D58-B25FF412BFB6}"/>
    <cellStyle name="Millares 3 2" xfId="91" xr:uid="{16EADA72-E1FC-461C-8087-06737D1BB45E}"/>
    <cellStyle name="Millares 4" xfId="90" xr:uid="{1EAECA01-8E01-4E67-912A-C812865BFB3C}"/>
    <cellStyle name="Moneda [0] 2" xfId="89" xr:uid="{53856308-6D1B-4A63-8794-DFCA695232E4}"/>
    <cellStyle name="Neutral" xfId="9" builtinId="28" customBuiltin="1"/>
    <cellStyle name="Neutral 2" xfId="55" xr:uid="{F8C12BEA-A9FE-42CC-B45C-0C5AFD515CC3}"/>
    <cellStyle name="Normal" xfId="0" builtinId="0"/>
    <cellStyle name="Normal 2" xfId="47" xr:uid="{484DBBCD-70F5-4BDA-B75A-DD4F4BE54DD9}"/>
    <cellStyle name="Normal 2 2" xfId="45" xr:uid="{2EE22F50-B36F-4757-A2AD-FF641E201873}"/>
    <cellStyle name="Notas" xfId="16" builtinId="10" customBuiltin="1"/>
    <cellStyle name="Notas 2" xfId="62" xr:uid="{76DD2DCB-9866-4A3F-A2A8-A6530501599E}"/>
    <cellStyle name="Salida" xfId="11" builtinId="21" customBuiltin="1"/>
    <cellStyle name="Salida 2" xfId="57" xr:uid="{00D989BD-C579-44A2-92DA-CC4D0D733959}"/>
    <cellStyle name="Texto de advertencia" xfId="15" builtinId="11" customBuiltin="1"/>
    <cellStyle name="Texto de advertencia 2" xfId="61" xr:uid="{768F910B-B2E3-4DC3-B048-C86D9577D51B}"/>
    <cellStyle name="Texto explicativo" xfId="17" builtinId="53" customBuiltin="1"/>
    <cellStyle name="Texto explicativo 2" xfId="63" xr:uid="{CB7DC1F6-0BAE-4A2F-992A-970B74AD31B8}"/>
    <cellStyle name="Título" xfId="2" builtinId="15" customBuiltin="1"/>
    <cellStyle name="Título 2" xfId="4" builtinId="17" customBuiltin="1"/>
    <cellStyle name="Título 2 2" xfId="50" xr:uid="{BB05B25A-C9BD-4BA0-9A5C-6135A2EFD849}"/>
    <cellStyle name="Título 3" xfId="5" builtinId="18" customBuiltin="1"/>
    <cellStyle name="Título 3 2" xfId="51" xr:uid="{704EBBEE-C80D-4965-B19D-44B80A66CFFB}"/>
    <cellStyle name="Total" xfId="18" builtinId="25" customBuiltin="1"/>
    <cellStyle name="Total 2" xfId="64" xr:uid="{5E02994B-C6BF-43A5-AB47-DE788E0BDE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152400</xdr:colOff>
      <xdr:row>2</xdr:row>
      <xdr:rowOff>133350</xdr:rowOff>
    </xdr:to>
    <xdr:pic>
      <xdr:nvPicPr>
        <xdr:cNvPr id="2" name="Picture 25">
          <a:extLst>
            <a:ext uri="{FF2B5EF4-FFF2-40B4-BE49-F238E27FC236}">
              <a16:creationId xmlns:a16="http://schemas.microsoft.com/office/drawing/2014/main" id="{0EA1D37E-195B-4344-BCB5-BA987277E26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xdr:row>
      <xdr:rowOff>0</xdr:rowOff>
    </xdr:from>
    <xdr:to>
      <xdr:col>0</xdr:col>
      <xdr:colOff>152400</xdr:colOff>
      <xdr:row>3</xdr:row>
      <xdr:rowOff>133350</xdr:rowOff>
    </xdr:to>
    <xdr:pic>
      <xdr:nvPicPr>
        <xdr:cNvPr id="3" name="Picture 24">
          <a:extLst>
            <a:ext uri="{FF2B5EF4-FFF2-40B4-BE49-F238E27FC236}">
              <a16:creationId xmlns:a16="http://schemas.microsoft.com/office/drawing/2014/main" id="{3BF47974-8A23-45EF-AC8B-DC0EF3B411A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xdr:row>
      <xdr:rowOff>0</xdr:rowOff>
    </xdr:from>
    <xdr:to>
      <xdr:col>0</xdr:col>
      <xdr:colOff>152400</xdr:colOff>
      <xdr:row>4</xdr:row>
      <xdr:rowOff>133350</xdr:rowOff>
    </xdr:to>
    <xdr:pic>
      <xdr:nvPicPr>
        <xdr:cNvPr id="4" name="Picture 23">
          <a:extLst>
            <a:ext uri="{FF2B5EF4-FFF2-40B4-BE49-F238E27FC236}">
              <a16:creationId xmlns:a16="http://schemas.microsoft.com/office/drawing/2014/main" id="{4613295A-82DE-44DF-9782-2911DA2071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57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xdr:row>
      <xdr:rowOff>0</xdr:rowOff>
    </xdr:from>
    <xdr:to>
      <xdr:col>0</xdr:col>
      <xdr:colOff>152400</xdr:colOff>
      <xdr:row>5</xdr:row>
      <xdr:rowOff>133350</xdr:rowOff>
    </xdr:to>
    <xdr:pic>
      <xdr:nvPicPr>
        <xdr:cNvPr id="5" name="Picture 22">
          <a:extLst>
            <a:ext uri="{FF2B5EF4-FFF2-40B4-BE49-F238E27FC236}">
              <a16:creationId xmlns:a16="http://schemas.microsoft.com/office/drawing/2014/main" id="{12B45DAF-496C-46B5-A0DE-1DAFEE268B5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xdr:row>
      <xdr:rowOff>0</xdr:rowOff>
    </xdr:from>
    <xdr:to>
      <xdr:col>0</xdr:col>
      <xdr:colOff>152400</xdr:colOff>
      <xdr:row>6</xdr:row>
      <xdr:rowOff>133350</xdr:rowOff>
    </xdr:to>
    <xdr:pic>
      <xdr:nvPicPr>
        <xdr:cNvPr id="6" name="Picture 21">
          <a:extLst>
            <a:ext uri="{FF2B5EF4-FFF2-40B4-BE49-F238E27FC236}">
              <a16:creationId xmlns:a16="http://schemas.microsoft.com/office/drawing/2014/main" id="{9FA98756-66C6-4309-9E63-37686F5167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xdr:row>
      <xdr:rowOff>0</xdr:rowOff>
    </xdr:from>
    <xdr:to>
      <xdr:col>0</xdr:col>
      <xdr:colOff>152400</xdr:colOff>
      <xdr:row>7</xdr:row>
      <xdr:rowOff>133350</xdr:rowOff>
    </xdr:to>
    <xdr:pic>
      <xdr:nvPicPr>
        <xdr:cNvPr id="7" name="Picture 20">
          <a:extLst>
            <a:ext uri="{FF2B5EF4-FFF2-40B4-BE49-F238E27FC236}">
              <a16:creationId xmlns:a16="http://schemas.microsoft.com/office/drawing/2014/main" id="{C4A77350-5DEC-41B7-A6A8-2D50BE76067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15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xdr:row>
      <xdr:rowOff>0</xdr:rowOff>
    </xdr:from>
    <xdr:to>
      <xdr:col>0</xdr:col>
      <xdr:colOff>152400</xdr:colOff>
      <xdr:row>8</xdr:row>
      <xdr:rowOff>133350</xdr:rowOff>
    </xdr:to>
    <xdr:pic>
      <xdr:nvPicPr>
        <xdr:cNvPr id="8" name="Picture 19">
          <a:extLst>
            <a:ext uri="{FF2B5EF4-FFF2-40B4-BE49-F238E27FC236}">
              <a16:creationId xmlns:a16="http://schemas.microsoft.com/office/drawing/2014/main" id="{C3EC219D-114F-4656-92A2-446E75C2F7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4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xdr:row>
      <xdr:rowOff>0</xdr:rowOff>
    </xdr:from>
    <xdr:to>
      <xdr:col>0</xdr:col>
      <xdr:colOff>152400</xdr:colOff>
      <xdr:row>9</xdr:row>
      <xdr:rowOff>133350</xdr:rowOff>
    </xdr:to>
    <xdr:pic>
      <xdr:nvPicPr>
        <xdr:cNvPr id="9" name="Picture 18">
          <a:extLst>
            <a:ext uri="{FF2B5EF4-FFF2-40B4-BE49-F238E27FC236}">
              <a16:creationId xmlns:a16="http://schemas.microsoft.com/office/drawing/2014/main" id="{5B0AAF54-EC44-4B9C-861D-E38F7397EF6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954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10</xdr:row>
      <xdr:rowOff>0</xdr:rowOff>
    </xdr:from>
    <xdr:to>
      <xdr:col>0</xdr:col>
      <xdr:colOff>152400</xdr:colOff>
      <xdr:row>10</xdr:row>
      <xdr:rowOff>133350</xdr:rowOff>
    </xdr:to>
    <xdr:pic>
      <xdr:nvPicPr>
        <xdr:cNvPr id="10" name="Picture 17">
          <a:extLst>
            <a:ext uri="{FF2B5EF4-FFF2-40B4-BE49-F238E27FC236}">
              <a16:creationId xmlns:a16="http://schemas.microsoft.com/office/drawing/2014/main" id="{CA5B68AB-FDC6-422E-957E-E8E4CE79033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11</xdr:row>
      <xdr:rowOff>0</xdr:rowOff>
    </xdr:from>
    <xdr:to>
      <xdr:col>0</xdr:col>
      <xdr:colOff>152400</xdr:colOff>
      <xdr:row>11</xdr:row>
      <xdr:rowOff>133350</xdr:rowOff>
    </xdr:to>
    <xdr:pic>
      <xdr:nvPicPr>
        <xdr:cNvPr id="11" name="Picture 16">
          <a:extLst>
            <a:ext uri="{FF2B5EF4-FFF2-40B4-BE49-F238E27FC236}">
              <a16:creationId xmlns:a16="http://schemas.microsoft.com/office/drawing/2014/main" id="{56BA3497-EE59-4C1B-9153-82E1B9B2F7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12</xdr:row>
      <xdr:rowOff>0</xdr:rowOff>
    </xdr:from>
    <xdr:to>
      <xdr:col>0</xdr:col>
      <xdr:colOff>152400</xdr:colOff>
      <xdr:row>12</xdr:row>
      <xdr:rowOff>133350</xdr:rowOff>
    </xdr:to>
    <xdr:pic>
      <xdr:nvPicPr>
        <xdr:cNvPr id="12" name="Picture 15">
          <a:extLst>
            <a:ext uri="{FF2B5EF4-FFF2-40B4-BE49-F238E27FC236}">
              <a16:creationId xmlns:a16="http://schemas.microsoft.com/office/drawing/2014/main" id="{1ED9C0CE-7B62-40DD-88C9-8A61C842B0A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11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13</xdr:row>
      <xdr:rowOff>0</xdr:rowOff>
    </xdr:from>
    <xdr:to>
      <xdr:col>0</xdr:col>
      <xdr:colOff>152400</xdr:colOff>
      <xdr:row>13</xdr:row>
      <xdr:rowOff>133350</xdr:rowOff>
    </xdr:to>
    <xdr:pic>
      <xdr:nvPicPr>
        <xdr:cNvPr id="13" name="Picture 14">
          <a:extLst>
            <a:ext uri="{FF2B5EF4-FFF2-40B4-BE49-F238E27FC236}">
              <a16:creationId xmlns:a16="http://schemas.microsoft.com/office/drawing/2014/main" id="{C9D65592-EB4A-45C1-B727-108E96DA5D2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31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14</xdr:row>
      <xdr:rowOff>0</xdr:rowOff>
    </xdr:from>
    <xdr:to>
      <xdr:col>0</xdr:col>
      <xdr:colOff>152400</xdr:colOff>
      <xdr:row>14</xdr:row>
      <xdr:rowOff>133350</xdr:rowOff>
    </xdr:to>
    <xdr:pic>
      <xdr:nvPicPr>
        <xdr:cNvPr id="14" name="Picture 12">
          <a:extLst>
            <a:ext uri="{FF2B5EF4-FFF2-40B4-BE49-F238E27FC236}">
              <a16:creationId xmlns:a16="http://schemas.microsoft.com/office/drawing/2014/main" id="{D86C6B48-FDBB-40A9-B7A1-9685A36349E8}"/>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050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15</xdr:row>
      <xdr:rowOff>0</xdr:rowOff>
    </xdr:from>
    <xdr:to>
      <xdr:col>0</xdr:col>
      <xdr:colOff>152400</xdr:colOff>
      <xdr:row>15</xdr:row>
      <xdr:rowOff>133350</xdr:rowOff>
    </xdr:to>
    <xdr:pic>
      <xdr:nvPicPr>
        <xdr:cNvPr id="15" name="Picture 11">
          <a:extLst>
            <a:ext uri="{FF2B5EF4-FFF2-40B4-BE49-F238E27FC236}">
              <a16:creationId xmlns:a16="http://schemas.microsoft.com/office/drawing/2014/main" id="{07E21AD5-D122-40A2-A00F-7A22DBB71A0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669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16</xdr:row>
      <xdr:rowOff>0</xdr:rowOff>
    </xdr:from>
    <xdr:to>
      <xdr:col>0</xdr:col>
      <xdr:colOff>152400</xdr:colOff>
      <xdr:row>16</xdr:row>
      <xdr:rowOff>133350</xdr:rowOff>
    </xdr:to>
    <xdr:pic>
      <xdr:nvPicPr>
        <xdr:cNvPr id="16" name="Picture 9">
          <a:extLst>
            <a:ext uri="{FF2B5EF4-FFF2-40B4-BE49-F238E27FC236}">
              <a16:creationId xmlns:a16="http://schemas.microsoft.com/office/drawing/2014/main" id="{BF4604E0-B820-4333-99DB-1C587DF408C2}"/>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288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22</xdr:row>
      <xdr:rowOff>0</xdr:rowOff>
    </xdr:from>
    <xdr:to>
      <xdr:col>0</xdr:col>
      <xdr:colOff>152400</xdr:colOff>
      <xdr:row>22</xdr:row>
      <xdr:rowOff>133350</xdr:rowOff>
    </xdr:to>
    <xdr:pic>
      <xdr:nvPicPr>
        <xdr:cNvPr id="19" name="Picture 103">
          <a:extLst>
            <a:ext uri="{FF2B5EF4-FFF2-40B4-BE49-F238E27FC236}">
              <a16:creationId xmlns:a16="http://schemas.microsoft.com/office/drawing/2014/main" id="{4CE09CD1-6BA9-488A-9B8E-B1C2679E885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857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23</xdr:row>
      <xdr:rowOff>0</xdr:rowOff>
    </xdr:from>
    <xdr:to>
      <xdr:col>0</xdr:col>
      <xdr:colOff>152400</xdr:colOff>
      <xdr:row>23</xdr:row>
      <xdr:rowOff>133350</xdr:rowOff>
    </xdr:to>
    <xdr:pic>
      <xdr:nvPicPr>
        <xdr:cNvPr id="20" name="Picture 102">
          <a:extLst>
            <a:ext uri="{FF2B5EF4-FFF2-40B4-BE49-F238E27FC236}">
              <a16:creationId xmlns:a16="http://schemas.microsoft.com/office/drawing/2014/main" id="{4B9FB4FB-9448-4421-A7BE-B461C4B47E48}"/>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47700"/>
          <a:ext cx="152400" cy="133350"/>
        </a:xfrm>
        <a:prstGeom prst="rect">
          <a:avLst/>
        </a:prstGeom>
        <a:solidFill>
          <a:srgbClr val="FFFFFF"/>
        </a:solidFill>
        <a:ln w="9525">
          <a:solidFill>
            <a:srgbClr val="000000"/>
          </a:solid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152400</xdr:colOff>
      <xdr:row>2</xdr:row>
      <xdr:rowOff>133350</xdr:rowOff>
    </xdr:to>
    <xdr:pic>
      <xdr:nvPicPr>
        <xdr:cNvPr id="5" name="Picture 4">
          <a:extLst>
            <a:ext uri="{FF2B5EF4-FFF2-40B4-BE49-F238E27FC236}">
              <a16:creationId xmlns:a16="http://schemas.microsoft.com/office/drawing/2014/main" id="{BA42E13E-0F7A-4C78-95E8-85FFE6EFBA1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xdr:row>
      <xdr:rowOff>0</xdr:rowOff>
    </xdr:from>
    <xdr:to>
      <xdr:col>0</xdr:col>
      <xdr:colOff>152400</xdr:colOff>
      <xdr:row>3</xdr:row>
      <xdr:rowOff>133350</xdr:rowOff>
    </xdr:to>
    <xdr:pic>
      <xdr:nvPicPr>
        <xdr:cNvPr id="6" name="Picture 3">
          <a:extLst>
            <a:ext uri="{FF2B5EF4-FFF2-40B4-BE49-F238E27FC236}">
              <a16:creationId xmlns:a16="http://schemas.microsoft.com/office/drawing/2014/main" id="{4C8CC0F8-116F-412F-8ECF-3FED4AA2B53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xdr:row>
      <xdr:rowOff>0</xdr:rowOff>
    </xdr:from>
    <xdr:to>
      <xdr:col>0</xdr:col>
      <xdr:colOff>152400</xdr:colOff>
      <xdr:row>4</xdr:row>
      <xdr:rowOff>133350</xdr:rowOff>
    </xdr:to>
    <xdr:pic>
      <xdr:nvPicPr>
        <xdr:cNvPr id="8" name="Picture 1">
          <a:extLst>
            <a:ext uri="{FF2B5EF4-FFF2-40B4-BE49-F238E27FC236}">
              <a16:creationId xmlns:a16="http://schemas.microsoft.com/office/drawing/2014/main" id="{AF66074C-3D33-433A-ABA9-451FBE0F650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4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11</xdr:row>
      <xdr:rowOff>0</xdr:rowOff>
    </xdr:from>
    <xdr:to>
      <xdr:col>0</xdr:col>
      <xdr:colOff>152400</xdr:colOff>
      <xdr:row>11</xdr:row>
      <xdr:rowOff>133350</xdr:rowOff>
    </xdr:to>
    <xdr:pic>
      <xdr:nvPicPr>
        <xdr:cNvPr id="13" name="Picture 96">
          <a:extLst>
            <a:ext uri="{FF2B5EF4-FFF2-40B4-BE49-F238E27FC236}">
              <a16:creationId xmlns:a16="http://schemas.microsoft.com/office/drawing/2014/main" id="{7EB35BFF-DD78-47ED-9970-9262D793ED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12</xdr:row>
      <xdr:rowOff>0</xdr:rowOff>
    </xdr:from>
    <xdr:to>
      <xdr:col>0</xdr:col>
      <xdr:colOff>152400</xdr:colOff>
      <xdr:row>12</xdr:row>
      <xdr:rowOff>133350</xdr:rowOff>
    </xdr:to>
    <xdr:pic>
      <xdr:nvPicPr>
        <xdr:cNvPr id="16" name="Picture 93">
          <a:extLst>
            <a:ext uri="{FF2B5EF4-FFF2-40B4-BE49-F238E27FC236}">
              <a16:creationId xmlns:a16="http://schemas.microsoft.com/office/drawing/2014/main" id="{82381999-3748-4A49-BE49-0629CFE3EC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954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13</xdr:row>
      <xdr:rowOff>0</xdr:rowOff>
    </xdr:from>
    <xdr:to>
      <xdr:col>0</xdr:col>
      <xdr:colOff>152400</xdr:colOff>
      <xdr:row>13</xdr:row>
      <xdr:rowOff>133350</xdr:rowOff>
    </xdr:to>
    <xdr:pic>
      <xdr:nvPicPr>
        <xdr:cNvPr id="17" name="Picture 92">
          <a:extLst>
            <a:ext uri="{FF2B5EF4-FFF2-40B4-BE49-F238E27FC236}">
              <a16:creationId xmlns:a16="http://schemas.microsoft.com/office/drawing/2014/main" id="{A11A7E48-C3DE-4177-980F-F4138D5D167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14</xdr:row>
      <xdr:rowOff>0</xdr:rowOff>
    </xdr:from>
    <xdr:to>
      <xdr:col>0</xdr:col>
      <xdr:colOff>152400</xdr:colOff>
      <xdr:row>14</xdr:row>
      <xdr:rowOff>133350</xdr:rowOff>
    </xdr:to>
    <xdr:pic>
      <xdr:nvPicPr>
        <xdr:cNvPr id="18" name="Picture 91">
          <a:extLst>
            <a:ext uri="{FF2B5EF4-FFF2-40B4-BE49-F238E27FC236}">
              <a16:creationId xmlns:a16="http://schemas.microsoft.com/office/drawing/2014/main" id="{C9308208-69F5-4156-B36D-7BA5B675A43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15</xdr:row>
      <xdr:rowOff>0</xdr:rowOff>
    </xdr:from>
    <xdr:to>
      <xdr:col>0</xdr:col>
      <xdr:colOff>152400</xdr:colOff>
      <xdr:row>15</xdr:row>
      <xdr:rowOff>133350</xdr:rowOff>
    </xdr:to>
    <xdr:pic>
      <xdr:nvPicPr>
        <xdr:cNvPr id="19" name="Picture 90">
          <a:extLst>
            <a:ext uri="{FF2B5EF4-FFF2-40B4-BE49-F238E27FC236}">
              <a16:creationId xmlns:a16="http://schemas.microsoft.com/office/drawing/2014/main" id="{06A4B92B-351B-4486-B849-06D05E8923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11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16</xdr:row>
      <xdr:rowOff>0</xdr:rowOff>
    </xdr:from>
    <xdr:to>
      <xdr:col>0</xdr:col>
      <xdr:colOff>152400</xdr:colOff>
      <xdr:row>16</xdr:row>
      <xdr:rowOff>133350</xdr:rowOff>
    </xdr:to>
    <xdr:pic>
      <xdr:nvPicPr>
        <xdr:cNvPr id="20" name="Picture 89">
          <a:extLst>
            <a:ext uri="{FF2B5EF4-FFF2-40B4-BE49-F238E27FC236}">
              <a16:creationId xmlns:a16="http://schemas.microsoft.com/office/drawing/2014/main" id="{B9A0E325-7576-4114-BD71-25B68F90CCB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31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17</xdr:row>
      <xdr:rowOff>0</xdr:rowOff>
    </xdr:from>
    <xdr:to>
      <xdr:col>0</xdr:col>
      <xdr:colOff>152400</xdr:colOff>
      <xdr:row>17</xdr:row>
      <xdr:rowOff>133350</xdr:rowOff>
    </xdr:to>
    <xdr:pic>
      <xdr:nvPicPr>
        <xdr:cNvPr id="21" name="Picture 88">
          <a:extLst>
            <a:ext uri="{FF2B5EF4-FFF2-40B4-BE49-F238E27FC236}">
              <a16:creationId xmlns:a16="http://schemas.microsoft.com/office/drawing/2014/main" id="{8DC5E9E5-9F3C-4347-89F5-6E20882C1C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50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18</xdr:row>
      <xdr:rowOff>0</xdr:rowOff>
    </xdr:from>
    <xdr:to>
      <xdr:col>0</xdr:col>
      <xdr:colOff>152400</xdr:colOff>
      <xdr:row>18</xdr:row>
      <xdr:rowOff>133350</xdr:rowOff>
    </xdr:to>
    <xdr:pic>
      <xdr:nvPicPr>
        <xdr:cNvPr id="24" name="Picture 85">
          <a:extLst>
            <a:ext uri="{FF2B5EF4-FFF2-40B4-BE49-F238E27FC236}">
              <a16:creationId xmlns:a16="http://schemas.microsoft.com/office/drawing/2014/main" id="{357DD7E0-2414-4DB3-95FB-A15431FEFC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19</xdr:row>
      <xdr:rowOff>0</xdr:rowOff>
    </xdr:from>
    <xdr:to>
      <xdr:col>0</xdr:col>
      <xdr:colOff>152400</xdr:colOff>
      <xdr:row>19</xdr:row>
      <xdr:rowOff>133350</xdr:rowOff>
    </xdr:to>
    <xdr:pic>
      <xdr:nvPicPr>
        <xdr:cNvPr id="25" name="Picture 84">
          <a:extLst>
            <a:ext uri="{FF2B5EF4-FFF2-40B4-BE49-F238E27FC236}">
              <a16:creationId xmlns:a16="http://schemas.microsoft.com/office/drawing/2014/main" id="{02D4D952-279F-4356-BB2C-A17A8B5A073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527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20</xdr:row>
      <xdr:rowOff>0</xdr:rowOff>
    </xdr:from>
    <xdr:to>
      <xdr:col>0</xdr:col>
      <xdr:colOff>152400</xdr:colOff>
      <xdr:row>20</xdr:row>
      <xdr:rowOff>133350</xdr:rowOff>
    </xdr:to>
    <xdr:pic>
      <xdr:nvPicPr>
        <xdr:cNvPr id="28" name="Picture 81">
          <a:extLst>
            <a:ext uri="{FF2B5EF4-FFF2-40B4-BE49-F238E27FC236}">
              <a16:creationId xmlns:a16="http://schemas.microsoft.com/office/drawing/2014/main" id="{98BC6FE4-822C-4411-A850-CE280D8ABE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21</xdr:row>
      <xdr:rowOff>0</xdr:rowOff>
    </xdr:from>
    <xdr:to>
      <xdr:col>0</xdr:col>
      <xdr:colOff>152400</xdr:colOff>
      <xdr:row>21</xdr:row>
      <xdr:rowOff>133350</xdr:rowOff>
    </xdr:to>
    <xdr:pic>
      <xdr:nvPicPr>
        <xdr:cNvPr id="29" name="Picture 80">
          <a:extLst>
            <a:ext uri="{FF2B5EF4-FFF2-40B4-BE49-F238E27FC236}">
              <a16:creationId xmlns:a16="http://schemas.microsoft.com/office/drawing/2014/main" id="{4D67AB4C-F93E-44B8-B779-3F97794647B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004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22</xdr:row>
      <xdr:rowOff>0</xdr:rowOff>
    </xdr:from>
    <xdr:to>
      <xdr:col>0</xdr:col>
      <xdr:colOff>152400</xdr:colOff>
      <xdr:row>22</xdr:row>
      <xdr:rowOff>133350</xdr:rowOff>
    </xdr:to>
    <xdr:pic>
      <xdr:nvPicPr>
        <xdr:cNvPr id="30" name="Picture 79">
          <a:extLst>
            <a:ext uri="{FF2B5EF4-FFF2-40B4-BE49-F238E27FC236}">
              <a16:creationId xmlns:a16="http://schemas.microsoft.com/office/drawing/2014/main" id="{44F2266B-209B-4F37-A7CF-0CEA54689F9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623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23</xdr:row>
      <xdr:rowOff>0</xdr:rowOff>
    </xdr:from>
    <xdr:to>
      <xdr:col>0</xdr:col>
      <xdr:colOff>152400</xdr:colOff>
      <xdr:row>23</xdr:row>
      <xdr:rowOff>133350</xdr:rowOff>
    </xdr:to>
    <xdr:pic>
      <xdr:nvPicPr>
        <xdr:cNvPr id="31" name="Picture 78">
          <a:extLst>
            <a:ext uri="{FF2B5EF4-FFF2-40B4-BE49-F238E27FC236}">
              <a16:creationId xmlns:a16="http://schemas.microsoft.com/office/drawing/2014/main" id="{063B5F0C-CFA4-4943-98E6-D796A8FD38B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242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24</xdr:row>
      <xdr:rowOff>0</xdr:rowOff>
    </xdr:from>
    <xdr:to>
      <xdr:col>0</xdr:col>
      <xdr:colOff>152400</xdr:colOff>
      <xdr:row>24</xdr:row>
      <xdr:rowOff>133350</xdr:rowOff>
    </xdr:to>
    <xdr:pic>
      <xdr:nvPicPr>
        <xdr:cNvPr id="32" name="Picture 77">
          <a:extLst>
            <a:ext uri="{FF2B5EF4-FFF2-40B4-BE49-F238E27FC236}">
              <a16:creationId xmlns:a16="http://schemas.microsoft.com/office/drawing/2014/main" id="{EE4F7A7C-2A79-4B73-A0F7-B317F308E8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862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25</xdr:row>
      <xdr:rowOff>0</xdr:rowOff>
    </xdr:from>
    <xdr:to>
      <xdr:col>0</xdr:col>
      <xdr:colOff>152400</xdr:colOff>
      <xdr:row>25</xdr:row>
      <xdr:rowOff>133350</xdr:rowOff>
    </xdr:to>
    <xdr:pic>
      <xdr:nvPicPr>
        <xdr:cNvPr id="33" name="Picture 76">
          <a:extLst>
            <a:ext uri="{FF2B5EF4-FFF2-40B4-BE49-F238E27FC236}">
              <a16:creationId xmlns:a16="http://schemas.microsoft.com/office/drawing/2014/main" id="{EBC9F024-7DB0-4B56-BB1D-7E1049A887F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481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26</xdr:row>
      <xdr:rowOff>0</xdr:rowOff>
    </xdr:from>
    <xdr:to>
      <xdr:col>0</xdr:col>
      <xdr:colOff>152400</xdr:colOff>
      <xdr:row>26</xdr:row>
      <xdr:rowOff>133350</xdr:rowOff>
    </xdr:to>
    <xdr:pic>
      <xdr:nvPicPr>
        <xdr:cNvPr id="34" name="Picture 75">
          <a:extLst>
            <a:ext uri="{FF2B5EF4-FFF2-40B4-BE49-F238E27FC236}">
              <a16:creationId xmlns:a16="http://schemas.microsoft.com/office/drawing/2014/main" id="{4DCA4F40-D92F-4F38-B206-51FD7FDAF85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100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27</xdr:row>
      <xdr:rowOff>0</xdr:rowOff>
    </xdr:from>
    <xdr:to>
      <xdr:col>0</xdr:col>
      <xdr:colOff>152400</xdr:colOff>
      <xdr:row>27</xdr:row>
      <xdr:rowOff>133350</xdr:rowOff>
    </xdr:to>
    <xdr:pic>
      <xdr:nvPicPr>
        <xdr:cNvPr id="35" name="Picture 74">
          <a:extLst>
            <a:ext uri="{FF2B5EF4-FFF2-40B4-BE49-F238E27FC236}">
              <a16:creationId xmlns:a16="http://schemas.microsoft.com/office/drawing/2014/main" id="{41DA65BC-928D-4216-9024-E7B53E293EC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719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28</xdr:row>
      <xdr:rowOff>0</xdr:rowOff>
    </xdr:from>
    <xdr:to>
      <xdr:col>0</xdr:col>
      <xdr:colOff>152400</xdr:colOff>
      <xdr:row>28</xdr:row>
      <xdr:rowOff>133350</xdr:rowOff>
    </xdr:to>
    <xdr:pic>
      <xdr:nvPicPr>
        <xdr:cNvPr id="36" name="Picture 73">
          <a:extLst>
            <a:ext uri="{FF2B5EF4-FFF2-40B4-BE49-F238E27FC236}">
              <a16:creationId xmlns:a16="http://schemas.microsoft.com/office/drawing/2014/main" id="{4626DE53-FC8C-4091-AE13-A6721795E1E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339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29</xdr:row>
      <xdr:rowOff>0</xdr:rowOff>
    </xdr:from>
    <xdr:to>
      <xdr:col>0</xdr:col>
      <xdr:colOff>152400</xdr:colOff>
      <xdr:row>29</xdr:row>
      <xdr:rowOff>133350</xdr:rowOff>
    </xdr:to>
    <xdr:pic>
      <xdr:nvPicPr>
        <xdr:cNvPr id="37" name="Picture 72">
          <a:extLst>
            <a:ext uri="{FF2B5EF4-FFF2-40B4-BE49-F238E27FC236}">
              <a16:creationId xmlns:a16="http://schemas.microsoft.com/office/drawing/2014/main" id="{48FB4E85-2FAF-44FF-AA8F-9881F82BF38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958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30</xdr:row>
      <xdr:rowOff>0</xdr:rowOff>
    </xdr:from>
    <xdr:to>
      <xdr:col>0</xdr:col>
      <xdr:colOff>152400</xdr:colOff>
      <xdr:row>30</xdr:row>
      <xdr:rowOff>133350</xdr:rowOff>
    </xdr:to>
    <xdr:pic>
      <xdr:nvPicPr>
        <xdr:cNvPr id="38" name="Picture 71">
          <a:extLst>
            <a:ext uri="{FF2B5EF4-FFF2-40B4-BE49-F238E27FC236}">
              <a16:creationId xmlns:a16="http://schemas.microsoft.com/office/drawing/2014/main" id="{5047C338-9B63-455E-84AA-621FC2CA335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577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31</xdr:row>
      <xdr:rowOff>0</xdr:rowOff>
    </xdr:from>
    <xdr:to>
      <xdr:col>0</xdr:col>
      <xdr:colOff>152400</xdr:colOff>
      <xdr:row>31</xdr:row>
      <xdr:rowOff>133350</xdr:rowOff>
    </xdr:to>
    <xdr:pic>
      <xdr:nvPicPr>
        <xdr:cNvPr id="39" name="Picture 70">
          <a:extLst>
            <a:ext uri="{FF2B5EF4-FFF2-40B4-BE49-F238E27FC236}">
              <a16:creationId xmlns:a16="http://schemas.microsoft.com/office/drawing/2014/main" id="{C74FA9B9-E4BC-4E43-96D5-D0B8483435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196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32</xdr:row>
      <xdr:rowOff>0</xdr:rowOff>
    </xdr:from>
    <xdr:to>
      <xdr:col>0</xdr:col>
      <xdr:colOff>152400</xdr:colOff>
      <xdr:row>32</xdr:row>
      <xdr:rowOff>133350</xdr:rowOff>
    </xdr:to>
    <xdr:pic>
      <xdr:nvPicPr>
        <xdr:cNvPr id="40" name="Picture 69">
          <a:extLst>
            <a:ext uri="{FF2B5EF4-FFF2-40B4-BE49-F238E27FC236}">
              <a16:creationId xmlns:a16="http://schemas.microsoft.com/office/drawing/2014/main" id="{A2C244DC-F82A-4012-AE13-BF7544B56B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816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33</xdr:row>
      <xdr:rowOff>0</xdr:rowOff>
    </xdr:from>
    <xdr:to>
      <xdr:col>0</xdr:col>
      <xdr:colOff>152400</xdr:colOff>
      <xdr:row>33</xdr:row>
      <xdr:rowOff>133350</xdr:rowOff>
    </xdr:to>
    <xdr:pic>
      <xdr:nvPicPr>
        <xdr:cNvPr id="41" name="Picture 68">
          <a:extLst>
            <a:ext uri="{FF2B5EF4-FFF2-40B4-BE49-F238E27FC236}">
              <a16:creationId xmlns:a16="http://schemas.microsoft.com/office/drawing/2014/main" id="{6C3720DB-B51F-4E8C-87F7-4C5E400DB18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35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34</xdr:row>
      <xdr:rowOff>0</xdr:rowOff>
    </xdr:from>
    <xdr:to>
      <xdr:col>0</xdr:col>
      <xdr:colOff>152400</xdr:colOff>
      <xdr:row>34</xdr:row>
      <xdr:rowOff>133350</xdr:rowOff>
    </xdr:to>
    <xdr:pic>
      <xdr:nvPicPr>
        <xdr:cNvPr id="42" name="Picture 67">
          <a:extLst>
            <a:ext uri="{FF2B5EF4-FFF2-40B4-BE49-F238E27FC236}">
              <a16:creationId xmlns:a16="http://schemas.microsoft.com/office/drawing/2014/main" id="{77CB2D64-6B0A-486F-9F50-AF672E6EF2B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054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35</xdr:row>
      <xdr:rowOff>0</xdr:rowOff>
    </xdr:from>
    <xdr:to>
      <xdr:col>0</xdr:col>
      <xdr:colOff>152400</xdr:colOff>
      <xdr:row>35</xdr:row>
      <xdr:rowOff>133350</xdr:rowOff>
    </xdr:to>
    <xdr:pic>
      <xdr:nvPicPr>
        <xdr:cNvPr id="43" name="Picture 66">
          <a:extLst>
            <a:ext uri="{FF2B5EF4-FFF2-40B4-BE49-F238E27FC236}">
              <a16:creationId xmlns:a16="http://schemas.microsoft.com/office/drawing/2014/main" id="{B8312F68-ED10-4F25-B3DE-8DAA08CC2BD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73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36</xdr:row>
      <xdr:rowOff>0</xdr:rowOff>
    </xdr:from>
    <xdr:to>
      <xdr:col>0</xdr:col>
      <xdr:colOff>152400</xdr:colOff>
      <xdr:row>36</xdr:row>
      <xdr:rowOff>133350</xdr:rowOff>
    </xdr:to>
    <xdr:pic>
      <xdr:nvPicPr>
        <xdr:cNvPr id="44" name="Picture 65">
          <a:extLst>
            <a:ext uri="{FF2B5EF4-FFF2-40B4-BE49-F238E27FC236}">
              <a16:creationId xmlns:a16="http://schemas.microsoft.com/office/drawing/2014/main" id="{52717D63-2ABA-4AB9-A9EA-D1221EF58B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37</xdr:row>
      <xdr:rowOff>0</xdr:rowOff>
    </xdr:from>
    <xdr:to>
      <xdr:col>0</xdr:col>
      <xdr:colOff>152400</xdr:colOff>
      <xdr:row>37</xdr:row>
      <xdr:rowOff>133350</xdr:rowOff>
    </xdr:to>
    <xdr:pic>
      <xdr:nvPicPr>
        <xdr:cNvPr id="45" name="Picture 64">
          <a:extLst>
            <a:ext uri="{FF2B5EF4-FFF2-40B4-BE49-F238E27FC236}">
              <a16:creationId xmlns:a16="http://schemas.microsoft.com/office/drawing/2014/main" id="{F8256B3A-4795-4A8F-A249-0EB107F47D8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912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38</xdr:row>
      <xdr:rowOff>0</xdr:rowOff>
    </xdr:from>
    <xdr:to>
      <xdr:col>0</xdr:col>
      <xdr:colOff>152400</xdr:colOff>
      <xdr:row>38</xdr:row>
      <xdr:rowOff>133350</xdr:rowOff>
    </xdr:to>
    <xdr:pic>
      <xdr:nvPicPr>
        <xdr:cNvPr id="46" name="Picture 63">
          <a:extLst>
            <a:ext uri="{FF2B5EF4-FFF2-40B4-BE49-F238E27FC236}">
              <a16:creationId xmlns:a16="http://schemas.microsoft.com/office/drawing/2014/main" id="{3F7172F1-154D-4D6D-8275-9BD9D74D115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31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39</xdr:row>
      <xdr:rowOff>0</xdr:rowOff>
    </xdr:from>
    <xdr:to>
      <xdr:col>0</xdr:col>
      <xdr:colOff>152400</xdr:colOff>
      <xdr:row>39</xdr:row>
      <xdr:rowOff>133350</xdr:rowOff>
    </xdr:to>
    <xdr:pic>
      <xdr:nvPicPr>
        <xdr:cNvPr id="47" name="Picture 62">
          <a:extLst>
            <a:ext uri="{FF2B5EF4-FFF2-40B4-BE49-F238E27FC236}">
              <a16:creationId xmlns:a16="http://schemas.microsoft.com/office/drawing/2014/main" id="{C18B2489-3A15-4E9B-9C90-13650634BEC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150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40</xdr:row>
      <xdr:rowOff>0</xdr:rowOff>
    </xdr:from>
    <xdr:to>
      <xdr:col>0</xdr:col>
      <xdr:colOff>152400</xdr:colOff>
      <xdr:row>40</xdr:row>
      <xdr:rowOff>133350</xdr:rowOff>
    </xdr:to>
    <xdr:pic>
      <xdr:nvPicPr>
        <xdr:cNvPr id="48" name="Picture 61">
          <a:extLst>
            <a:ext uri="{FF2B5EF4-FFF2-40B4-BE49-F238E27FC236}">
              <a16:creationId xmlns:a16="http://schemas.microsoft.com/office/drawing/2014/main" id="{FA3834D1-835A-4DAE-9923-5D7374FDF2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41</xdr:row>
      <xdr:rowOff>0</xdr:rowOff>
    </xdr:from>
    <xdr:to>
      <xdr:col>0</xdr:col>
      <xdr:colOff>152400</xdr:colOff>
      <xdr:row>41</xdr:row>
      <xdr:rowOff>133350</xdr:rowOff>
    </xdr:to>
    <xdr:pic>
      <xdr:nvPicPr>
        <xdr:cNvPr id="49" name="Picture 60">
          <a:extLst>
            <a:ext uri="{FF2B5EF4-FFF2-40B4-BE49-F238E27FC236}">
              <a16:creationId xmlns:a16="http://schemas.microsoft.com/office/drawing/2014/main" id="{23BBAC4F-5295-48E2-B5E5-52FE3275F5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389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42</xdr:row>
      <xdr:rowOff>0</xdr:rowOff>
    </xdr:from>
    <xdr:to>
      <xdr:col>0</xdr:col>
      <xdr:colOff>152400</xdr:colOff>
      <xdr:row>42</xdr:row>
      <xdr:rowOff>133350</xdr:rowOff>
    </xdr:to>
    <xdr:pic>
      <xdr:nvPicPr>
        <xdr:cNvPr id="50" name="Picture 59">
          <a:extLst>
            <a:ext uri="{FF2B5EF4-FFF2-40B4-BE49-F238E27FC236}">
              <a16:creationId xmlns:a16="http://schemas.microsoft.com/office/drawing/2014/main" id="{B06B4294-6B40-485C-8F95-4C8014DC6A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008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43</xdr:row>
      <xdr:rowOff>0</xdr:rowOff>
    </xdr:from>
    <xdr:to>
      <xdr:col>0</xdr:col>
      <xdr:colOff>152400</xdr:colOff>
      <xdr:row>43</xdr:row>
      <xdr:rowOff>133350</xdr:rowOff>
    </xdr:to>
    <xdr:pic>
      <xdr:nvPicPr>
        <xdr:cNvPr id="51" name="Picture 58">
          <a:extLst>
            <a:ext uri="{FF2B5EF4-FFF2-40B4-BE49-F238E27FC236}">
              <a16:creationId xmlns:a16="http://schemas.microsoft.com/office/drawing/2014/main" id="{FBEFB960-7444-48CC-8D60-2BE56D24E8B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627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44</xdr:row>
      <xdr:rowOff>0</xdr:rowOff>
    </xdr:from>
    <xdr:to>
      <xdr:col>0</xdr:col>
      <xdr:colOff>152400</xdr:colOff>
      <xdr:row>44</xdr:row>
      <xdr:rowOff>133350</xdr:rowOff>
    </xdr:to>
    <xdr:pic>
      <xdr:nvPicPr>
        <xdr:cNvPr id="52" name="Picture 57">
          <a:extLst>
            <a:ext uri="{FF2B5EF4-FFF2-40B4-BE49-F238E27FC236}">
              <a16:creationId xmlns:a16="http://schemas.microsoft.com/office/drawing/2014/main" id="{5666EAC7-67BB-4D22-9E72-43CD21CD77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247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45</xdr:row>
      <xdr:rowOff>0</xdr:rowOff>
    </xdr:from>
    <xdr:to>
      <xdr:col>0</xdr:col>
      <xdr:colOff>152400</xdr:colOff>
      <xdr:row>45</xdr:row>
      <xdr:rowOff>133350</xdr:rowOff>
    </xdr:to>
    <xdr:pic>
      <xdr:nvPicPr>
        <xdr:cNvPr id="55" name="Picture 54">
          <a:extLst>
            <a:ext uri="{FF2B5EF4-FFF2-40B4-BE49-F238E27FC236}">
              <a16:creationId xmlns:a16="http://schemas.microsoft.com/office/drawing/2014/main" id="{36E42219-0E22-4F3E-AF15-F7D9E2BB3F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04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46</xdr:row>
      <xdr:rowOff>0</xdr:rowOff>
    </xdr:from>
    <xdr:to>
      <xdr:col>0</xdr:col>
      <xdr:colOff>152400</xdr:colOff>
      <xdr:row>46</xdr:row>
      <xdr:rowOff>133350</xdr:rowOff>
    </xdr:to>
    <xdr:pic>
      <xdr:nvPicPr>
        <xdr:cNvPr id="56" name="Picture 53">
          <a:extLst>
            <a:ext uri="{FF2B5EF4-FFF2-40B4-BE49-F238E27FC236}">
              <a16:creationId xmlns:a16="http://schemas.microsoft.com/office/drawing/2014/main" id="{DC8680E1-B4D4-4A28-B371-469FCEB5D3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724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47</xdr:row>
      <xdr:rowOff>0</xdr:rowOff>
    </xdr:from>
    <xdr:to>
      <xdr:col>0</xdr:col>
      <xdr:colOff>152400</xdr:colOff>
      <xdr:row>47</xdr:row>
      <xdr:rowOff>133350</xdr:rowOff>
    </xdr:to>
    <xdr:pic>
      <xdr:nvPicPr>
        <xdr:cNvPr id="57" name="Picture 52">
          <a:extLst>
            <a:ext uri="{FF2B5EF4-FFF2-40B4-BE49-F238E27FC236}">
              <a16:creationId xmlns:a16="http://schemas.microsoft.com/office/drawing/2014/main" id="{D6BB15C4-9224-4E2E-8A34-D4504554FE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343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48</xdr:row>
      <xdr:rowOff>0</xdr:rowOff>
    </xdr:from>
    <xdr:to>
      <xdr:col>0</xdr:col>
      <xdr:colOff>152400</xdr:colOff>
      <xdr:row>48</xdr:row>
      <xdr:rowOff>133350</xdr:rowOff>
    </xdr:to>
    <xdr:pic>
      <xdr:nvPicPr>
        <xdr:cNvPr id="58" name="Picture 51">
          <a:extLst>
            <a:ext uri="{FF2B5EF4-FFF2-40B4-BE49-F238E27FC236}">
              <a16:creationId xmlns:a16="http://schemas.microsoft.com/office/drawing/2014/main" id="{D85AA079-39D6-463F-B69F-8D475D2B60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49</xdr:row>
      <xdr:rowOff>0</xdr:rowOff>
    </xdr:from>
    <xdr:to>
      <xdr:col>0</xdr:col>
      <xdr:colOff>152400</xdr:colOff>
      <xdr:row>49</xdr:row>
      <xdr:rowOff>133350</xdr:rowOff>
    </xdr:to>
    <xdr:pic>
      <xdr:nvPicPr>
        <xdr:cNvPr id="59" name="Picture 50">
          <a:extLst>
            <a:ext uri="{FF2B5EF4-FFF2-40B4-BE49-F238E27FC236}">
              <a16:creationId xmlns:a16="http://schemas.microsoft.com/office/drawing/2014/main" id="{4E3FC260-1320-4F22-A1A9-89A297F317E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581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50</xdr:row>
      <xdr:rowOff>0</xdr:rowOff>
    </xdr:from>
    <xdr:to>
      <xdr:col>0</xdr:col>
      <xdr:colOff>152400</xdr:colOff>
      <xdr:row>50</xdr:row>
      <xdr:rowOff>133350</xdr:rowOff>
    </xdr:to>
    <xdr:pic>
      <xdr:nvPicPr>
        <xdr:cNvPr id="60" name="Picture 49">
          <a:extLst>
            <a:ext uri="{FF2B5EF4-FFF2-40B4-BE49-F238E27FC236}">
              <a16:creationId xmlns:a16="http://schemas.microsoft.com/office/drawing/2014/main" id="{DF5F4A65-2F9F-4002-8519-31111BC0A6D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201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51</xdr:row>
      <xdr:rowOff>0</xdr:rowOff>
    </xdr:from>
    <xdr:to>
      <xdr:col>0</xdr:col>
      <xdr:colOff>152400</xdr:colOff>
      <xdr:row>51</xdr:row>
      <xdr:rowOff>133350</xdr:rowOff>
    </xdr:to>
    <xdr:pic>
      <xdr:nvPicPr>
        <xdr:cNvPr id="61" name="Picture 48">
          <a:extLst>
            <a:ext uri="{FF2B5EF4-FFF2-40B4-BE49-F238E27FC236}">
              <a16:creationId xmlns:a16="http://schemas.microsoft.com/office/drawing/2014/main" id="{D2F85BD0-1B42-49AA-9DB1-F2BB531776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820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52</xdr:row>
      <xdr:rowOff>0</xdr:rowOff>
    </xdr:from>
    <xdr:to>
      <xdr:col>0</xdr:col>
      <xdr:colOff>152400</xdr:colOff>
      <xdr:row>52</xdr:row>
      <xdr:rowOff>133350</xdr:rowOff>
    </xdr:to>
    <xdr:pic>
      <xdr:nvPicPr>
        <xdr:cNvPr id="62" name="Picture 47">
          <a:extLst>
            <a:ext uri="{FF2B5EF4-FFF2-40B4-BE49-F238E27FC236}">
              <a16:creationId xmlns:a16="http://schemas.microsoft.com/office/drawing/2014/main" id="{A13EE0CD-E965-4B07-A85F-8AA1A1F8329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39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53</xdr:row>
      <xdr:rowOff>0</xdr:rowOff>
    </xdr:from>
    <xdr:to>
      <xdr:col>0</xdr:col>
      <xdr:colOff>152400</xdr:colOff>
      <xdr:row>53</xdr:row>
      <xdr:rowOff>133350</xdr:rowOff>
    </xdr:to>
    <xdr:pic>
      <xdr:nvPicPr>
        <xdr:cNvPr id="63" name="Picture 46">
          <a:extLst>
            <a:ext uri="{FF2B5EF4-FFF2-40B4-BE49-F238E27FC236}">
              <a16:creationId xmlns:a16="http://schemas.microsoft.com/office/drawing/2014/main" id="{CD660AC8-40E4-48EA-B151-B0FEF7B6E3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058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54</xdr:row>
      <xdr:rowOff>0</xdr:rowOff>
    </xdr:from>
    <xdr:to>
      <xdr:col>0</xdr:col>
      <xdr:colOff>152400</xdr:colOff>
      <xdr:row>54</xdr:row>
      <xdr:rowOff>133350</xdr:rowOff>
    </xdr:to>
    <xdr:pic>
      <xdr:nvPicPr>
        <xdr:cNvPr id="64" name="Picture 45">
          <a:extLst>
            <a:ext uri="{FF2B5EF4-FFF2-40B4-BE49-F238E27FC236}">
              <a16:creationId xmlns:a16="http://schemas.microsoft.com/office/drawing/2014/main" id="{D17D5F33-0F9E-4F7A-8B7A-E0A3A9654E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55</xdr:row>
      <xdr:rowOff>0</xdr:rowOff>
    </xdr:from>
    <xdr:to>
      <xdr:col>0</xdr:col>
      <xdr:colOff>152400</xdr:colOff>
      <xdr:row>55</xdr:row>
      <xdr:rowOff>133350</xdr:rowOff>
    </xdr:to>
    <xdr:pic>
      <xdr:nvPicPr>
        <xdr:cNvPr id="65" name="Picture 44">
          <a:extLst>
            <a:ext uri="{FF2B5EF4-FFF2-40B4-BE49-F238E27FC236}">
              <a16:creationId xmlns:a16="http://schemas.microsoft.com/office/drawing/2014/main" id="{84EA796F-EED5-4DB1-9099-1162CFFECC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297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56</xdr:row>
      <xdr:rowOff>0</xdr:rowOff>
    </xdr:from>
    <xdr:to>
      <xdr:col>0</xdr:col>
      <xdr:colOff>152400</xdr:colOff>
      <xdr:row>56</xdr:row>
      <xdr:rowOff>133350</xdr:rowOff>
    </xdr:to>
    <xdr:pic>
      <xdr:nvPicPr>
        <xdr:cNvPr id="66" name="Picture 43">
          <a:extLst>
            <a:ext uri="{FF2B5EF4-FFF2-40B4-BE49-F238E27FC236}">
              <a16:creationId xmlns:a16="http://schemas.microsoft.com/office/drawing/2014/main" id="{4B948D40-FFBF-4E02-B8CE-D534FBE533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916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57</xdr:row>
      <xdr:rowOff>0</xdr:rowOff>
    </xdr:from>
    <xdr:to>
      <xdr:col>0</xdr:col>
      <xdr:colOff>152400</xdr:colOff>
      <xdr:row>57</xdr:row>
      <xdr:rowOff>133350</xdr:rowOff>
    </xdr:to>
    <xdr:pic>
      <xdr:nvPicPr>
        <xdr:cNvPr id="67" name="Picture 42">
          <a:extLst>
            <a:ext uri="{FF2B5EF4-FFF2-40B4-BE49-F238E27FC236}">
              <a16:creationId xmlns:a16="http://schemas.microsoft.com/office/drawing/2014/main" id="{86E0E746-C7E4-404C-85F4-1F54002D80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535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58</xdr:row>
      <xdr:rowOff>0</xdr:rowOff>
    </xdr:from>
    <xdr:to>
      <xdr:col>0</xdr:col>
      <xdr:colOff>152400</xdr:colOff>
      <xdr:row>58</xdr:row>
      <xdr:rowOff>133350</xdr:rowOff>
    </xdr:to>
    <xdr:pic>
      <xdr:nvPicPr>
        <xdr:cNvPr id="68" name="Picture 41">
          <a:extLst>
            <a:ext uri="{FF2B5EF4-FFF2-40B4-BE49-F238E27FC236}">
              <a16:creationId xmlns:a16="http://schemas.microsoft.com/office/drawing/2014/main" id="{16EAB711-4307-411A-AC62-7020756CF57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155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59</xdr:row>
      <xdr:rowOff>0</xdr:rowOff>
    </xdr:from>
    <xdr:to>
      <xdr:col>0</xdr:col>
      <xdr:colOff>152400</xdr:colOff>
      <xdr:row>59</xdr:row>
      <xdr:rowOff>133350</xdr:rowOff>
    </xdr:to>
    <xdr:pic>
      <xdr:nvPicPr>
        <xdr:cNvPr id="69" name="Picture 40">
          <a:extLst>
            <a:ext uri="{FF2B5EF4-FFF2-40B4-BE49-F238E27FC236}">
              <a16:creationId xmlns:a16="http://schemas.microsoft.com/office/drawing/2014/main" id="{B974B939-F9BE-41A3-A9B3-214E482B1A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774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60</xdr:row>
      <xdr:rowOff>0</xdr:rowOff>
    </xdr:from>
    <xdr:to>
      <xdr:col>0</xdr:col>
      <xdr:colOff>152400</xdr:colOff>
      <xdr:row>60</xdr:row>
      <xdr:rowOff>133350</xdr:rowOff>
    </xdr:to>
    <xdr:pic>
      <xdr:nvPicPr>
        <xdr:cNvPr id="70" name="Picture 39">
          <a:extLst>
            <a:ext uri="{FF2B5EF4-FFF2-40B4-BE49-F238E27FC236}">
              <a16:creationId xmlns:a16="http://schemas.microsoft.com/office/drawing/2014/main" id="{A618124D-4433-4EDC-AD0B-06078E6E289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393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61</xdr:row>
      <xdr:rowOff>0</xdr:rowOff>
    </xdr:from>
    <xdr:to>
      <xdr:col>0</xdr:col>
      <xdr:colOff>152400</xdr:colOff>
      <xdr:row>61</xdr:row>
      <xdr:rowOff>133350</xdr:rowOff>
    </xdr:to>
    <xdr:pic>
      <xdr:nvPicPr>
        <xdr:cNvPr id="71" name="Picture 38">
          <a:extLst>
            <a:ext uri="{FF2B5EF4-FFF2-40B4-BE49-F238E27FC236}">
              <a16:creationId xmlns:a16="http://schemas.microsoft.com/office/drawing/2014/main" id="{752A0568-3705-4679-9FCC-05DE4D41F0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012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62</xdr:row>
      <xdr:rowOff>0</xdr:rowOff>
    </xdr:from>
    <xdr:to>
      <xdr:col>0</xdr:col>
      <xdr:colOff>152400</xdr:colOff>
      <xdr:row>62</xdr:row>
      <xdr:rowOff>133350</xdr:rowOff>
    </xdr:to>
    <xdr:pic>
      <xdr:nvPicPr>
        <xdr:cNvPr id="72" name="Picture 37">
          <a:extLst>
            <a:ext uri="{FF2B5EF4-FFF2-40B4-BE49-F238E27FC236}">
              <a16:creationId xmlns:a16="http://schemas.microsoft.com/office/drawing/2014/main" id="{8FCFC282-7C1F-434E-A5E3-6EC45190DA9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632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63</xdr:row>
      <xdr:rowOff>0</xdr:rowOff>
    </xdr:from>
    <xdr:to>
      <xdr:col>0</xdr:col>
      <xdr:colOff>152400</xdr:colOff>
      <xdr:row>63</xdr:row>
      <xdr:rowOff>133350</xdr:rowOff>
    </xdr:to>
    <xdr:pic>
      <xdr:nvPicPr>
        <xdr:cNvPr id="73" name="Picture 36">
          <a:extLst>
            <a:ext uri="{FF2B5EF4-FFF2-40B4-BE49-F238E27FC236}">
              <a16:creationId xmlns:a16="http://schemas.microsoft.com/office/drawing/2014/main" id="{536FEF4F-EDB6-4B4F-A8C1-2DCEAE7584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251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64</xdr:row>
      <xdr:rowOff>0</xdr:rowOff>
    </xdr:from>
    <xdr:to>
      <xdr:col>0</xdr:col>
      <xdr:colOff>152400</xdr:colOff>
      <xdr:row>64</xdr:row>
      <xdr:rowOff>133350</xdr:rowOff>
    </xdr:to>
    <xdr:pic>
      <xdr:nvPicPr>
        <xdr:cNvPr id="76" name="Picture 33">
          <a:extLst>
            <a:ext uri="{FF2B5EF4-FFF2-40B4-BE49-F238E27FC236}">
              <a16:creationId xmlns:a16="http://schemas.microsoft.com/office/drawing/2014/main" id="{7B87EC8A-EFF3-49C9-B803-0DC01F349D3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109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65</xdr:row>
      <xdr:rowOff>0</xdr:rowOff>
    </xdr:from>
    <xdr:to>
      <xdr:col>0</xdr:col>
      <xdr:colOff>152400</xdr:colOff>
      <xdr:row>65</xdr:row>
      <xdr:rowOff>133350</xdr:rowOff>
    </xdr:to>
    <xdr:pic>
      <xdr:nvPicPr>
        <xdr:cNvPr id="77" name="Picture 32">
          <a:extLst>
            <a:ext uri="{FF2B5EF4-FFF2-40B4-BE49-F238E27FC236}">
              <a16:creationId xmlns:a16="http://schemas.microsoft.com/office/drawing/2014/main" id="{419F72EA-6AFB-426D-9BDD-E231FF81D24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728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66</xdr:row>
      <xdr:rowOff>0</xdr:rowOff>
    </xdr:from>
    <xdr:to>
      <xdr:col>0</xdr:col>
      <xdr:colOff>152400</xdr:colOff>
      <xdr:row>66</xdr:row>
      <xdr:rowOff>133350</xdr:rowOff>
    </xdr:to>
    <xdr:pic>
      <xdr:nvPicPr>
        <xdr:cNvPr id="78" name="Picture 31">
          <a:extLst>
            <a:ext uri="{FF2B5EF4-FFF2-40B4-BE49-F238E27FC236}">
              <a16:creationId xmlns:a16="http://schemas.microsoft.com/office/drawing/2014/main" id="{79A9B368-924E-4DCE-BDA2-CB1DAD7CF01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47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67</xdr:row>
      <xdr:rowOff>0</xdr:rowOff>
    </xdr:from>
    <xdr:to>
      <xdr:col>0</xdr:col>
      <xdr:colOff>152400</xdr:colOff>
      <xdr:row>67</xdr:row>
      <xdr:rowOff>133350</xdr:rowOff>
    </xdr:to>
    <xdr:pic>
      <xdr:nvPicPr>
        <xdr:cNvPr id="79" name="Picture 30">
          <a:extLst>
            <a:ext uri="{FF2B5EF4-FFF2-40B4-BE49-F238E27FC236}">
              <a16:creationId xmlns:a16="http://schemas.microsoft.com/office/drawing/2014/main" id="{01AEEA3E-5E34-449F-AF46-70989EF390C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966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68</xdr:row>
      <xdr:rowOff>0</xdr:rowOff>
    </xdr:from>
    <xdr:to>
      <xdr:col>0</xdr:col>
      <xdr:colOff>152400</xdr:colOff>
      <xdr:row>68</xdr:row>
      <xdr:rowOff>133350</xdr:rowOff>
    </xdr:to>
    <xdr:pic>
      <xdr:nvPicPr>
        <xdr:cNvPr id="80" name="Picture 29">
          <a:extLst>
            <a:ext uri="{FF2B5EF4-FFF2-40B4-BE49-F238E27FC236}">
              <a16:creationId xmlns:a16="http://schemas.microsoft.com/office/drawing/2014/main" id="{6844222F-8351-4A51-91A3-97AA7E8E13C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586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69</xdr:row>
      <xdr:rowOff>0</xdr:rowOff>
    </xdr:from>
    <xdr:to>
      <xdr:col>0</xdr:col>
      <xdr:colOff>152400</xdr:colOff>
      <xdr:row>69</xdr:row>
      <xdr:rowOff>133350</xdr:rowOff>
    </xdr:to>
    <xdr:pic>
      <xdr:nvPicPr>
        <xdr:cNvPr id="81" name="Picture 28">
          <a:extLst>
            <a:ext uri="{FF2B5EF4-FFF2-40B4-BE49-F238E27FC236}">
              <a16:creationId xmlns:a16="http://schemas.microsoft.com/office/drawing/2014/main" id="{1F5958D6-E332-4658-B728-1328031CEAE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205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70</xdr:row>
      <xdr:rowOff>0</xdr:rowOff>
    </xdr:from>
    <xdr:to>
      <xdr:col>0</xdr:col>
      <xdr:colOff>152400</xdr:colOff>
      <xdr:row>70</xdr:row>
      <xdr:rowOff>133350</xdr:rowOff>
    </xdr:to>
    <xdr:pic>
      <xdr:nvPicPr>
        <xdr:cNvPr id="82" name="Picture 27">
          <a:extLst>
            <a:ext uri="{FF2B5EF4-FFF2-40B4-BE49-F238E27FC236}">
              <a16:creationId xmlns:a16="http://schemas.microsoft.com/office/drawing/2014/main" id="{D3607951-8E5D-4DE2-8FCF-1C09DC10DD9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824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71</xdr:row>
      <xdr:rowOff>0</xdr:rowOff>
    </xdr:from>
    <xdr:to>
      <xdr:col>0</xdr:col>
      <xdr:colOff>152400</xdr:colOff>
      <xdr:row>71</xdr:row>
      <xdr:rowOff>133350</xdr:rowOff>
    </xdr:to>
    <xdr:pic>
      <xdr:nvPicPr>
        <xdr:cNvPr id="83" name="Picture 26">
          <a:extLst>
            <a:ext uri="{FF2B5EF4-FFF2-40B4-BE49-F238E27FC236}">
              <a16:creationId xmlns:a16="http://schemas.microsoft.com/office/drawing/2014/main" id="{256B488A-10E1-486E-BA8E-4F78814F95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443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72</xdr:row>
      <xdr:rowOff>0</xdr:rowOff>
    </xdr:from>
    <xdr:to>
      <xdr:col>0</xdr:col>
      <xdr:colOff>152400</xdr:colOff>
      <xdr:row>72</xdr:row>
      <xdr:rowOff>133350</xdr:rowOff>
    </xdr:to>
    <xdr:pic>
      <xdr:nvPicPr>
        <xdr:cNvPr id="84" name="Picture 25">
          <a:extLst>
            <a:ext uri="{FF2B5EF4-FFF2-40B4-BE49-F238E27FC236}">
              <a16:creationId xmlns:a16="http://schemas.microsoft.com/office/drawing/2014/main" id="{A52585C9-B82D-49E6-92C4-83CF23BD76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063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73</xdr:row>
      <xdr:rowOff>0</xdr:rowOff>
    </xdr:from>
    <xdr:to>
      <xdr:col>0</xdr:col>
      <xdr:colOff>152400</xdr:colOff>
      <xdr:row>73</xdr:row>
      <xdr:rowOff>133350</xdr:rowOff>
    </xdr:to>
    <xdr:pic>
      <xdr:nvPicPr>
        <xdr:cNvPr id="85" name="Picture 24">
          <a:extLst>
            <a:ext uri="{FF2B5EF4-FFF2-40B4-BE49-F238E27FC236}">
              <a16:creationId xmlns:a16="http://schemas.microsoft.com/office/drawing/2014/main" id="{389EAFF9-E4C9-4631-A5D1-FC54295E499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682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74</xdr:row>
      <xdr:rowOff>0</xdr:rowOff>
    </xdr:from>
    <xdr:to>
      <xdr:col>0</xdr:col>
      <xdr:colOff>152400</xdr:colOff>
      <xdr:row>74</xdr:row>
      <xdr:rowOff>133350</xdr:rowOff>
    </xdr:to>
    <xdr:pic>
      <xdr:nvPicPr>
        <xdr:cNvPr id="86" name="Picture 23">
          <a:extLst>
            <a:ext uri="{FF2B5EF4-FFF2-40B4-BE49-F238E27FC236}">
              <a16:creationId xmlns:a16="http://schemas.microsoft.com/office/drawing/2014/main" id="{07FBA895-FCAE-412A-A63F-D18B8390EB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301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75</xdr:row>
      <xdr:rowOff>0</xdr:rowOff>
    </xdr:from>
    <xdr:to>
      <xdr:col>0</xdr:col>
      <xdr:colOff>152400</xdr:colOff>
      <xdr:row>75</xdr:row>
      <xdr:rowOff>133350</xdr:rowOff>
    </xdr:to>
    <xdr:pic>
      <xdr:nvPicPr>
        <xdr:cNvPr id="87" name="Picture 22">
          <a:extLst>
            <a:ext uri="{FF2B5EF4-FFF2-40B4-BE49-F238E27FC236}">
              <a16:creationId xmlns:a16="http://schemas.microsoft.com/office/drawing/2014/main" id="{CBB27B69-D411-4BB2-9320-C15AD3160E3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920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76</xdr:row>
      <xdr:rowOff>0</xdr:rowOff>
    </xdr:from>
    <xdr:to>
      <xdr:col>0</xdr:col>
      <xdr:colOff>152400</xdr:colOff>
      <xdr:row>76</xdr:row>
      <xdr:rowOff>133350</xdr:rowOff>
    </xdr:to>
    <xdr:pic>
      <xdr:nvPicPr>
        <xdr:cNvPr id="88" name="Picture 21">
          <a:extLst>
            <a:ext uri="{FF2B5EF4-FFF2-40B4-BE49-F238E27FC236}">
              <a16:creationId xmlns:a16="http://schemas.microsoft.com/office/drawing/2014/main" id="{54C34DC5-A51B-4EE1-BC1A-F50F0A9F7B8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9540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77</xdr:row>
      <xdr:rowOff>0</xdr:rowOff>
    </xdr:from>
    <xdr:to>
      <xdr:col>0</xdr:col>
      <xdr:colOff>152400</xdr:colOff>
      <xdr:row>77</xdr:row>
      <xdr:rowOff>133350</xdr:rowOff>
    </xdr:to>
    <xdr:pic>
      <xdr:nvPicPr>
        <xdr:cNvPr id="89" name="Picture 20">
          <a:extLst>
            <a:ext uri="{FF2B5EF4-FFF2-40B4-BE49-F238E27FC236}">
              <a16:creationId xmlns:a16="http://schemas.microsoft.com/office/drawing/2014/main" id="{F1AFAF01-C72F-4987-A484-ED1724A3DED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159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78</xdr:row>
      <xdr:rowOff>0</xdr:rowOff>
    </xdr:from>
    <xdr:to>
      <xdr:col>0</xdr:col>
      <xdr:colOff>152400</xdr:colOff>
      <xdr:row>78</xdr:row>
      <xdr:rowOff>133350</xdr:rowOff>
    </xdr:to>
    <xdr:pic>
      <xdr:nvPicPr>
        <xdr:cNvPr id="90" name="Picture 19">
          <a:extLst>
            <a:ext uri="{FF2B5EF4-FFF2-40B4-BE49-F238E27FC236}">
              <a16:creationId xmlns:a16="http://schemas.microsoft.com/office/drawing/2014/main" id="{2E0288D1-0003-422F-B0F0-733A894525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2778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79</xdr:row>
      <xdr:rowOff>0</xdr:rowOff>
    </xdr:from>
    <xdr:to>
      <xdr:col>0</xdr:col>
      <xdr:colOff>152400</xdr:colOff>
      <xdr:row>79</xdr:row>
      <xdr:rowOff>133350</xdr:rowOff>
    </xdr:to>
    <xdr:pic>
      <xdr:nvPicPr>
        <xdr:cNvPr id="91" name="Picture 18">
          <a:extLst>
            <a:ext uri="{FF2B5EF4-FFF2-40B4-BE49-F238E27FC236}">
              <a16:creationId xmlns:a16="http://schemas.microsoft.com/office/drawing/2014/main" id="{F372B45D-BFD7-495D-B623-64F9D415E7B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397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80</xdr:row>
      <xdr:rowOff>0</xdr:rowOff>
    </xdr:from>
    <xdr:to>
      <xdr:col>0</xdr:col>
      <xdr:colOff>152400</xdr:colOff>
      <xdr:row>80</xdr:row>
      <xdr:rowOff>133350</xdr:rowOff>
    </xdr:to>
    <xdr:pic>
      <xdr:nvPicPr>
        <xdr:cNvPr id="92" name="Picture 17">
          <a:extLst>
            <a:ext uri="{FF2B5EF4-FFF2-40B4-BE49-F238E27FC236}">
              <a16:creationId xmlns:a16="http://schemas.microsoft.com/office/drawing/2014/main" id="{322A959B-D801-4001-89FE-98C70AE200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17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81</xdr:row>
      <xdr:rowOff>0</xdr:rowOff>
    </xdr:from>
    <xdr:to>
      <xdr:col>0</xdr:col>
      <xdr:colOff>152400</xdr:colOff>
      <xdr:row>81</xdr:row>
      <xdr:rowOff>133350</xdr:rowOff>
    </xdr:to>
    <xdr:pic>
      <xdr:nvPicPr>
        <xdr:cNvPr id="93" name="Picture 16">
          <a:extLst>
            <a:ext uri="{FF2B5EF4-FFF2-40B4-BE49-F238E27FC236}">
              <a16:creationId xmlns:a16="http://schemas.microsoft.com/office/drawing/2014/main" id="{EDD164F8-1D85-41D1-A32C-C0F8267719C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636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82</xdr:row>
      <xdr:rowOff>0</xdr:rowOff>
    </xdr:from>
    <xdr:to>
      <xdr:col>0</xdr:col>
      <xdr:colOff>152400</xdr:colOff>
      <xdr:row>82</xdr:row>
      <xdr:rowOff>133350</xdr:rowOff>
    </xdr:to>
    <xdr:pic>
      <xdr:nvPicPr>
        <xdr:cNvPr id="94" name="Picture 15">
          <a:extLst>
            <a:ext uri="{FF2B5EF4-FFF2-40B4-BE49-F238E27FC236}">
              <a16:creationId xmlns:a16="http://schemas.microsoft.com/office/drawing/2014/main" id="{3BBDD7C3-088C-4B0B-8A90-EF14251B53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255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83</xdr:row>
      <xdr:rowOff>0</xdr:rowOff>
    </xdr:from>
    <xdr:to>
      <xdr:col>0</xdr:col>
      <xdr:colOff>152400</xdr:colOff>
      <xdr:row>83</xdr:row>
      <xdr:rowOff>133350</xdr:rowOff>
    </xdr:to>
    <xdr:pic>
      <xdr:nvPicPr>
        <xdr:cNvPr id="95" name="Picture 14">
          <a:extLst>
            <a:ext uri="{FF2B5EF4-FFF2-40B4-BE49-F238E27FC236}">
              <a16:creationId xmlns:a16="http://schemas.microsoft.com/office/drawing/2014/main" id="{958EF853-B48E-4980-B446-ABD0A45FEAB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0874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84</xdr:row>
      <xdr:rowOff>0</xdr:rowOff>
    </xdr:from>
    <xdr:to>
      <xdr:col>0</xdr:col>
      <xdr:colOff>152400</xdr:colOff>
      <xdr:row>84</xdr:row>
      <xdr:rowOff>133350</xdr:rowOff>
    </xdr:to>
    <xdr:pic>
      <xdr:nvPicPr>
        <xdr:cNvPr id="96" name="Picture 13">
          <a:extLst>
            <a:ext uri="{FF2B5EF4-FFF2-40B4-BE49-F238E27FC236}">
              <a16:creationId xmlns:a16="http://schemas.microsoft.com/office/drawing/2014/main" id="{92468867-D13E-4E67-9F15-7CF86DB158E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494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85</xdr:row>
      <xdr:rowOff>0</xdr:rowOff>
    </xdr:from>
    <xdr:to>
      <xdr:col>0</xdr:col>
      <xdr:colOff>152400</xdr:colOff>
      <xdr:row>85</xdr:row>
      <xdr:rowOff>133350</xdr:rowOff>
    </xdr:to>
    <xdr:pic>
      <xdr:nvPicPr>
        <xdr:cNvPr id="97" name="Picture 12">
          <a:extLst>
            <a:ext uri="{FF2B5EF4-FFF2-40B4-BE49-F238E27FC236}">
              <a16:creationId xmlns:a16="http://schemas.microsoft.com/office/drawing/2014/main" id="{D12B5E44-A0DF-4DCF-809B-8FD7CD5DB6B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113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86</xdr:row>
      <xdr:rowOff>0</xdr:rowOff>
    </xdr:from>
    <xdr:to>
      <xdr:col>0</xdr:col>
      <xdr:colOff>152400</xdr:colOff>
      <xdr:row>86</xdr:row>
      <xdr:rowOff>133350</xdr:rowOff>
    </xdr:to>
    <xdr:pic>
      <xdr:nvPicPr>
        <xdr:cNvPr id="98" name="Picture 11">
          <a:extLst>
            <a:ext uri="{FF2B5EF4-FFF2-40B4-BE49-F238E27FC236}">
              <a16:creationId xmlns:a16="http://schemas.microsoft.com/office/drawing/2014/main" id="{5707166E-3A42-4525-B469-EA2D74908C2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87</xdr:row>
      <xdr:rowOff>0</xdr:rowOff>
    </xdr:from>
    <xdr:to>
      <xdr:col>0</xdr:col>
      <xdr:colOff>152400</xdr:colOff>
      <xdr:row>87</xdr:row>
      <xdr:rowOff>133350</xdr:rowOff>
    </xdr:to>
    <xdr:pic>
      <xdr:nvPicPr>
        <xdr:cNvPr id="99" name="Picture 10">
          <a:extLst>
            <a:ext uri="{FF2B5EF4-FFF2-40B4-BE49-F238E27FC236}">
              <a16:creationId xmlns:a16="http://schemas.microsoft.com/office/drawing/2014/main" id="{8C4B90E9-50AA-47CC-A9A5-9561DAB99F3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351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88</xdr:row>
      <xdr:rowOff>0</xdr:rowOff>
    </xdr:from>
    <xdr:to>
      <xdr:col>0</xdr:col>
      <xdr:colOff>152400</xdr:colOff>
      <xdr:row>88</xdr:row>
      <xdr:rowOff>133350</xdr:rowOff>
    </xdr:to>
    <xdr:pic>
      <xdr:nvPicPr>
        <xdr:cNvPr id="100" name="Picture 9">
          <a:extLst>
            <a:ext uri="{FF2B5EF4-FFF2-40B4-BE49-F238E27FC236}">
              <a16:creationId xmlns:a16="http://schemas.microsoft.com/office/drawing/2014/main" id="{7970EFA4-DC4F-4E55-8A9B-D906C7F5CD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971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89</xdr:row>
      <xdr:rowOff>0</xdr:rowOff>
    </xdr:from>
    <xdr:to>
      <xdr:col>0</xdr:col>
      <xdr:colOff>152400</xdr:colOff>
      <xdr:row>89</xdr:row>
      <xdr:rowOff>133350</xdr:rowOff>
    </xdr:to>
    <xdr:pic>
      <xdr:nvPicPr>
        <xdr:cNvPr id="101" name="Picture 8">
          <a:extLst>
            <a:ext uri="{FF2B5EF4-FFF2-40B4-BE49-F238E27FC236}">
              <a16:creationId xmlns:a16="http://schemas.microsoft.com/office/drawing/2014/main" id="{1830B87E-D842-4578-AD86-43F53B5F6F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0590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90</xdr:row>
      <xdr:rowOff>0</xdr:rowOff>
    </xdr:from>
    <xdr:to>
      <xdr:col>0</xdr:col>
      <xdr:colOff>152400</xdr:colOff>
      <xdr:row>90</xdr:row>
      <xdr:rowOff>133350</xdr:rowOff>
    </xdr:to>
    <xdr:pic>
      <xdr:nvPicPr>
        <xdr:cNvPr id="104" name="Picture 5">
          <a:extLst>
            <a:ext uri="{FF2B5EF4-FFF2-40B4-BE49-F238E27FC236}">
              <a16:creationId xmlns:a16="http://schemas.microsoft.com/office/drawing/2014/main" id="{8E49CA95-39B5-4D81-AFFA-4F67E356FC5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448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91</xdr:row>
      <xdr:rowOff>0</xdr:rowOff>
    </xdr:from>
    <xdr:to>
      <xdr:col>0</xdr:col>
      <xdr:colOff>152400</xdr:colOff>
      <xdr:row>91</xdr:row>
      <xdr:rowOff>133350</xdr:rowOff>
    </xdr:to>
    <xdr:pic>
      <xdr:nvPicPr>
        <xdr:cNvPr id="105" name="Picture 4">
          <a:extLst>
            <a:ext uri="{FF2B5EF4-FFF2-40B4-BE49-F238E27FC236}">
              <a16:creationId xmlns:a16="http://schemas.microsoft.com/office/drawing/2014/main" id="{94CF5821-8F3A-4554-B253-DCB8C4F4797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70672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92</xdr:row>
      <xdr:rowOff>0</xdr:rowOff>
    </xdr:from>
    <xdr:to>
      <xdr:col>0</xdr:col>
      <xdr:colOff>152400</xdr:colOff>
      <xdr:row>92</xdr:row>
      <xdr:rowOff>133350</xdr:rowOff>
    </xdr:to>
    <xdr:pic>
      <xdr:nvPicPr>
        <xdr:cNvPr id="106" name="Picture 3">
          <a:extLst>
            <a:ext uri="{FF2B5EF4-FFF2-40B4-BE49-F238E27FC236}">
              <a16:creationId xmlns:a16="http://schemas.microsoft.com/office/drawing/2014/main" id="{202F5B74-F956-446A-BDCA-AD12A12FFB4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6865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93</xdr:row>
      <xdr:rowOff>0</xdr:rowOff>
    </xdr:from>
    <xdr:to>
      <xdr:col>0</xdr:col>
      <xdr:colOff>152400</xdr:colOff>
      <xdr:row>93</xdr:row>
      <xdr:rowOff>133350</xdr:rowOff>
    </xdr:to>
    <xdr:pic>
      <xdr:nvPicPr>
        <xdr:cNvPr id="107" name="Picture 2">
          <a:extLst>
            <a:ext uri="{FF2B5EF4-FFF2-40B4-BE49-F238E27FC236}">
              <a16:creationId xmlns:a16="http://schemas.microsoft.com/office/drawing/2014/main" id="{ABC9ED19-50D7-4043-8D22-DDF8F072305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030575"/>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94</xdr:row>
      <xdr:rowOff>0</xdr:rowOff>
    </xdr:from>
    <xdr:to>
      <xdr:col>0</xdr:col>
      <xdr:colOff>152400</xdr:colOff>
      <xdr:row>94</xdr:row>
      <xdr:rowOff>133350</xdr:rowOff>
    </xdr:to>
    <xdr:pic>
      <xdr:nvPicPr>
        <xdr:cNvPr id="108" name="Picture 1">
          <a:extLst>
            <a:ext uri="{FF2B5EF4-FFF2-40B4-BE49-F238E27FC236}">
              <a16:creationId xmlns:a16="http://schemas.microsoft.com/office/drawing/2014/main" id="{2C706B90-C678-4CC4-BDD8-A5D69DE824D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00"/>
          <a:ext cx="152400" cy="133350"/>
        </a:xfrm>
        <a:prstGeom prst="rect">
          <a:avLst/>
        </a:prstGeom>
        <a:solidFill>
          <a:srgbClr val="FFFFFF"/>
        </a:solidFill>
        <a:ln w="9525">
          <a:solidFill>
            <a:srgbClr val="000000"/>
          </a:solidFill>
          <a:round/>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152400</xdr:colOff>
      <xdr:row>2</xdr:row>
      <xdr:rowOff>133350</xdr:rowOff>
    </xdr:to>
    <xdr:pic>
      <xdr:nvPicPr>
        <xdr:cNvPr id="2" name="Picture 105">
          <a:extLst>
            <a:ext uri="{FF2B5EF4-FFF2-40B4-BE49-F238E27FC236}">
              <a16:creationId xmlns:a16="http://schemas.microsoft.com/office/drawing/2014/main" id="{DAC83FD7-E5B8-4DBC-9648-AD2C41C19DD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0"/>
          <a:ext cx="152400" cy="133350"/>
        </a:xfrm>
        <a:prstGeom prst="rect">
          <a:avLst/>
        </a:prstGeom>
        <a:solidFill>
          <a:srgbClr val="FFFFFF"/>
        </a:solidFill>
        <a:ln w="9525">
          <a:solidFill>
            <a:srgbClr val="000000"/>
          </a:solidFill>
          <a:round/>
          <a:headEnd/>
          <a:tailEnd/>
        </a:ln>
      </xdr:spPr>
    </xdr:pic>
    <xdr:clientData/>
  </xdr:twoCellAnchor>
  <xdr:twoCellAnchor>
    <xdr:from>
      <xdr:col>0</xdr:col>
      <xdr:colOff>0</xdr:colOff>
      <xdr:row>3</xdr:row>
      <xdr:rowOff>0</xdr:rowOff>
    </xdr:from>
    <xdr:to>
      <xdr:col>0</xdr:col>
      <xdr:colOff>152400</xdr:colOff>
      <xdr:row>3</xdr:row>
      <xdr:rowOff>133350</xdr:rowOff>
    </xdr:to>
    <xdr:pic>
      <xdr:nvPicPr>
        <xdr:cNvPr id="3" name="Picture 104">
          <a:extLst>
            <a:ext uri="{FF2B5EF4-FFF2-40B4-BE49-F238E27FC236}">
              <a16:creationId xmlns:a16="http://schemas.microsoft.com/office/drawing/2014/main" id="{205F302A-F567-4FB3-97D0-F223C5BC2A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0"/>
          <a:ext cx="152400" cy="133350"/>
        </a:xfrm>
        <a:prstGeom prst="rect">
          <a:avLst/>
        </a:prstGeom>
        <a:solidFill>
          <a:srgbClr val="FFFFFF"/>
        </a:solidFill>
        <a:ln w="9525">
          <a:solidFill>
            <a:srgbClr val="000000"/>
          </a:solidFill>
          <a:round/>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4"/>
  <sheetViews>
    <sheetView workbookViewId="0">
      <pane ySplit="2" topLeftCell="A59" activePane="bottomLeft" state="frozen"/>
      <selection pane="bottomLeft" sqref="A1:N1"/>
    </sheetView>
  </sheetViews>
  <sheetFormatPr baseColWidth="10" defaultRowHeight="15" x14ac:dyDescent="0.25"/>
  <cols>
    <col min="2" max="2" width="18.42578125" customWidth="1"/>
    <col min="4" max="4" width="14.7109375" customWidth="1"/>
    <col min="8" max="8" width="14.28515625" bestFit="1" customWidth="1"/>
    <col min="13" max="13" width="16.28515625" customWidth="1"/>
    <col min="14" max="14" width="13.140625" bestFit="1" customWidth="1"/>
  </cols>
  <sheetData>
    <row r="1" spans="1:14" ht="72" customHeight="1" x14ac:dyDescent="0.25">
      <c r="A1" s="44" t="s">
        <v>52</v>
      </c>
      <c r="B1" s="45"/>
      <c r="C1" s="45"/>
      <c r="D1" s="45"/>
      <c r="E1" s="45"/>
      <c r="F1" s="45"/>
      <c r="G1" s="45"/>
      <c r="H1" s="45"/>
      <c r="I1" s="45"/>
      <c r="J1" s="45"/>
      <c r="K1" s="45"/>
      <c r="L1" s="45"/>
      <c r="M1" s="45"/>
      <c r="N1" s="45"/>
    </row>
    <row r="2" spans="1:14" ht="25.5" x14ac:dyDescent="0.25">
      <c r="A2" s="1" t="s">
        <v>0</v>
      </c>
      <c r="B2" s="1" t="s">
        <v>1</v>
      </c>
      <c r="C2" s="1" t="s">
        <v>2</v>
      </c>
      <c r="D2" s="1" t="s">
        <v>3</v>
      </c>
      <c r="E2" s="1" t="s">
        <v>4</v>
      </c>
      <c r="F2" s="1" t="s">
        <v>5</v>
      </c>
      <c r="G2" s="1" t="s">
        <v>6</v>
      </c>
      <c r="H2" s="1" t="s">
        <v>7</v>
      </c>
      <c r="I2" s="1" t="s">
        <v>8</v>
      </c>
      <c r="J2" s="1" t="s">
        <v>9</v>
      </c>
      <c r="K2" s="1" t="s">
        <v>10</v>
      </c>
      <c r="L2" s="1" t="s">
        <v>11</v>
      </c>
      <c r="M2" s="1" t="s">
        <v>12</v>
      </c>
      <c r="N2" s="1" t="s">
        <v>13</v>
      </c>
    </row>
    <row r="3" spans="1:14" ht="38.25" x14ac:dyDescent="0.25">
      <c r="A3" s="2">
        <v>900226715</v>
      </c>
      <c r="B3" s="3" t="s">
        <v>14</v>
      </c>
      <c r="C3" s="3" t="s">
        <v>15</v>
      </c>
      <c r="D3" s="4">
        <v>41639</v>
      </c>
      <c r="E3" s="3"/>
      <c r="F3" s="3">
        <v>486668</v>
      </c>
      <c r="G3" s="5">
        <v>486668</v>
      </c>
      <c r="H3" s="4">
        <v>41576</v>
      </c>
      <c r="I3" s="6">
        <v>55000</v>
      </c>
      <c r="J3" s="6">
        <v>0</v>
      </c>
      <c r="K3" s="6">
        <v>0</v>
      </c>
      <c r="L3" s="6">
        <v>0</v>
      </c>
      <c r="M3" s="6">
        <v>0</v>
      </c>
      <c r="N3" s="7">
        <v>55000</v>
      </c>
    </row>
    <row r="4" spans="1:14" ht="38.25" x14ac:dyDescent="0.25">
      <c r="A4" s="2">
        <v>900226715</v>
      </c>
      <c r="B4" s="3" t="s">
        <v>14</v>
      </c>
      <c r="C4" s="3" t="s">
        <v>15</v>
      </c>
      <c r="D4" s="4">
        <v>42144</v>
      </c>
      <c r="E4" s="3"/>
      <c r="F4" s="3">
        <v>494941</v>
      </c>
      <c r="G4" s="5">
        <v>494941</v>
      </c>
      <c r="H4" s="4">
        <v>41857</v>
      </c>
      <c r="I4" s="6">
        <v>55880</v>
      </c>
      <c r="J4" s="6">
        <v>0</v>
      </c>
      <c r="K4" s="6">
        <v>0</v>
      </c>
      <c r="L4" s="6">
        <v>0</v>
      </c>
      <c r="M4" s="6">
        <v>0</v>
      </c>
      <c r="N4" s="7">
        <v>55880</v>
      </c>
    </row>
    <row r="5" spans="1:14" ht="38.25" x14ac:dyDescent="0.25">
      <c r="A5" s="2">
        <v>900226715</v>
      </c>
      <c r="B5" s="3" t="s">
        <v>14</v>
      </c>
      <c r="C5" s="3" t="s">
        <v>15</v>
      </c>
      <c r="D5" s="4">
        <v>42192</v>
      </c>
      <c r="E5" s="3"/>
      <c r="F5" s="3">
        <v>495569</v>
      </c>
      <c r="G5" s="5">
        <v>495569</v>
      </c>
      <c r="H5" s="4">
        <v>41879</v>
      </c>
      <c r="I5" s="6">
        <v>154128</v>
      </c>
      <c r="J5" s="6">
        <v>0</v>
      </c>
      <c r="K5" s="6">
        <v>0</v>
      </c>
      <c r="L5" s="6">
        <v>0</v>
      </c>
      <c r="M5" s="6">
        <v>0</v>
      </c>
      <c r="N5" s="7">
        <v>154128</v>
      </c>
    </row>
    <row r="6" spans="1:14" ht="38.25" x14ac:dyDescent="0.25">
      <c r="A6" s="2">
        <v>900226715</v>
      </c>
      <c r="B6" s="3" t="s">
        <v>14</v>
      </c>
      <c r="C6" s="3" t="s">
        <v>15</v>
      </c>
      <c r="D6" s="4">
        <v>42192</v>
      </c>
      <c r="E6" s="3"/>
      <c r="F6" s="3">
        <v>496070</v>
      </c>
      <c r="G6" s="5">
        <v>496070</v>
      </c>
      <c r="H6" s="4">
        <v>41897</v>
      </c>
      <c r="I6" s="6">
        <v>41600</v>
      </c>
      <c r="J6" s="6">
        <v>0</v>
      </c>
      <c r="K6" s="6">
        <v>0</v>
      </c>
      <c r="L6" s="6">
        <v>0</v>
      </c>
      <c r="M6" s="6">
        <v>0</v>
      </c>
      <c r="N6" s="7">
        <v>41600</v>
      </c>
    </row>
    <row r="7" spans="1:14" ht="38.25" x14ac:dyDescent="0.25">
      <c r="A7" s="2">
        <v>900226715</v>
      </c>
      <c r="B7" s="3" t="s">
        <v>14</v>
      </c>
      <c r="C7" s="3" t="s">
        <v>15</v>
      </c>
      <c r="D7" s="4">
        <v>42144</v>
      </c>
      <c r="E7" s="3"/>
      <c r="F7" s="3">
        <v>498318</v>
      </c>
      <c r="G7" s="5">
        <v>498318</v>
      </c>
      <c r="H7" s="4">
        <v>41970</v>
      </c>
      <c r="I7" s="6">
        <v>55100</v>
      </c>
      <c r="J7" s="6">
        <v>0</v>
      </c>
      <c r="K7" s="6">
        <v>0</v>
      </c>
      <c r="L7" s="6">
        <v>0</v>
      </c>
      <c r="M7" s="6">
        <v>0</v>
      </c>
      <c r="N7" s="7">
        <v>55100</v>
      </c>
    </row>
    <row r="8" spans="1:14" ht="38.25" x14ac:dyDescent="0.25">
      <c r="A8" s="2">
        <v>900226715</v>
      </c>
      <c r="B8" s="3" t="s">
        <v>14</v>
      </c>
      <c r="C8" s="3" t="s">
        <v>15</v>
      </c>
      <c r="D8" s="4">
        <v>42440</v>
      </c>
      <c r="E8" s="3"/>
      <c r="F8" s="3">
        <v>509831</v>
      </c>
      <c r="G8" s="5">
        <v>509831</v>
      </c>
      <c r="H8" s="4">
        <v>42335</v>
      </c>
      <c r="I8" s="6">
        <v>167350</v>
      </c>
      <c r="J8" s="6">
        <v>0</v>
      </c>
      <c r="K8" s="6">
        <v>0</v>
      </c>
      <c r="L8" s="6">
        <v>0</v>
      </c>
      <c r="M8" s="6">
        <v>0</v>
      </c>
      <c r="N8" s="7">
        <v>167350</v>
      </c>
    </row>
    <row r="9" spans="1:14" ht="38.25" x14ac:dyDescent="0.25">
      <c r="A9" s="2">
        <v>900226715</v>
      </c>
      <c r="B9" s="3" t="s">
        <v>14</v>
      </c>
      <c r="C9" s="3" t="s">
        <v>15</v>
      </c>
      <c r="D9" s="4">
        <v>42632</v>
      </c>
      <c r="E9" s="3"/>
      <c r="F9" s="3">
        <v>514798</v>
      </c>
      <c r="G9" s="5">
        <v>514798</v>
      </c>
      <c r="H9" s="4">
        <v>42484</v>
      </c>
      <c r="I9" s="6">
        <v>48010</v>
      </c>
      <c r="J9" s="6">
        <v>0</v>
      </c>
      <c r="K9" s="6">
        <v>0</v>
      </c>
      <c r="L9" s="6">
        <v>0</v>
      </c>
      <c r="M9" s="6">
        <v>0</v>
      </c>
      <c r="N9" s="7">
        <v>48010</v>
      </c>
    </row>
    <row r="10" spans="1:14" ht="38.25" x14ac:dyDescent="0.25">
      <c r="A10" s="2">
        <v>900226715</v>
      </c>
      <c r="B10" s="3" t="s">
        <v>14</v>
      </c>
      <c r="C10" s="3" t="s">
        <v>15</v>
      </c>
      <c r="D10" s="4">
        <v>42606</v>
      </c>
      <c r="E10" s="3"/>
      <c r="F10" s="3">
        <v>518698</v>
      </c>
      <c r="G10" s="5">
        <v>518698</v>
      </c>
      <c r="H10" s="4">
        <v>42569</v>
      </c>
      <c r="I10" s="6">
        <v>51175</v>
      </c>
      <c r="J10" s="6">
        <v>0</v>
      </c>
      <c r="K10" s="6">
        <v>0</v>
      </c>
      <c r="L10" s="6">
        <v>0</v>
      </c>
      <c r="M10" s="6">
        <v>0</v>
      </c>
      <c r="N10" s="7">
        <v>51175</v>
      </c>
    </row>
    <row r="11" spans="1:14" ht="38.25" x14ac:dyDescent="0.25">
      <c r="A11" s="2">
        <v>900226715</v>
      </c>
      <c r="B11" s="3" t="s">
        <v>14</v>
      </c>
      <c r="C11" s="3" t="s">
        <v>15</v>
      </c>
      <c r="D11" s="4">
        <v>42632</v>
      </c>
      <c r="E11" s="3"/>
      <c r="F11" s="3">
        <v>520055</v>
      </c>
      <c r="G11" s="5">
        <v>520055</v>
      </c>
      <c r="H11" s="4">
        <v>42597</v>
      </c>
      <c r="I11" s="6">
        <v>100500</v>
      </c>
      <c r="J11" s="6">
        <v>0</v>
      </c>
      <c r="K11" s="6">
        <v>0</v>
      </c>
      <c r="L11" s="6">
        <v>0</v>
      </c>
      <c r="M11" s="6">
        <v>0</v>
      </c>
      <c r="N11" s="7">
        <v>100500</v>
      </c>
    </row>
    <row r="12" spans="1:14" ht="38.25" x14ac:dyDescent="0.25">
      <c r="A12" s="2">
        <v>900226715</v>
      </c>
      <c r="B12" s="3" t="s">
        <v>14</v>
      </c>
      <c r="C12" s="3" t="s">
        <v>15</v>
      </c>
      <c r="D12" s="4">
        <v>43697</v>
      </c>
      <c r="E12" s="3"/>
      <c r="F12" s="3">
        <v>527997</v>
      </c>
      <c r="G12" s="5">
        <v>527997</v>
      </c>
      <c r="H12" s="4">
        <v>42777</v>
      </c>
      <c r="I12" s="6">
        <v>81800</v>
      </c>
      <c r="J12" s="6">
        <v>0</v>
      </c>
      <c r="K12" s="6">
        <v>0</v>
      </c>
      <c r="L12" s="6">
        <v>0</v>
      </c>
      <c r="M12" s="6">
        <v>0</v>
      </c>
      <c r="N12" s="7">
        <v>81800</v>
      </c>
    </row>
    <row r="13" spans="1:14" ht="38.25" x14ac:dyDescent="0.25">
      <c r="A13" s="2">
        <v>900226715</v>
      </c>
      <c r="B13" s="3" t="s">
        <v>14</v>
      </c>
      <c r="C13" s="3" t="s">
        <v>15</v>
      </c>
      <c r="D13" s="4">
        <v>43697</v>
      </c>
      <c r="E13" s="3"/>
      <c r="F13" s="3">
        <v>528435</v>
      </c>
      <c r="G13" s="5">
        <v>528435</v>
      </c>
      <c r="H13" s="4">
        <v>42787</v>
      </c>
      <c r="I13" s="6">
        <v>50500</v>
      </c>
      <c r="J13" s="6">
        <v>0</v>
      </c>
      <c r="K13" s="6">
        <v>0</v>
      </c>
      <c r="L13" s="6">
        <v>0</v>
      </c>
      <c r="M13" s="6">
        <v>0</v>
      </c>
      <c r="N13" s="7">
        <v>50500</v>
      </c>
    </row>
    <row r="14" spans="1:14" ht="38.25" x14ac:dyDescent="0.25">
      <c r="A14" s="2">
        <v>900226715</v>
      </c>
      <c r="B14" s="3" t="s">
        <v>14</v>
      </c>
      <c r="C14" s="3" t="s">
        <v>15</v>
      </c>
      <c r="D14" s="4">
        <v>42970</v>
      </c>
      <c r="E14" s="3"/>
      <c r="F14" s="3">
        <v>530281</v>
      </c>
      <c r="G14" s="5">
        <v>530281</v>
      </c>
      <c r="H14" s="4">
        <v>42824</v>
      </c>
      <c r="I14" s="6">
        <v>49900</v>
      </c>
      <c r="J14" s="6">
        <v>0</v>
      </c>
      <c r="K14" s="6">
        <v>0</v>
      </c>
      <c r="L14" s="6">
        <v>0</v>
      </c>
      <c r="M14" s="6">
        <v>0</v>
      </c>
      <c r="N14" s="7">
        <v>49900</v>
      </c>
    </row>
    <row r="15" spans="1:14" ht="38.25" x14ac:dyDescent="0.25">
      <c r="A15" s="2">
        <v>900226715</v>
      </c>
      <c r="B15" s="3" t="s">
        <v>14</v>
      </c>
      <c r="C15" s="3" t="s">
        <v>15</v>
      </c>
      <c r="D15" s="4">
        <v>42970</v>
      </c>
      <c r="E15" s="3"/>
      <c r="F15" s="3">
        <v>531058</v>
      </c>
      <c r="G15" s="5">
        <v>531058</v>
      </c>
      <c r="H15" s="4">
        <v>42845</v>
      </c>
      <c r="I15" s="6">
        <v>117000</v>
      </c>
      <c r="J15" s="6">
        <v>0</v>
      </c>
      <c r="K15" s="6">
        <v>0</v>
      </c>
      <c r="L15" s="6">
        <v>0</v>
      </c>
      <c r="M15" s="6">
        <v>0</v>
      </c>
      <c r="N15" s="7">
        <v>117000</v>
      </c>
    </row>
    <row r="16" spans="1:14" ht="38.25" x14ac:dyDescent="0.25">
      <c r="A16" s="2">
        <v>900226715</v>
      </c>
      <c r="B16" s="3" t="s">
        <v>14</v>
      </c>
      <c r="C16" s="3" t="s">
        <v>15</v>
      </c>
      <c r="D16" s="4">
        <v>42970</v>
      </c>
      <c r="E16" s="3"/>
      <c r="F16" s="3">
        <v>532289</v>
      </c>
      <c r="G16" s="5">
        <v>532289</v>
      </c>
      <c r="H16" s="4">
        <v>42875</v>
      </c>
      <c r="I16" s="6">
        <v>91222</v>
      </c>
      <c r="J16" s="6">
        <v>0</v>
      </c>
      <c r="K16" s="6">
        <v>0</v>
      </c>
      <c r="L16" s="6">
        <v>0</v>
      </c>
      <c r="M16" s="6">
        <v>0</v>
      </c>
      <c r="N16" s="7">
        <v>91222</v>
      </c>
    </row>
    <row r="17" spans="1:14" ht="38.25" x14ac:dyDescent="0.25">
      <c r="A17" s="2">
        <v>900226715</v>
      </c>
      <c r="B17" s="3" t="s">
        <v>14</v>
      </c>
      <c r="C17" s="3" t="s">
        <v>15</v>
      </c>
      <c r="D17" s="4">
        <v>43076</v>
      </c>
      <c r="E17" s="3"/>
      <c r="F17" s="3">
        <v>535875</v>
      </c>
      <c r="G17" s="5">
        <v>535875</v>
      </c>
      <c r="H17" s="4">
        <v>42969</v>
      </c>
      <c r="I17" s="6">
        <v>102500</v>
      </c>
      <c r="J17" s="6">
        <v>0</v>
      </c>
      <c r="K17" s="6">
        <v>0</v>
      </c>
      <c r="L17" s="6">
        <v>0</v>
      </c>
      <c r="M17" s="6">
        <v>0</v>
      </c>
      <c r="N17" s="7">
        <v>102500</v>
      </c>
    </row>
    <row r="18" spans="1:14" ht="38.25" x14ac:dyDescent="0.25">
      <c r="A18" s="2">
        <v>900226715</v>
      </c>
      <c r="B18" s="3" t="s">
        <v>14</v>
      </c>
      <c r="C18" s="3" t="s">
        <v>15</v>
      </c>
      <c r="D18" s="4">
        <v>43154</v>
      </c>
      <c r="E18" s="3"/>
      <c r="F18" s="3">
        <v>537216</v>
      </c>
      <c r="G18" s="5">
        <v>537216</v>
      </c>
      <c r="H18" s="4">
        <v>43003</v>
      </c>
      <c r="I18" s="6">
        <v>74400</v>
      </c>
      <c r="J18" s="6">
        <v>0</v>
      </c>
      <c r="K18" s="6">
        <v>0</v>
      </c>
      <c r="L18" s="6">
        <v>0</v>
      </c>
      <c r="M18" s="6">
        <v>0</v>
      </c>
      <c r="N18" s="7">
        <v>74400</v>
      </c>
    </row>
    <row r="19" spans="1:14" ht="38.25" x14ac:dyDescent="0.25">
      <c r="A19" s="2">
        <v>900226715</v>
      </c>
      <c r="B19" s="3" t="s">
        <v>14</v>
      </c>
      <c r="C19" s="3" t="s">
        <v>15</v>
      </c>
      <c r="D19" s="4">
        <v>43209</v>
      </c>
      <c r="E19" s="3"/>
      <c r="F19" s="3">
        <v>540957</v>
      </c>
      <c r="G19" s="5">
        <v>540957</v>
      </c>
      <c r="H19" s="4">
        <v>43109</v>
      </c>
      <c r="I19" s="6">
        <v>206200</v>
      </c>
      <c r="J19" s="6">
        <v>0</v>
      </c>
      <c r="K19" s="6">
        <v>0</v>
      </c>
      <c r="L19" s="6">
        <v>0</v>
      </c>
      <c r="M19" s="6">
        <v>0</v>
      </c>
      <c r="N19" s="7">
        <v>206200</v>
      </c>
    </row>
    <row r="20" spans="1:14" ht="38.25" x14ac:dyDescent="0.25">
      <c r="A20" s="2">
        <v>900226715</v>
      </c>
      <c r="B20" s="3" t="s">
        <v>14</v>
      </c>
      <c r="C20" s="3" t="s">
        <v>15</v>
      </c>
      <c r="D20" s="4">
        <v>43440</v>
      </c>
      <c r="E20" s="3"/>
      <c r="F20" s="3">
        <v>548045</v>
      </c>
      <c r="G20" s="5">
        <v>548045</v>
      </c>
      <c r="H20" s="4">
        <v>43300</v>
      </c>
      <c r="I20" s="6">
        <v>94822</v>
      </c>
      <c r="J20" s="6">
        <v>0</v>
      </c>
      <c r="K20" s="6">
        <v>0</v>
      </c>
      <c r="L20" s="6">
        <v>0</v>
      </c>
      <c r="M20" s="6">
        <v>0</v>
      </c>
      <c r="N20" s="7">
        <v>94822</v>
      </c>
    </row>
    <row r="21" spans="1:14" ht="38.25" x14ac:dyDescent="0.25">
      <c r="A21" s="2">
        <v>900226715</v>
      </c>
      <c r="B21" s="3" t="s">
        <v>14</v>
      </c>
      <c r="C21" s="3" t="s">
        <v>15</v>
      </c>
      <c r="D21" s="4">
        <v>43697</v>
      </c>
      <c r="E21" s="3"/>
      <c r="F21" s="3">
        <v>549062</v>
      </c>
      <c r="G21" s="5">
        <v>549062</v>
      </c>
      <c r="H21" s="4">
        <v>43327</v>
      </c>
      <c r="I21" s="6">
        <v>51878</v>
      </c>
      <c r="J21" s="6">
        <v>0</v>
      </c>
      <c r="K21" s="6">
        <v>0</v>
      </c>
      <c r="L21" s="6">
        <v>0</v>
      </c>
      <c r="M21" s="6">
        <v>0</v>
      </c>
      <c r="N21" s="7">
        <v>51878</v>
      </c>
    </row>
    <row r="22" spans="1:14" ht="38.25" x14ac:dyDescent="0.25">
      <c r="A22" s="2">
        <v>900226715</v>
      </c>
      <c r="B22" s="3" t="s">
        <v>14</v>
      </c>
      <c r="C22" s="3" t="s">
        <v>15</v>
      </c>
      <c r="D22" s="4">
        <v>43697</v>
      </c>
      <c r="E22" s="3"/>
      <c r="F22" s="3">
        <v>549488</v>
      </c>
      <c r="G22" s="5">
        <v>549488</v>
      </c>
      <c r="H22" s="4">
        <v>43340</v>
      </c>
      <c r="I22" s="6">
        <v>53332</v>
      </c>
      <c r="J22" s="6">
        <v>0</v>
      </c>
      <c r="K22" s="6">
        <v>0</v>
      </c>
      <c r="L22" s="6">
        <v>0</v>
      </c>
      <c r="M22" s="6">
        <v>0</v>
      </c>
      <c r="N22" s="7">
        <v>53332</v>
      </c>
    </row>
    <row r="23" spans="1:14" ht="38.25" x14ac:dyDescent="0.25">
      <c r="A23" s="2">
        <v>900226715</v>
      </c>
      <c r="B23" s="3" t="s">
        <v>14</v>
      </c>
      <c r="C23" s="3" t="s">
        <v>15</v>
      </c>
      <c r="D23" s="4">
        <v>43697</v>
      </c>
      <c r="E23" s="3"/>
      <c r="F23" s="3">
        <v>550383</v>
      </c>
      <c r="G23" s="5">
        <v>550383</v>
      </c>
      <c r="H23" s="4">
        <v>43363</v>
      </c>
      <c r="I23" s="6">
        <v>23200</v>
      </c>
      <c r="J23" s="6">
        <v>0</v>
      </c>
      <c r="K23" s="6">
        <v>0</v>
      </c>
      <c r="L23" s="6">
        <v>0</v>
      </c>
      <c r="M23" s="6">
        <v>0</v>
      </c>
      <c r="N23" s="7">
        <v>23200</v>
      </c>
    </row>
    <row r="24" spans="1:14" ht="38.25" x14ac:dyDescent="0.25">
      <c r="A24" s="2">
        <v>900226715</v>
      </c>
      <c r="B24" s="3" t="s">
        <v>14</v>
      </c>
      <c r="C24" s="3" t="s">
        <v>15</v>
      </c>
      <c r="D24" s="4">
        <v>43697</v>
      </c>
      <c r="E24" s="3"/>
      <c r="F24" s="3">
        <v>550509</v>
      </c>
      <c r="G24" s="5">
        <v>550509</v>
      </c>
      <c r="H24" s="4">
        <v>43368</v>
      </c>
      <c r="I24" s="6">
        <v>101717</v>
      </c>
      <c r="J24" s="6">
        <v>0</v>
      </c>
      <c r="K24" s="6">
        <v>0</v>
      </c>
      <c r="L24" s="6">
        <v>0</v>
      </c>
      <c r="M24" s="6">
        <v>0</v>
      </c>
      <c r="N24" s="7">
        <v>101717</v>
      </c>
    </row>
    <row r="25" spans="1:14" ht="38.25" x14ac:dyDescent="0.25">
      <c r="A25" s="2">
        <v>900226715</v>
      </c>
      <c r="B25" s="3" t="s">
        <v>14</v>
      </c>
      <c r="C25" s="3" t="s">
        <v>15</v>
      </c>
      <c r="D25" s="4">
        <v>43697</v>
      </c>
      <c r="E25" s="3"/>
      <c r="F25" s="3">
        <v>553024</v>
      </c>
      <c r="G25" s="5">
        <v>553024</v>
      </c>
      <c r="H25" s="4">
        <v>43431</v>
      </c>
      <c r="I25" s="6">
        <v>727997</v>
      </c>
      <c r="J25" s="6">
        <v>0</v>
      </c>
      <c r="K25" s="6">
        <v>0</v>
      </c>
      <c r="L25" s="6">
        <v>0</v>
      </c>
      <c r="M25" s="6">
        <v>0</v>
      </c>
      <c r="N25" s="7">
        <v>727997</v>
      </c>
    </row>
    <row r="26" spans="1:14" ht="38.25" x14ac:dyDescent="0.25">
      <c r="A26" s="2">
        <v>900226715</v>
      </c>
      <c r="B26" s="3" t="s">
        <v>14</v>
      </c>
      <c r="C26" s="3" t="s">
        <v>15</v>
      </c>
      <c r="D26" s="4">
        <v>43697</v>
      </c>
      <c r="E26" s="3"/>
      <c r="F26" s="3">
        <v>561306</v>
      </c>
      <c r="G26" s="5">
        <v>561306</v>
      </c>
      <c r="H26" s="4">
        <v>43634</v>
      </c>
      <c r="I26" s="6">
        <v>101525</v>
      </c>
      <c r="J26" s="6">
        <v>0</v>
      </c>
      <c r="K26" s="6">
        <v>0</v>
      </c>
      <c r="L26" s="6">
        <v>0</v>
      </c>
      <c r="M26" s="6">
        <v>0</v>
      </c>
      <c r="N26" s="7">
        <v>101525</v>
      </c>
    </row>
    <row r="27" spans="1:14" ht="38.25" x14ac:dyDescent="0.25">
      <c r="A27" s="2">
        <v>900226715</v>
      </c>
      <c r="B27" s="3" t="s">
        <v>14</v>
      </c>
      <c r="C27" s="3" t="s">
        <v>15</v>
      </c>
      <c r="D27" s="4">
        <v>43794</v>
      </c>
      <c r="E27" s="3"/>
      <c r="F27" s="3">
        <v>564002</v>
      </c>
      <c r="G27" s="5">
        <v>564002</v>
      </c>
      <c r="H27" s="4">
        <v>43693</v>
      </c>
      <c r="I27" s="6">
        <v>101814</v>
      </c>
      <c r="J27" s="6">
        <v>0</v>
      </c>
      <c r="K27" s="6">
        <v>0</v>
      </c>
      <c r="L27" s="6">
        <v>0</v>
      </c>
      <c r="M27" s="6">
        <v>0</v>
      </c>
      <c r="N27" s="7">
        <v>101814</v>
      </c>
    </row>
    <row r="28" spans="1:14" ht="38.25" x14ac:dyDescent="0.25">
      <c r="A28" s="2">
        <v>900226715</v>
      </c>
      <c r="B28" s="3" t="s">
        <v>14</v>
      </c>
      <c r="C28" s="3" t="s">
        <v>15</v>
      </c>
      <c r="D28" s="4">
        <v>44012</v>
      </c>
      <c r="E28" s="3"/>
      <c r="F28" s="3">
        <v>566106</v>
      </c>
      <c r="G28" s="5">
        <v>566106</v>
      </c>
      <c r="H28" s="4">
        <v>43740</v>
      </c>
      <c r="I28" s="6">
        <v>85414</v>
      </c>
      <c r="J28" s="6">
        <v>0</v>
      </c>
      <c r="K28" s="6">
        <v>0</v>
      </c>
      <c r="L28" s="6">
        <v>0</v>
      </c>
      <c r="M28" s="6">
        <v>0</v>
      </c>
      <c r="N28" s="7">
        <v>85414</v>
      </c>
    </row>
    <row r="29" spans="1:14" ht="38.25" x14ac:dyDescent="0.25">
      <c r="A29" s="2">
        <v>900226715</v>
      </c>
      <c r="B29" s="3" t="s">
        <v>14</v>
      </c>
      <c r="C29" s="3" t="s">
        <v>15</v>
      </c>
      <c r="D29" s="4">
        <v>44012</v>
      </c>
      <c r="E29" s="3"/>
      <c r="F29" s="3">
        <v>567787</v>
      </c>
      <c r="G29" s="5">
        <v>567787</v>
      </c>
      <c r="H29" s="4">
        <v>43784</v>
      </c>
      <c r="I29" s="6">
        <v>168593</v>
      </c>
      <c r="J29" s="6">
        <v>0</v>
      </c>
      <c r="K29" s="6">
        <v>0</v>
      </c>
      <c r="L29" s="6">
        <v>0</v>
      </c>
      <c r="M29" s="6">
        <v>0</v>
      </c>
      <c r="N29" s="7">
        <v>168593</v>
      </c>
    </row>
    <row r="30" spans="1:14" ht="38.25" x14ac:dyDescent="0.25">
      <c r="A30" s="2">
        <v>900226715</v>
      </c>
      <c r="B30" s="3" t="s">
        <v>14</v>
      </c>
      <c r="C30" s="3" t="s">
        <v>15</v>
      </c>
      <c r="D30" s="4">
        <v>44012</v>
      </c>
      <c r="E30" s="3"/>
      <c r="F30" s="3">
        <v>568018</v>
      </c>
      <c r="G30" s="5">
        <v>568018</v>
      </c>
      <c r="H30" s="4">
        <v>43790</v>
      </c>
      <c r="I30" s="6">
        <v>55855</v>
      </c>
      <c r="J30" s="6">
        <v>0</v>
      </c>
      <c r="K30" s="6">
        <v>0</v>
      </c>
      <c r="L30" s="6">
        <v>0</v>
      </c>
      <c r="M30" s="6">
        <v>0</v>
      </c>
      <c r="N30" s="7">
        <v>55855</v>
      </c>
    </row>
    <row r="31" spans="1:14" ht="38.25" x14ac:dyDescent="0.25">
      <c r="A31" s="2">
        <v>900226715</v>
      </c>
      <c r="B31" s="3" t="s">
        <v>14</v>
      </c>
      <c r="C31" s="3" t="s">
        <v>15</v>
      </c>
      <c r="D31" s="4">
        <v>44012</v>
      </c>
      <c r="E31" s="3"/>
      <c r="F31" s="3">
        <v>568610</v>
      </c>
      <c r="G31" s="5">
        <v>568610</v>
      </c>
      <c r="H31" s="4">
        <v>43803</v>
      </c>
      <c r="I31" s="6">
        <v>90892</v>
      </c>
      <c r="J31" s="6">
        <v>0</v>
      </c>
      <c r="K31" s="6">
        <v>0</v>
      </c>
      <c r="L31" s="6">
        <v>0</v>
      </c>
      <c r="M31" s="6">
        <v>0</v>
      </c>
      <c r="N31" s="7">
        <v>90892</v>
      </c>
    </row>
    <row r="32" spans="1:14" ht="38.25" x14ac:dyDescent="0.25">
      <c r="A32" s="2">
        <v>900226715</v>
      </c>
      <c r="B32" s="3" t="s">
        <v>14</v>
      </c>
      <c r="C32" s="3" t="s">
        <v>15</v>
      </c>
      <c r="D32" s="4">
        <v>44012</v>
      </c>
      <c r="E32" s="3"/>
      <c r="F32" s="3">
        <v>569418</v>
      </c>
      <c r="G32" s="5">
        <v>569418</v>
      </c>
      <c r="H32" s="4">
        <v>43825</v>
      </c>
      <c r="I32" s="6">
        <v>123037</v>
      </c>
      <c r="J32" s="6">
        <v>0</v>
      </c>
      <c r="K32" s="6">
        <v>0</v>
      </c>
      <c r="L32" s="6">
        <v>0</v>
      </c>
      <c r="M32" s="6">
        <v>0</v>
      </c>
      <c r="N32" s="7">
        <v>123037</v>
      </c>
    </row>
    <row r="33" spans="1:14" ht="38.25" x14ac:dyDescent="0.25">
      <c r="A33" s="2">
        <v>900226715</v>
      </c>
      <c r="B33" s="3" t="s">
        <v>14</v>
      </c>
      <c r="C33" s="3" t="s">
        <v>15</v>
      </c>
      <c r="D33" s="4">
        <v>44012</v>
      </c>
      <c r="E33" s="3"/>
      <c r="F33" s="3">
        <v>569628</v>
      </c>
      <c r="G33" s="5">
        <v>569628</v>
      </c>
      <c r="H33" s="4">
        <v>43837</v>
      </c>
      <c r="I33" s="6">
        <v>58314</v>
      </c>
      <c r="J33" s="6">
        <v>0</v>
      </c>
      <c r="K33" s="6">
        <v>0</v>
      </c>
      <c r="L33" s="6">
        <v>0</v>
      </c>
      <c r="M33" s="6">
        <v>0</v>
      </c>
      <c r="N33" s="7">
        <v>58314</v>
      </c>
    </row>
    <row r="34" spans="1:14" ht="38.25" x14ac:dyDescent="0.25">
      <c r="A34" s="2">
        <v>900226715</v>
      </c>
      <c r="B34" s="3" t="s">
        <v>14</v>
      </c>
      <c r="C34" s="3" t="s">
        <v>15</v>
      </c>
      <c r="D34" s="4">
        <v>44012</v>
      </c>
      <c r="E34" s="3"/>
      <c r="F34" s="3">
        <v>569780</v>
      </c>
      <c r="G34" s="5">
        <v>569780</v>
      </c>
      <c r="H34" s="4">
        <v>43840</v>
      </c>
      <c r="I34" s="6">
        <v>54200</v>
      </c>
      <c r="J34" s="6">
        <v>0</v>
      </c>
      <c r="K34" s="6">
        <v>0</v>
      </c>
      <c r="L34" s="6">
        <v>0</v>
      </c>
      <c r="M34" s="6">
        <v>0</v>
      </c>
      <c r="N34" s="7">
        <v>54200</v>
      </c>
    </row>
    <row r="35" spans="1:14" ht="38.25" x14ac:dyDescent="0.25">
      <c r="A35" s="2">
        <v>900226715</v>
      </c>
      <c r="B35" s="3" t="s">
        <v>14</v>
      </c>
      <c r="C35" s="3" t="s">
        <v>15</v>
      </c>
      <c r="D35" s="4">
        <v>44012</v>
      </c>
      <c r="E35" s="3"/>
      <c r="F35" s="3">
        <v>572460</v>
      </c>
      <c r="G35" s="5">
        <v>572460</v>
      </c>
      <c r="H35" s="4">
        <v>43904</v>
      </c>
      <c r="I35" s="6">
        <v>68820</v>
      </c>
      <c r="J35" s="6">
        <v>0</v>
      </c>
      <c r="K35" s="6">
        <v>0</v>
      </c>
      <c r="L35" s="6">
        <v>0</v>
      </c>
      <c r="M35" s="6">
        <v>0</v>
      </c>
      <c r="N35" s="7">
        <v>68820</v>
      </c>
    </row>
    <row r="36" spans="1:14" ht="38.25" x14ac:dyDescent="0.25">
      <c r="A36" s="2">
        <v>900226715</v>
      </c>
      <c r="B36" s="3" t="s">
        <v>14</v>
      </c>
      <c r="C36" s="3" t="s">
        <v>15</v>
      </c>
      <c r="D36" s="4">
        <v>44012</v>
      </c>
      <c r="E36" s="3"/>
      <c r="F36" s="3">
        <v>573432</v>
      </c>
      <c r="G36" s="5">
        <v>573432</v>
      </c>
      <c r="H36" s="4">
        <v>43950</v>
      </c>
      <c r="I36" s="6">
        <v>19000</v>
      </c>
      <c r="J36" s="6">
        <v>0</v>
      </c>
      <c r="K36" s="6">
        <v>0</v>
      </c>
      <c r="L36" s="6">
        <v>0</v>
      </c>
      <c r="M36" s="6">
        <v>0</v>
      </c>
      <c r="N36" s="7">
        <v>19000</v>
      </c>
    </row>
    <row r="37" spans="1:14" ht="38.25" x14ac:dyDescent="0.25">
      <c r="A37" s="2">
        <v>900226715</v>
      </c>
      <c r="B37" s="3" t="s">
        <v>14</v>
      </c>
      <c r="C37" s="3" t="s">
        <v>15</v>
      </c>
      <c r="D37" s="4">
        <v>44012</v>
      </c>
      <c r="E37" s="3"/>
      <c r="F37" s="3">
        <v>573757</v>
      </c>
      <c r="G37" s="5">
        <v>573757</v>
      </c>
      <c r="H37" s="4">
        <v>43959</v>
      </c>
      <c r="I37" s="6">
        <v>133544</v>
      </c>
      <c r="J37" s="6">
        <v>0</v>
      </c>
      <c r="K37" s="6">
        <v>0</v>
      </c>
      <c r="L37" s="6">
        <v>0</v>
      </c>
      <c r="M37" s="6">
        <v>0</v>
      </c>
      <c r="N37" s="7">
        <v>133544</v>
      </c>
    </row>
    <row r="38" spans="1:14" ht="38.25" x14ac:dyDescent="0.25">
      <c r="A38" s="2">
        <v>900226715</v>
      </c>
      <c r="B38" s="3" t="s">
        <v>14</v>
      </c>
      <c r="C38" s="3" t="s">
        <v>15</v>
      </c>
      <c r="D38" s="4">
        <v>44012</v>
      </c>
      <c r="E38" s="3"/>
      <c r="F38" s="3">
        <v>574432</v>
      </c>
      <c r="G38" s="5">
        <v>574432</v>
      </c>
      <c r="H38" s="4">
        <v>43977</v>
      </c>
      <c r="I38" s="6">
        <v>57600</v>
      </c>
      <c r="J38" s="6">
        <v>0</v>
      </c>
      <c r="K38" s="6">
        <v>0</v>
      </c>
      <c r="L38" s="6">
        <v>0</v>
      </c>
      <c r="M38" s="6">
        <v>0</v>
      </c>
      <c r="N38" s="7">
        <v>57600</v>
      </c>
    </row>
    <row r="39" spans="1:14" ht="38.25" x14ac:dyDescent="0.25">
      <c r="A39" s="2">
        <v>900226715</v>
      </c>
      <c r="B39" s="3" t="s">
        <v>14</v>
      </c>
      <c r="C39" s="3" t="s">
        <v>15</v>
      </c>
      <c r="D39" s="4">
        <v>44012</v>
      </c>
      <c r="E39" s="3"/>
      <c r="F39" s="3">
        <v>574556</v>
      </c>
      <c r="G39" s="5">
        <v>574556</v>
      </c>
      <c r="H39" s="4">
        <v>43979</v>
      </c>
      <c r="I39" s="6">
        <v>14000</v>
      </c>
      <c r="J39" s="6">
        <v>0</v>
      </c>
      <c r="K39" s="6">
        <v>0</v>
      </c>
      <c r="L39" s="6">
        <v>0</v>
      </c>
      <c r="M39" s="6">
        <v>0</v>
      </c>
      <c r="N39" s="7">
        <v>14000</v>
      </c>
    </row>
    <row r="40" spans="1:14" ht="38.25" x14ac:dyDescent="0.25">
      <c r="A40" s="2">
        <v>900226715</v>
      </c>
      <c r="B40" s="3" t="s">
        <v>14</v>
      </c>
      <c r="C40" s="3" t="s">
        <v>15</v>
      </c>
      <c r="D40" s="4">
        <v>44012</v>
      </c>
      <c r="E40" s="3"/>
      <c r="F40" s="3">
        <v>574571</v>
      </c>
      <c r="G40" s="5">
        <v>574571</v>
      </c>
      <c r="H40" s="4">
        <v>43979</v>
      </c>
      <c r="I40" s="6">
        <v>129300</v>
      </c>
      <c r="J40" s="6">
        <v>0</v>
      </c>
      <c r="K40" s="6">
        <v>0</v>
      </c>
      <c r="L40" s="6">
        <v>0</v>
      </c>
      <c r="M40" s="6">
        <v>0</v>
      </c>
      <c r="N40" s="7">
        <v>129300</v>
      </c>
    </row>
    <row r="41" spans="1:14" ht="38.25" x14ac:dyDescent="0.25">
      <c r="A41" s="2">
        <v>900226715</v>
      </c>
      <c r="B41" s="3" t="s">
        <v>14</v>
      </c>
      <c r="C41" s="3" t="s">
        <v>15</v>
      </c>
      <c r="D41" s="4">
        <v>44012</v>
      </c>
      <c r="E41" s="3"/>
      <c r="F41" s="3">
        <v>574668</v>
      </c>
      <c r="G41" s="5">
        <v>574668</v>
      </c>
      <c r="H41" s="4">
        <v>43983</v>
      </c>
      <c r="I41" s="6">
        <v>59067</v>
      </c>
      <c r="J41" s="6">
        <v>0</v>
      </c>
      <c r="K41" s="6">
        <v>0</v>
      </c>
      <c r="L41" s="6">
        <v>0</v>
      </c>
      <c r="M41" s="6">
        <v>0</v>
      </c>
      <c r="N41" s="7">
        <v>59067</v>
      </c>
    </row>
    <row r="42" spans="1:14" ht="38.25" x14ac:dyDescent="0.25">
      <c r="A42" s="2">
        <v>900226715</v>
      </c>
      <c r="B42" s="3" t="s">
        <v>14</v>
      </c>
      <c r="C42" s="3" t="s">
        <v>15</v>
      </c>
      <c r="D42" s="4">
        <v>44012</v>
      </c>
      <c r="E42" s="3"/>
      <c r="F42" s="3">
        <v>575530</v>
      </c>
      <c r="G42" s="5">
        <v>575530</v>
      </c>
      <c r="H42" s="4">
        <v>44006</v>
      </c>
      <c r="I42" s="6">
        <v>746700</v>
      </c>
      <c r="J42" s="6">
        <v>0</v>
      </c>
      <c r="K42" s="6">
        <v>0</v>
      </c>
      <c r="L42" s="6">
        <v>0</v>
      </c>
      <c r="M42" s="6">
        <v>0</v>
      </c>
      <c r="N42" s="7">
        <v>746700</v>
      </c>
    </row>
    <row r="43" spans="1:14" ht="38.25" x14ac:dyDescent="0.25">
      <c r="A43" s="2">
        <v>900226715</v>
      </c>
      <c r="B43" s="3" t="s">
        <v>14</v>
      </c>
      <c r="C43" s="3" t="s">
        <v>15</v>
      </c>
      <c r="D43" s="4">
        <v>44012</v>
      </c>
      <c r="E43" s="3"/>
      <c r="F43" s="3">
        <v>575552</v>
      </c>
      <c r="G43" s="5">
        <v>575552</v>
      </c>
      <c r="H43" s="4">
        <v>44006</v>
      </c>
      <c r="I43" s="6">
        <v>19000</v>
      </c>
      <c r="J43" s="6">
        <v>0</v>
      </c>
      <c r="K43" s="6">
        <v>0</v>
      </c>
      <c r="L43" s="6">
        <v>0</v>
      </c>
      <c r="M43" s="6">
        <v>0</v>
      </c>
      <c r="N43" s="7">
        <v>19000</v>
      </c>
    </row>
    <row r="44" spans="1:14" ht="38.25" x14ac:dyDescent="0.25">
      <c r="A44" s="2">
        <v>900226715</v>
      </c>
      <c r="B44" s="3" t="s">
        <v>14</v>
      </c>
      <c r="C44" s="3" t="s">
        <v>15</v>
      </c>
      <c r="D44" s="4">
        <v>44409</v>
      </c>
      <c r="E44" s="3"/>
      <c r="F44" s="3">
        <v>575848</v>
      </c>
      <c r="G44" s="5">
        <v>575848</v>
      </c>
      <c r="H44" s="4">
        <v>44013</v>
      </c>
      <c r="I44" s="6">
        <v>35100</v>
      </c>
      <c r="J44" s="6">
        <v>0</v>
      </c>
      <c r="K44" s="6">
        <v>0</v>
      </c>
      <c r="L44" s="6">
        <v>0</v>
      </c>
      <c r="M44" s="6">
        <v>0</v>
      </c>
      <c r="N44" s="7">
        <v>35100</v>
      </c>
    </row>
    <row r="45" spans="1:14" ht="38.25" x14ac:dyDescent="0.25">
      <c r="A45" s="2">
        <v>900226715</v>
      </c>
      <c r="B45" s="3" t="s">
        <v>14</v>
      </c>
      <c r="C45" s="3" t="s">
        <v>15</v>
      </c>
      <c r="D45" s="4">
        <v>44409</v>
      </c>
      <c r="E45" s="3"/>
      <c r="F45" s="3">
        <v>576397</v>
      </c>
      <c r="G45" s="5">
        <v>576397</v>
      </c>
      <c r="H45" s="4">
        <v>44029</v>
      </c>
      <c r="I45" s="6">
        <v>831600</v>
      </c>
      <c r="J45" s="6">
        <v>0</v>
      </c>
      <c r="K45" s="6">
        <v>732100</v>
      </c>
      <c r="L45" s="6">
        <v>0</v>
      </c>
      <c r="M45" s="6">
        <v>0</v>
      </c>
      <c r="N45" s="7">
        <v>99500</v>
      </c>
    </row>
    <row r="46" spans="1:14" ht="38.25" x14ac:dyDescent="0.25">
      <c r="A46" s="2">
        <v>900226715</v>
      </c>
      <c r="B46" s="3" t="s">
        <v>14</v>
      </c>
      <c r="C46" s="3" t="s">
        <v>15</v>
      </c>
      <c r="D46" s="4">
        <v>44090</v>
      </c>
      <c r="E46" s="3"/>
      <c r="F46" s="3">
        <v>576875</v>
      </c>
      <c r="G46" s="5">
        <v>576875</v>
      </c>
      <c r="H46" s="4">
        <v>44046</v>
      </c>
      <c r="I46" s="6">
        <v>8400</v>
      </c>
      <c r="J46" s="6">
        <v>0</v>
      </c>
      <c r="K46" s="6">
        <v>0</v>
      </c>
      <c r="L46" s="6">
        <v>0</v>
      </c>
      <c r="M46" s="6">
        <v>0</v>
      </c>
      <c r="N46" s="7">
        <v>8400</v>
      </c>
    </row>
    <row r="47" spans="1:14" ht="38.25" x14ac:dyDescent="0.25">
      <c r="A47" s="2">
        <v>900226715</v>
      </c>
      <c r="B47" s="3" t="s">
        <v>14</v>
      </c>
      <c r="C47" s="3" t="s">
        <v>15</v>
      </c>
      <c r="D47" s="4">
        <v>44090</v>
      </c>
      <c r="E47" s="3"/>
      <c r="F47" s="3">
        <v>576899</v>
      </c>
      <c r="G47" s="5">
        <v>576899</v>
      </c>
      <c r="H47" s="4">
        <v>44047</v>
      </c>
      <c r="I47" s="6">
        <v>35100</v>
      </c>
      <c r="J47" s="6">
        <v>0</v>
      </c>
      <c r="K47" s="6">
        <v>0</v>
      </c>
      <c r="L47" s="6">
        <v>0</v>
      </c>
      <c r="M47" s="6">
        <v>0</v>
      </c>
      <c r="N47" s="7">
        <v>35100</v>
      </c>
    </row>
    <row r="48" spans="1:14" ht="38.25" x14ac:dyDescent="0.25">
      <c r="A48" s="2">
        <v>900226715</v>
      </c>
      <c r="B48" s="3" t="s">
        <v>14</v>
      </c>
      <c r="C48" s="3" t="s">
        <v>15</v>
      </c>
      <c r="D48" s="4">
        <v>44090</v>
      </c>
      <c r="E48" s="3"/>
      <c r="F48" s="3">
        <v>577034</v>
      </c>
      <c r="G48" s="5">
        <v>577034</v>
      </c>
      <c r="H48" s="4">
        <v>44053</v>
      </c>
      <c r="I48" s="6">
        <v>162655</v>
      </c>
      <c r="J48" s="6">
        <v>0</v>
      </c>
      <c r="K48" s="6">
        <v>0</v>
      </c>
      <c r="L48" s="6">
        <v>0</v>
      </c>
      <c r="M48" s="6">
        <v>0</v>
      </c>
      <c r="N48" s="7">
        <v>162655</v>
      </c>
    </row>
    <row r="49" spans="1:14" ht="38.25" x14ac:dyDescent="0.25">
      <c r="A49" s="2">
        <v>900226715</v>
      </c>
      <c r="B49" s="3" t="s">
        <v>14</v>
      </c>
      <c r="C49" s="3" t="s">
        <v>15</v>
      </c>
      <c r="D49" s="4">
        <v>44090</v>
      </c>
      <c r="E49" s="3"/>
      <c r="F49" s="3">
        <v>577401</v>
      </c>
      <c r="G49" s="5">
        <v>577401</v>
      </c>
      <c r="H49" s="4">
        <v>44063</v>
      </c>
      <c r="I49" s="6">
        <v>82200</v>
      </c>
      <c r="J49" s="6">
        <v>0</v>
      </c>
      <c r="K49" s="6">
        <v>0</v>
      </c>
      <c r="L49" s="6">
        <v>0</v>
      </c>
      <c r="M49" s="6">
        <v>0</v>
      </c>
      <c r="N49" s="7">
        <v>82200</v>
      </c>
    </row>
    <row r="50" spans="1:14" ht="38.25" x14ac:dyDescent="0.25">
      <c r="A50" s="2">
        <v>900226715</v>
      </c>
      <c r="B50" s="3" t="s">
        <v>14</v>
      </c>
      <c r="C50" s="3" t="s">
        <v>15</v>
      </c>
      <c r="D50" s="4">
        <v>44090</v>
      </c>
      <c r="E50" s="3"/>
      <c r="F50" s="3">
        <v>577602</v>
      </c>
      <c r="G50" s="5">
        <v>577602</v>
      </c>
      <c r="H50" s="4">
        <v>44069</v>
      </c>
      <c r="I50" s="6">
        <v>19000</v>
      </c>
      <c r="J50" s="6">
        <v>0</v>
      </c>
      <c r="K50" s="6">
        <v>0</v>
      </c>
      <c r="L50" s="6">
        <v>0</v>
      </c>
      <c r="M50" s="6">
        <v>0</v>
      </c>
      <c r="N50" s="7">
        <v>19000</v>
      </c>
    </row>
    <row r="51" spans="1:14" ht="38.25" x14ac:dyDescent="0.25">
      <c r="A51" s="2">
        <v>900226715</v>
      </c>
      <c r="B51" s="3" t="s">
        <v>14</v>
      </c>
      <c r="C51" s="3" t="s">
        <v>15</v>
      </c>
      <c r="D51" s="4">
        <v>44125</v>
      </c>
      <c r="E51" s="3" t="s">
        <v>16</v>
      </c>
      <c r="F51" s="3">
        <v>68</v>
      </c>
      <c r="G51" s="2" t="s">
        <v>17</v>
      </c>
      <c r="H51" s="4">
        <v>44076</v>
      </c>
      <c r="I51" s="6">
        <v>277700</v>
      </c>
      <c r="J51" s="6">
        <v>0</v>
      </c>
      <c r="K51" s="6">
        <v>0</v>
      </c>
      <c r="L51" s="6">
        <v>0</v>
      </c>
      <c r="M51" s="6">
        <v>0</v>
      </c>
      <c r="N51" s="7">
        <v>277700</v>
      </c>
    </row>
    <row r="52" spans="1:14" ht="38.25" x14ac:dyDescent="0.25">
      <c r="A52" s="2">
        <v>900226715</v>
      </c>
      <c r="B52" s="3" t="s">
        <v>14</v>
      </c>
      <c r="C52" s="3" t="s">
        <v>15</v>
      </c>
      <c r="D52" s="4">
        <v>44125</v>
      </c>
      <c r="E52" s="3" t="s">
        <v>16</v>
      </c>
      <c r="F52" s="3">
        <v>99</v>
      </c>
      <c r="G52" s="2" t="s">
        <v>18</v>
      </c>
      <c r="H52" s="4">
        <v>44076</v>
      </c>
      <c r="I52" s="6">
        <v>19000</v>
      </c>
      <c r="J52" s="6">
        <v>0</v>
      </c>
      <c r="K52" s="6">
        <v>0</v>
      </c>
      <c r="L52" s="6">
        <v>0</v>
      </c>
      <c r="M52" s="6">
        <v>0</v>
      </c>
      <c r="N52" s="7">
        <v>19000</v>
      </c>
    </row>
    <row r="53" spans="1:14" ht="38.25" x14ac:dyDescent="0.25">
      <c r="A53" s="2">
        <v>900226715</v>
      </c>
      <c r="B53" s="3" t="s">
        <v>14</v>
      </c>
      <c r="C53" s="3" t="s">
        <v>15</v>
      </c>
      <c r="D53" s="4">
        <v>44125</v>
      </c>
      <c r="E53" s="3" t="s">
        <v>16</v>
      </c>
      <c r="F53" s="3">
        <v>574</v>
      </c>
      <c r="G53" s="2" t="s">
        <v>19</v>
      </c>
      <c r="H53" s="4">
        <v>44090</v>
      </c>
      <c r="I53" s="6">
        <v>19000</v>
      </c>
      <c r="J53" s="6">
        <v>0</v>
      </c>
      <c r="K53" s="6">
        <v>0</v>
      </c>
      <c r="L53" s="6">
        <v>0</v>
      </c>
      <c r="M53" s="6">
        <v>0</v>
      </c>
      <c r="N53" s="7">
        <v>19000</v>
      </c>
    </row>
    <row r="54" spans="1:14" ht="38.25" x14ac:dyDescent="0.25">
      <c r="A54" s="2">
        <v>900226715</v>
      </c>
      <c r="B54" s="3" t="s">
        <v>14</v>
      </c>
      <c r="C54" s="3" t="s">
        <v>15</v>
      </c>
      <c r="D54" s="4">
        <v>44125</v>
      </c>
      <c r="E54" s="3" t="s">
        <v>16</v>
      </c>
      <c r="F54" s="3">
        <v>592</v>
      </c>
      <c r="G54" s="2" t="s">
        <v>20</v>
      </c>
      <c r="H54" s="4">
        <v>44090</v>
      </c>
      <c r="I54" s="6">
        <v>24000</v>
      </c>
      <c r="J54" s="6">
        <v>0</v>
      </c>
      <c r="K54" s="6">
        <v>0</v>
      </c>
      <c r="L54" s="6">
        <v>0</v>
      </c>
      <c r="M54" s="6">
        <v>0</v>
      </c>
      <c r="N54" s="7">
        <v>24000</v>
      </c>
    </row>
    <row r="55" spans="1:14" ht="38.25" x14ac:dyDescent="0.25">
      <c r="A55" s="2">
        <v>900226715</v>
      </c>
      <c r="B55" s="3" t="s">
        <v>14</v>
      </c>
      <c r="C55" s="3" t="s">
        <v>15</v>
      </c>
      <c r="D55" s="4">
        <v>44125</v>
      </c>
      <c r="E55" s="3" t="s">
        <v>16</v>
      </c>
      <c r="F55" s="3">
        <v>1087</v>
      </c>
      <c r="G55" s="2" t="s">
        <v>21</v>
      </c>
      <c r="H55" s="4">
        <v>44104</v>
      </c>
      <c r="I55" s="6">
        <v>24000</v>
      </c>
      <c r="J55" s="6">
        <v>0</v>
      </c>
      <c r="K55" s="6">
        <v>0</v>
      </c>
      <c r="L55" s="6">
        <v>0</v>
      </c>
      <c r="M55" s="6">
        <v>0</v>
      </c>
      <c r="N55" s="7">
        <v>24000</v>
      </c>
    </row>
    <row r="56" spans="1:14" ht="38.25" x14ac:dyDescent="0.25">
      <c r="A56" s="2">
        <v>900226715</v>
      </c>
      <c r="B56" s="3" t="s">
        <v>14</v>
      </c>
      <c r="C56" s="3" t="s">
        <v>15</v>
      </c>
      <c r="D56" s="4">
        <v>44158</v>
      </c>
      <c r="E56" s="3" t="s">
        <v>16</v>
      </c>
      <c r="F56" s="3">
        <v>1769</v>
      </c>
      <c r="G56" s="2" t="s">
        <v>22</v>
      </c>
      <c r="H56" s="4">
        <v>44125</v>
      </c>
      <c r="I56" s="6">
        <v>19000</v>
      </c>
      <c r="J56" s="6">
        <v>0</v>
      </c>
      <c r="K56" s="6">
        <v>0</v>
      </c>
      <c r="L56" s="6">
        <v>0</v>
      </c>
      <c r="M56" s="6">
        <v>0</v>
      </c>
      <c r="N56" s="7">
        <v>19000</v>
      </c>
    </row>
    <row r="57" spans="1:14" ht="38.25" x14ac:dyDescent="0.25">
      <c r="A57" s="2">
        <v>900226715</v>
      </c>
      <c r="B57" s="3" t="s">
        <v>14</v>
      </c>
      <c r="C57" s="3" t="s">
        <v>15</v>
      </c>
      <c r="D57" s="4">
        <v>44158</v>
      </c>
      <c r="E57" s="3" t="s">
        <v>16</v>
      </c>
      <c r="F57" s="3">
        <v>2117</v>
      </c>
      <c r="G57" s="2" t="s">
        <v>23</v>
      </c>
      <c r="H57" s="4">
        <v>44133</v>
      </c>
      <c r="I57" s="6">
        <v>1474313</v>
      </c>
      <c r="J57" s="6">
        <v>290300</v>
      </c>
      <c r="K57" s="6">
        <v>1184013</v>
      </c>
      <c r="L57" s="6">
        <v>0</v>
      </c>
      <c r="M57" s="6">
        <v>0</v>
      </c>
      <c r="N57" s="7">
        <v>290300</v>
      </c>
    </row>
    <row r="58" spans="1:14" ht="38.25" x14ac:dyDescent="0.25">
      <c r="A58" s="2">
        <v>900226715</v>
      </c>
      <c r="B58" s="3" t="s">
        <v>14</v>
      </c>
      <c r="C58" s="3" t="s">
        <v>15</v>
      </c>
      <c r="D58" s="4">
        <v>44256</v>
      </c>
      <c r="E58" s="3" t="s">
        <v>16</v>
      </c>
      <c r="F58" s="3">
        <v>3193</v>
      </c>
      <c r="G58" s="2" t="s">
        <v>24</v>
      </c>
      <c r="H58" s="4">
        <v>44166</v>
      </c>
      <c r="I58" s="6">
        <v>26300</v>
      </c>
      <c r="J58" s="6">
        <v>0</v>
      </c>
      <c r="K58" s="6">
        <v>0</v>
      </c>
      <c r="L58" s="6">
        <v>0</v>
      </c>
      <c r="M58" s="6">
        <v>0</v>
      </c>
      <c r="N58" s="7">
        <v>26300</v>
      </c>
    </row>
    <row r="59" spans="1:14" ht="38.25" x14ac:dyDescent="0.25">
      <c r="A59" s="2">
        <v>900226715</v>
      </c>
      <c r="B59" s="3" t="s">
        <v>14</v>
      </c>
      <c r="C59" s="3" t="s">
        <v>15</v>
      </c>
      <c r="D59" s="4">
        <v>44256</v>
      </c>
      <c r="E59" s="3" t="s">
        <v>16</v>
      </c>
      <c r="F59" s="3">
        <v>3302</v>
      </c>
      <c r="G59" s="2" t="s">
        <v>25</v>
      </c>
      <c r="H59" s="4">
        <v>44169</v>
      </c>
      <c r="I59" s="6">
        <v>77000</v>
      </c>
      <c r="J59" s="6">
        <v>0</v>
      </c>
      <c r="K59" s="6">
        <v>0</v>
      </c>
      <c r="L59" s="6">
        <v>0</v>
      </c>
      <c r="M59" s="6">
        <v>0</v>
      </c>
      <c r="N59" s="7">
        <v>77000</v>
      </c>
    </row>
    <row r="60" spans="1:14" ht="38.25" x14ac:dyDescent="0.25">
      <c r="A60" s="2">
        <v>900226715</v>
      </c>
      <c r="B60" s="3" t="s">
        <v>14</v>
      </c>
      <c r="C60" s="3" t="s">
        <v>15</v>
      </c>
      <c r="D60" s="4">
        <v>44256</v>
      </c>
      <c r="E60" s="3" t="s">
        <v>16</v>
      </c>
      <c r="F60" s="3">
        <v>3303</v>
      </c>
      <c r="G60" s="2" t="s">
        <v>26</v>
      </c>
      <c r="H60" s="4">
        <v>44169</v>
      </c>
      <c r="I60" s="6">
        <v>178400</v>
      </c>
      <c r="J60" s="6">
        <v>0</v>
      </c>
      <c r="K60" s="6">
        <v>0</v>
      </c>
      <c r="L60" s="6">
        <v>0</v>
      </c>
      <c r="M60" s="6">
        <v>0</v>
      </c>
      <c r="N60" s="7">
        <v>178400</v>
      </c>
    </row>
    <row r="61" spans="1:14" ht="38.25" x14ac:dyDescent="0.25">
      <c r="A61" s="2">
        <v>900226715</v>
      </c>
      <c r="B61" s="3" t="s">
        <v>14</v>
      </c>
      <c r="C61" s="3" t="s">
        <v>15</v>
      </c>
      <c r="D61" s="4">
        <v>44256</v>
      </c>
      <c r="E61" s="3" t="s">
        <v>16</v>
      </c>
      <c r="F61" s="3">
        <v>3357</v>
      </c>
      <c r="G61" s="2" t="s">
        <v>27</v>
      </c>
      <c r="H61" s="4">
        <v>44169</v>
      </c>
      <c r="I61" s="6">
        <v>24000</v>
      </c>
      <c r="J61" s="6">
        <v>0</v>
      </c>
      <c r="K61" s="6">
        <v>0</v>
      </c>
      <c r="L61" s="6">
        <v>0</v>
      </c>
      <c r="M61" s="6">
        <v>0</v>
      </c>
      <c r="N61" s="7">
        <v>24000</v>
      </c>
    </row>
    <row r="62" spans="1:14" ht="38.25" x14ac:dyDescent="0.25">
      <c r="A62" s="2">
        <v>900226715</v>
      </c>
      <c r="B62" s="3" t="s">
        <v>14</v>
      </c>
      <c r="C62" s="3" t="s">
        <v>15</v>
      </c>
      <c r="D62" s="4">
        <v>44256</v>
      </c>
      <c r="E62" s="3" t="s">
        <v>16</v>
      </c>
      <c r="F62" s="3">
        <v>3398</v>
      </c>
      <c r="G62" s="2" t="s">
        <v>28</v>
      </c>
      <c r="H62" s="4">
        <v>44174</v>
      </c>
      <c r="I62" s="6">
        <v>45100</v>
      </c>
      <c r="J62" s="6">
        <v>0</v>
      </c>
      <c r="K62" s="6">
        <v>0</v>
      </c>
      <c r="L62" s="6">
        <v>0</v>
      </c>
      <c r="M62" s="6">
        <v>0</v>
      </c>
      <c r="N62" s="7">
        <v>45100</v>
      </c>
    </row>
    <row r="63" spans="1:14" ht="38.25" x14ac:dyDescent="0.25">
      <c r="A63" s="2">
        <v>900226715</v>
      </c>
      <c r="B63" s="3" t="s">
        <v>14</v>
      </c>
      <c r="C63" s="3" t="s">
        <v>15</v>
      </c>
      <c r="D63" s="4">
        <v>44256</v>
      </c>
      <c r="E63" s="3" t="s">
        <v>16</v>
      </c>
      <c r="F63" s="3">
        <v>3405</v>
      </c>
      <c r="G63" s="2" t="s">
        <v>29</v>
      </c>
      <c r="H63" s="4">
        <v>44174</v>
      </c>
      <c r="I63" s="6">
        <v>19000</v>
      </c>
      <c r="J63" s="6">
        <v>0</v>
      </c>
      <c r="K63" s="6">
        <v>0</v>
      </c>
      <c r="L63" s="6">
        <v>0</v>
      </c>
      <c r="M63" s="6">
        <v>0</v>
      </c>
      <c r="N63" s="7">
        <v>19000</v>
      </c>
    </row>
    <row r="64" spans="1:14" ht="38.25" x14ac:dyDescent="0.25">
      <c r="A64" s="2">
        <v>900226715</v>
      </c>
      <c r="B64" s="3" t="s">
        <v>14</v>
      </c>
      <c r="C64" s="3" t="s">
        <v>15</v>
      </c>
      <c r="D64" s="4">
        <v>44256</v>
      </c>
      <c r="E64" s="3" t="s">
        <v>16</v>
      </c>
      <c r="F64" s="3">
        <v>3850</v>
      </c>
      <c r="G64" s="2" t="s">
        <v>30</v>
      </c>
      <c r="H64" s="4">
        <v>44187</v>
      </c>
      <c r="I64" s="6">
        <v>122000</v>
      </c>
      <c r="J64" s="6">
        <v>0</v>
      </c>
      <c r="K64" s="6">
        <v>0</v>
      </c>
      <c r="L64" s="6">
        <v>0</v>
      </c>
      <c r="M64" s="6">
        <v>0</v>
      </c>
      <c r="N64" s="7">
        <v>122000</v>
      </c>
    </row>
    <row r="65" spans="1:14" ht="38.25" x14ac:dyDescent="0.25">
      <c r="A65" s="2">
        <v>900226715</v>
      </c>
      <c r="B65" s="3" t="s">
        <v>14</v>
      </c>
      <c r="C65" s="3" t="s">
        <v>31</v>
      </c>
      <c r="D65" s="4">
        <v>44256</v>
      </c>
      <c r="E65" s="3" t="s">
        <v>16</v>
      </c>
      <c r="F65" s="3">
        <v>3953</v>
      </c>
      <c r="G65" s="2" t="s">
        <v>32</v>
      </c>
      <c r="H65" s="4">
        <v>44193</v>
      </c>
      <c r="I65" s="6">
        <v>99712</v>
      </c>
      <c r="J65" s="6">
        <v>0</v>
      </c>
      <c r="K65" s="6">
        <v>79812</v>
      </c>
      <c r="L65" s="6">
        <v>0</v>
      </c>
      <c r="M65" s="6">
        <v>0</v>
      </c>
      <c r="N65" s="7">
        <v>19900</v>
      </c>
    </row>
    <row r="66" spans="1:14" ht="38.25" x14ac:dyDescent="0.25">
      <c r="A66" s="2">
        <v>900226715</v>
      </c>
      <c r="B66" s="3" t="s">
        <v>14</v>
      </c>
      <c r="C66" s="3" t="s">
        <v>31</v>
      </c>
      <c r="D66" s="4">
        <v>44256</v>
      </c>
      <c r="E66" s="3" t="s">
        <v>16</v>
      </c>
      <c r="F66" s="3">
        <v>3959</v>
      </c>
      <c r="G66" s="2" t="s">
        <v>33</v>
      </c>
      <c r="H66" s="4">
        <v>44193</v>
      </c>
      <c r="I66" s="6">
        <v>59912</v>
      </c>
      <c r="J66" s="6">
        <v>0</v>
      </c>
      <c r="K66" s="6">
        <v>0</v>
      </c>
      <c r="L66" s="6">
        <v>0</v>
      </c>
      <c r="M66" s="6">
        <v>0</v>
      </c>
      <c r="N66" s="7">
        <v>59912</v>
      </c>
    </row>
    <row r="67" spans="1:14" ht="38.25" x14ac:dyDescent="0.25">
      <c r="A67" s="2">
        <v>900226715</v>
      </c>
      <c r="B67" s="3" t="s">
        <v>14</v>
      </c>
      <c r="C67" s="3" t="s">
        <v>15</v>
      </c>
      <c r="D67" s="4">
        <v>44322</v>
      </c>
      <c r="E67" s="3" t="s">
        <v>16</v>
      </c>
      <c r="F67" s="3">
        <v>4597</v>
      </c>
      <c r="G67" s="2" t="s">
        <v>34</v>
      </c>
      <c r="H67" s="4">
        <v>44218</v>
      </c>
      <c r="I67" s="6">
        <v>158260</v>
      </c>
      <c r="J67" s="6">
        <v>0</v>
      </c>
      <c r="K67" s="6">
        <v>0</v>
      </c>
      <c r="L67" s="6">
        <v>0</v>
      </c>
      <c r="M67" s="6">
        <v>0</v>
      </c>
      <c r="N67" s="7">
        <v>158260</v>
      </c>
    </row>
    <row r="68" spans="1:14" ht="38.25" x14ac:dyDescent="0.25">
      <c r="A68" s="2">
        <v>900226715</v>
      </c>
      <c r="B68" s="3" t="s">
        <v>14</v>
      </c>
      <c r="C68" s="3" t="s">
        <v>15</v>
      </c>
      <c r="D68" s="4">
        <v>44322</v>
      </c>
      <c r="E68" s="3" t="s">
        <v>16</v>
      </c>
      <c r="F68" s="3">
        <v>4880</v>
      </c>
      <c r="G68" s="2" t="s">
        <v>35</v>
      </c>
      <c r="H68" s="4">
        <v>44230</v>
      </c>
      <c r="I68" s="6">
        <v>138266</v>
      </c>
      <c r="J68" s="6">
        <v>0</v>
      </c>
      <c r="K68" s="6">
        <v>0</v>
      </c>
      <c r="L68" s="6">
        <v>0</v>
      </c>
      <c r="M68" s="6">
        <v>0</v>
      </c>
      <c r="N68" s="7">
        <v>138266</v>
      </c>
    </row>
    <row r="69" spans="1:14" ht="38.25" x14ac:dyDescent="0.25">
      <c r="A69" s="2">
        <v>900226715</v>
      </c>
      <c r="B69" s="3" t="s">
        <v>14</v>
      </c>
      <c r="C69" s="3" t="s">
        <v>15</v>
      </c>
      <c r="D69" s="4">
        <v>44322</v>
      </c>
      <c r="E69" s="3" t="s">
        <v>16</v>
      </c>
      <c r="F69" s="3">
        <v>4984</v>
      </c>
      <c r="G69" s="2" t="s">
        <v>36</v>
      </c>
      <c r="H69" s="4">
        <v>44235</v>
      </c>
      <c r="I69" s="6">
        <v>59700</v>
      </c>
      <c r="J69" s="6">
        <v>0</v>
      </c>
      <c r="K69" s="6">
        <v>0</v>
      </c>
      <c r="L69" s="6">
        <v>0</v>
      </c>
      <c r="M69" s="6">
        <v>0</v>
      </c>
      <c r="N69" s="7">
        <v>59700</v>
      </c>
    </row>
    <row r="70" spans="1:14" ht="38.25" x14ac:dyDescent="0.25">
      <c r="A70" s="2">
        <v>900226715</v>
      </c>
      <c r="B70" s="3" t="s">
        <v>14</v>
      </c>
      <c r="C70" s="3" t="s">
        <v>15</v>
      </c>
      <c r="D70" s="4">
        <v>44322</v>
      </c>
      <c r="E70" s="3" t="s">
        <v>16</v>
      </c>
      <c r="F70" s="3">
        <v>5493</v>
      </c>
      <c r="G70" s="2" t="s">
        <v>37</v>
      </c>
      <c r="H70" s="4">
        <v>44249</v>
      </c>
      <c r="I70" s="6">
        <v>393000</v>
      </c>
      <c r="J70" s="6">
        <v>0</v>
      </c>
      <c r="K70" s="6">
        <v>213700</v>
      </c>
      <c r="L70" s="6">
        <v>0</v>
      </c>
      <c r="M70" s="6">
        <v>0</v>
      </c>
      <c r="N70" s="7">
        <v>179300</v>
      </c>
    </row>
    <row r="71" spans="1:14" ht="38.25" x14ac:dyDescent="0.25">
      <c r="A71" s="2">
        <v>900226715</v>
      </c>
      <c r="B71" s="3" t="s">
        <v>14</v>
      </c>
      <c r="C71" s="3" t="s">
        <v>15</v>
      </c>
      <c r="D71" s="4">
        <v>44322</v>
      </c>
      <c r="E71" s="3" t="s">
        <v>16</v>
      </c>
      <c r="F71" s="3">
        <v>6567</v>
      </c>
      <c r="G71" s="2" t="s">
        <v>38</v>
      </c>
      <c r="H71" s="4">
        <v>44278</v>
      </c>
      <c r="I71" s="6">
        <v>154561</v>
      </c>
      <c r="J71" s="6">
        <v>0</v>
      </c>
      <c r="K71" s="6">
        <v>0</v>
      </c>
      <c r="L71" s="6">
        <v>0</v>
      </c>
      <c r="M71" s="6">
        <v>0</v>
      </c>
      <c r="N71" s="7">
        <v>154561</v>
      </c>
    </row>
    <row r="72" spans="1:14" ht="38.25" x14ac:dyDescent="0.25">
      <c r="A72" s="2">
        <v>900226715</v>
      </c>
      <c r="B72" s="3" t="s">
        <v>14</v>
      </c>
      <c r="C72" s="3" t="s">
        <v>15</v>
      </c>
      <c r="D72" s="4">
        <v>44322</v>
      </c>
      <c r="E72" s="3" t="s">
        <v>16</v>
      </c>
      <c r="F72" s="3">
        <v>6906</v>
      </c>
      <c r="G72" s="2" t="s">
        <v>39</v>
      </c>
      <c r="H72" s="4">
        <v>44286</v>
      </c>
      <c r="I72" s="6">
        <v>426682</v>
      </c>
      <c r="J72" s="6">
        <v>426682</v>
      </c>
      <c r="K72" s="6">
        <v>0</v>
      </c>
      <c r="L72" s="6">
        <v>0</v>
      </c>
      <c r="M72" s="6">
        <v>0</v>
      </c>
      <c r="N72" s="7">
        <v>426682</v>
      </c>
    </row>
    <row r="73" spans="1:14" ht="38.25" x14ac:dyDescent="0.25">
      <c r="A73" s="2">
        <v>900226715</v>
      </c>
      <c r="B73" s="3" t="s">
        <v>14</v>
      </c>
      <c r="C73" s="3" t="s">
        <v>31</v>
      </c>
      <c r="D73" s="4">
        <v>44593</v>
      </c>
      <c r="E73" s="3" t="s">
        <v>16</v>
      </c>
      <c r="F73" s="3">
        <v>10512</v>
      </c>
      <c r="G73" s="2" t="s">
        <v>40</v>
      </c>
      <c r="H73" s="4">
        <v>44370</v>
      </c>
      <c r="I73" s="6">
        <v>59700</v>
      </c>
      <c r="J73" s="6">
        <v>0</v>
      </c>
      <c r="K73" s="6">
        <v>0</v>
      </c>
      <c r="L73" s="6">
        <v>0</v>
      </c>
      <c r="M73" s="6">
        <v>0</v>
      </c>
      <c r="N73" s="7">
        <v>59700</v>
      </c>
    </row>
    <row r="74" spans="1:14" ht="38.25" x14ac:dyDescent="0.25">
      <c r="A74" s="2">
        <v>900226715</v>
      </c>
      <c r="B74" s="3" t="s">
        <v>14</v>
      </c>
      <c r="C74" s="3" t="s">
        <v>15</v>
      </c>
      <c r="D74" s="4">
        <v>44431</v>
      </c>
      <c r="E74" s="3" t="s">
        <v>16</v>
      </c>
      <c r="F74" s="3">
        <v>11010</v>
      </c>
      <c r="G74" s="2" t="s">
        <v>41</v>
      </c>
      <c r="H74" s="4">
        <v>44384</v>
      </c>
      <c r="I74" s="6">
        <v>740200</v>
      </c>
      <c r="J74" s="6">
        <v>0</v>
      </c>
      <c r="K74" s="6">
        <v>0</v>
      </c>
      <c r="L74" s="6">
        <v>0</v>
      </c>
      <c r="M74" s="6">
        <v>0</v>
      </c>
      <c r="N74" s="7">
        <v>740200</v>
      </c>
    </row>
    <row r="75" spans="1:14" ht="38.25" x14ac:dyDescent="0.25">
      <c r="A75" s="2">
        <v>900226715</v>
      </c>
      <c r="B75" s="3" t="s">
        <v>14</v>
      </c>
      <c r="C75" s="3" t="s">
        <v>15</v>
      </c>
      <c r="D75" s="4">
        <v>44431</v>
      </c>
      <c r="E75" s="3" t="s">
        <v>16</v>
      </c>
      <c r="F75" s="3">
        <v>11894</v>
      </c>
      <c r="G75" s="2" t="s">
        <v>42</v>
      </c>
      <c r="H75" s="4">
        <v>44406</v>
      </c>
      <c r="I75" s="6">
        <v>584767</v>
      </c>
      <c r="J75" s="6">
        <v>0</v>
      </c>
      <c r="K75" s="6">
        <v>0</v>
      </c>
      <c r="L75" s="6">
        <v>0</v>
      </c>
      <c r="M75" s="6">
        <v>0</v>
      </c>
      <c r="N75" s="7">
        <v>584767</v>
      </c>
    </row>
    <row r="76" spans="1:14" ht="38.25" x14ac:dyDescent="0.25">
      <c r="A76" s="2">
        <v>900226715</v>
      </c>
      <c r="B76" s="3" t="s">
        <v>14</v>
      </c>
      <c r="C76" s="3" t="s">
        <v>31</v>
      </c>
      <c r="D76" s="4">
        <v>44593</v>
      </c>
      <c r="E76" s="3" t="s">
        <v>16</v>
      </c>
      <c r="F76" s="3">
        <v>13877</v>
      </c>
      <c r="G76" s="2" t="s">
        <v>43</v>
      </c>
      <c r="H76" s="4">
        <v>44459</v>
      </c>
      <c r="I76" s="6">
        <v>58670</v>
      </c>
      <c r="J76" s="6">
        <v>0</v>
      </c>
      <c r="K76" s="6">
        <v>0</v>
      </c>
      <c r="L76" s="6">
        <v>0</v>
      </c>
      <c r="M76" s="6">
        <v>0</v>
      </c>
      <c r="N76" s="7">
        <v>58670</v>
      </c>
    </row>
    <row r="77" spans="1:14" ht="38.25" x14ac:dyDescent="0.25">
      <c r="A77" s="2">
        <v>900226715</v>
      </c>
      <c r="B77" s="3" t="s">
        <v>14</v>
      </c>
      <c r="C77" s="3" t="s">
        <v>15</v>
      </c>
      <c r="D77" s="4">
        <v>44607</v>
      </c>
      <c r="E77" s="3" t="s">
        <v>16</v>
      </c>
      <c r="F77" s="3">
        <v>14606</v>
      </c>
      <c r="G77" s="2" t="s">
        <v>44</v>
      </c>
      <c r="H77" s="4">
        <v>44478</v>
      </c>
      <c r="I77" s="6">
        <v>60414</v>
      </c>
      <c r="J77" s="6">
        <v>0</v>
      </c>
      <c r="K77" s="6">
        <v>0</v>
      </c>
      <c r="L77" s="6">
        <v>0</v>
      </c>
      <c r="M77" s="6">
        <v>0</v>
      </c>
      <c r="N77" s="7">
        <v>60414</v>
      </c>
    </row>
    <row r="78" spans="1:14" ht="38.25" x14ac:dyDescent="0.25">
      <c r="A78" s="2">
        <v>900226715</v>
      </c>
      <c r="B78" s="3" t="s">
        <v>14</v>
      </c>
      <c r="C78" s="3" t="s">
        <v>15</v>
      </c>
      <c r="D78" s="4">
        <v>44607</v>
      </c>
      <c r="E78" s="3" t="s">
        <v>16</v>
      </c>
      <c r="F78" s="3">
        <v>14608</v>
      </c>
      <c r="G78" s="2" t="s">
        <v>45</v>
      </c>
      <c r="H78" s="4">
        <v>44478</v>
      </c>
      <c r="I78" s="6">
        <v>81155</v>
      </c>
      <c r="J78" s="6">
        <v>0</v>
      </c>
      <c r="K78" s="6">
        <v>0</v>
      </c>
      <c r="L78" s="6">
        <v>0</v>
      </c>
      <c r="M78" s="6">
        <v>0</v>
      </c>
      <c r="N78" s="7">
        <v>81155</v>
      </c>
    </row>
    <row r="79" spans="1:14" ht="38.25" x14ac:dyDescent="0.25">
      <c r="A79" s="2">
        <v>900226715</v>
      </c>
      <c r="B79" s="3" t="s">
        <v>14</v>
      </c>
      <c r="C79" s="3" t="s">
        <v>15</v>
      </c>
      <c r="D79" s="4">
        <v>44607</v>
      </c>
      <c r="E79" s="3" t="s">
        <v>16</v>
      </c>
      <c r="F79" s="3">
        <v>16563</v>
      </c>
      <c r="G79" s="2" t="s">
        <v>46</v>
      </c>
      <c r="H79" s="4">
        <v>44526</v>
      </c>
      <c r="I79" s="6">
        <v>60414</v>
      </c>
      <c r="J79" s="6">
        <v>0</v>
      </c>
      <c r="K79" s="6">
        <v>0</v>
      </c>
      <c r="L79" s="6">
        <v>0</v>
      </c>
      <c r="M79" s="6">
        <v>0</v>
      </c>
      <c r="N79" s="7">
        <v>60414</v>
      </c>
    </row>
    <row r="80" spans="1:14" ht="38.25" x14ac:dyDescent="0.25">
      <c r="A80" s="2">
        <v>900226715</v>
      </c>
      <c r="B80" s="3" t="s">
        <v>14</v>
      </c>
      <c r="C80" s="3" t="s">
        <v>15</v>
      </c>
      <c r="D80" s="4">
        <v>44607</v>
      </c>
      <c r="E80" s="3" t="s">
        <v>16</v>
      </c>
      <c r="F80" s="3">
        <v>17611</v>
      </c>
      <c r="G80" s="2" t="s">
        <v>47</v>
      </c>
      <c r="H80" s="4">
        <v>44552</v>
      </c>
      <c r="I80" s="6">
        <v>59700</v>
      </c>
      <c r="J80" s="6">
        <v>0</v>
      </c>
      <c r="K80" s="6">
        <v>0</v>
      </c>
      <c r="L80" s="6">
        <v>0</v>
      </c>
      <c r="M80" s="6">
        <v>0</v>
      </c>
      <c r="N80" s="7">
        <v>59700</v>
      </c>
    </row>
    <row r="81" spans="1:14" ht="38.25" x14ac:dyDescent="0.25">
      <c r="A81" s="2">
        <v>900226715</v>
      </c>
      <c r="B81" s="3" t="s">
        <v>14</v>
      </c>
      <c r="C81" s="3" t="s">
        <v>15</v>
      </c>
      <c r="D81" s="4">
        <v>44607</v>
      </c>
      <c r="E81" s="3" t="s">
        <v>16</v>
      </c>
      <c r="F81" s="3">
        <v>17808</v>
      </c>
      <c r="G81" s="2" t="s">
        <v>48</v>
      </c>
      <c r="H81" s="4">
        <v>44559</v>
      </c>
      <c r="I81" s="6">
        <v>60976</v>
      </c>
      <c r="J81" s="6">
        <v>0</v>
      </c>
      <c r="K81" s="6">
        <v>0</v>
      </c>
      <c r="L81" s="6">
        <v>0</v>
      </c>
      <c r="M81" s="8">
        <v>0</v>
      </c>
      <c r="N81" s="9">
        <v>60976</v>
      </c>
    </row>
    <row r="82" spans="1:14" x14ac:dyDescent="0.25">
      <c r="M82" s="10" t="s">
        <v>49</v>
      </c>
      <c r="N82" s="11">
        <f>SUM(N3:N81)</f>
        <v>9211218</v>
      </c>
    </row>
    <row r="83" spans="1:14" x14ac:dyDescent="0.25">
      <c r="M83" s="10" t="s">
        <v>50</v>
      </c>
      <c r="N83" s="11">
        <v>1359817</v>
      </c>
    </row>
    <row r="84" spans="1:14" x14ac:dyDescent="0.25">
      <c r="M84" s="10" t="s">
        <v>51</v>
      </c>
      <c r="N84" s="11">
        <f>+N82-N83</f>
        <v>7851401</v>
      </c>
    </row>
  </sheetData>
  <mergeCells count="1">
    <mergeCell ref="A1:N1"/>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F388-BDE8-498C-AD96-19C19402B53E}">
  <dimension ref="A1:D38"/>
  <sheetViews>
    <sheetView topLeftCell="A10" workbookViewId="0">
      <selection activeCell="M9" sqref="M9"/>
    </sheetView>
  </sheetViews>
  <sheetFormatPr baseColWidth="10" defaultRowHeight="15" x14ac:dyDescent="0.25"/>
  <sheetData>
    <row r="1" spans="1:4" ht="25.5" x14ac:dyDescent="0.25">
      <c r="A1" s="34" t="s">
        <v>53</v>
      </c>
      <c r="B1" s="35" t="s">
        <v>54</v>
      </c>
      <c r="C1" s="35" t="s">
        <v>56</v>
      </c>
      <c r="D1" s="47" t="s">
        <v>363</v>
      </c>
    </row>
    <row r="2" spans="1:4" x14ac:dyDescent="0.25">
      <c r="A2" s="5">
        <v>553024</v>
      </c>
      <c r="B2" s="24">
        <v>727997</v>
      </c>
      <c r="C2" s="48">
        <v>43431</v>
      </c>
      <c r="D2" s="33" t="s">
        <v>364</v>
      </c>
    </row>
    <row r="3" spans="1:4" x14ac:dyDescent="0.25">
      <c r="A3" s="5">
        <v>566106</v>
      </c>
      <c r="B3" s="24">
        <v>85414</v>
      </c>
      <c r="C3" s="48">
        <v>43740</v>
      </c>
      <c r="D3" s="33" t="s">
        <v>364</v>
      </c>
    </row>
    <row r="4" spans="1:4" x14ac:dyDescent="0.25">
      <c r="A4" s="5">
        <v>567787</v>
      </c>
      <c r="B4" s="24">
        <v>168593</v>
      </c>
      <c r="C4" s="48">
        <v>43784</v>
      </c>
      <c r="D4" s="33" t="s">
        <v>364</v>
      </c>
    </row>
    <row r="5" spans="1:4" x14ac:dyDescent="0.25">
      <c r="A5" s="5">
        <v>568018</v>
      </c>
      <c r="B5" s="24">
        <v>55855</v>
      </c>
      <c r="C5" s="48">
        <v>43790</v>
      </c>
      <c r="D5" s="33" t="s">
        <v>364</v>
      </c>
    </row>
    <row r="6" spans="1:4" x14ac:dyDescent="0.25">
      <c r="A6" s="5">
        <v>568610</v>
      </c>
      <c r="B6" s="24">
        <v>90892</v>
      </c>
      <c r="C6" s="48">
        <v>43803</v>
      </c>
      <c r="D6" s="33" t="s">
        <v>364</v>
      </c>
    </row>
    <row r="7" spans="1:4" x14ac:dyDescent="0.25">
      <c r="A7" s="5">
        <v>569418</v>
      </c>
      <c r="B7" s="24">
        <v>123037</v>
      </c>
      <c r="C7" s="48">
        <v>43825</v>
      </c>
      <c r="D7" s="33" t="s">
        <v>364</v>
      </c>
    </row>
    <row r="8" spans="1:4" x14ac:dyDescent="0.25">
      <c r="A8" s="5">
        <v>569628</v>
      </c>
      <c r="B8" s="24">
        <v>58314</v>
      </c>
      <c r="C8" s="48">
        <v>43837</v>
      </c>
      <c r="D8" s="33" t="s">
        <v>364</v>
      </c>
    </row>
    <row r="9" spans="1:4" x14ac:dyDescent="0.25">
      <c r="A9" s="5">
        <v>569780</v>
      </c>
      <c r="B9" s="24">
        <v>54200</v>
      </c>
      <c r="C9" s="48">
        <v>43840</v>
      </c>
      <c r="D9" s="33" t="s">
        <v>364</v>
      </c>
    </row>
    <row r="10" spans="1:4" x14ac:dyDescent="0.25">
      <c r="A10" s="5">
        <v>572460</v>
      </c>
      <c r="B10" s="24">
        <v>68820</v>
      </c>
      <c r="C10" s="48">
        <v>43904</v>
      </c>
      <c r="D10" s="33" t="s">
        <v>364</v>
      </c>
    </row>
    <row r="11" spans="1:4" x14ac:dyDescent="0.25">
      <c r="A11" s="5">
        <v>573432</v>
      </c>
      <c r="B11" s="24">
        <v>19000</v>
      </c>
      <c r="C11" s="48">
        <v>43950</v>
      </c>
      <c r="D11" s="33" t="s">
        <v>364</v>
      </c>
    </row>
    <row r="12" spans="1:4" x14ac:dyDescent="0.25">
      <c r="A12" s="5">
        <v>573757</v>
      </c>
      <c r="B12" s="24">
        <v>133544</v>
      </c>
      <c r="C12" s="48">
        <v>43959</v>
      </c>
      <c r="D12" s="33" t="s">
        <v>364</v>
      </c>
    </row>
    <row r="13" spans="1:4" x14ac:dyDescent="0.25">
      <c r="A13" s="5">
        <v>574432</v>
      </c>
      <c r="B13" s="24">
        <v>57600</v>
      </c>
      <c r="C13" s="48">
        <v>43977</v>
      </c>
      <c r="D13" s="33" t="s">
        <v>364</v>
      </c>
    </row>
    <row r="14" spans="1:4" x14ac:dyDescent="0.25">
      <c r="A14" s="5">
        <v>574556</v>
      </c>
      <c r="B14" s="24">
        <v>14000</v>
      </c>
      <c r="C14" s="48">
        <v>43979</v>
      </c>
      <c r="D14" s="33" t="s">
        <v>364</v>
      </c>
    </row>
    <row r="15" spans="1:4" x14ac:dyDescent="0.25">
      <c r="A15" s="5">
        <v>574571</v>
      </c>
      <c r="B15" s="24">
        <v>129300</v>
      </c>
      <c r="C15" s="48">
        <v>43979</v>
      </c>
      <c r="D15" s="33" t="s">
        <v>364</v>
      </c>
    </row>
    <row r="16" spans="1:4" x14ac:dyDescent="0.25">
      <c r="A16" s="5">
        <v>574668</v>
      </c>
      <c r="B16" s="24">
        <v>59067</v>
      </c>
      <c r="C16" s="48">
        <v>43983</v>
      </c>
      <c r="D16" s="33" t="s">
        <v>364</v>
      </c>
    </row>
    <row r="17" spans="1:4" x14ac:dyDescent="0.25">
      <c r="A17" s="5">
        <v>575530</v>
      </c>
      <c r="B17" s="24">
        <v>746700</v>
      </c>
      <c r="C17" s="48">
        <v>44006</v>
      </c>
      <c r="D17" s="33" t="s">
        <v>364</v>
      </c>
    </row>
    <row r="18" spans="1:4" x14ac:dyDescent="0.25">
      <c r="A18" s="5">
        <v>575552</v>
      </c>
      <c r="B18" s="24">
        <v>19000</v>
      </c>
      <c r="C18" s="48">
        <v>44006</v>
      </c>
      <c r="D18" s="33" t="s">
        <v>364</v>
      </c>
    </row>
    <row r="19" spans="1:4" x14ac:dyDescent="0.25">
      <c r="A19" s="5">
        <v>576875</v>
      </c>
      <c r="B19" s="24">
        <v>8400</v>
      </c>
      <c r="C19" s="48">
        <v>44046</v>
      </c>
      <c r="D19" s="33" t="s">
        <v>364</v>
      </c>
    </row>
    <row r="20" spans="1:4" x14ac:dyDescent="0.25">
      <c r="A20" s="5">
        <v>576899</v>
      </c>
      <c r="B20" s="24">
        <v>35100</v>
      </c>
      <c r="C20" s="48">
        <v>44047</v>
      </c>
      <c r="D20" s="33" t="s">
        <v>364</v>
      </c>
    </row>
    <row r="21" spans="1:4" x14ac:dyDescent="0.25">
      <c r="A21" s="5">
        <v>577034</v>
      </c>
      <c r="B21" s="24">
        <v>162655</v>
      </c>
      <c r="C21" s="48">
        <v>44053</v>
      </c>
      <c r="D21" s="33" t="s">
        <v>364</v>
      </c>
    </row>
    <row r="22" spans="1:4" x14ac:dyDescent="0.25">
      <c r="A22" s="5">
        <v>577401</v>
      </c>
      <c r="B22" s="24">
        <v>82200</v>
      </c>
      <c r="C22" s="48">
        <v>44063</v>
      </c>
      <c r="D22" s="33" t="s">
        <v>364</v>
      </c>
    </row>
    <row r="23" spans="1:4" x14ac:dyDescent="0.25">
      <c r="A23" s="5">
        <v>577602</v>
      </c>
      <c r="B23" s="24">
        <v>19000</v>
      </c>
      <c r="C23" s="48">
        <v>44069</v>
      </c>
      <c r="D23" s="33" t="s">
        <v>364</v>
      </c>
    </row>
    <row r="24" spans="1:4" x14ac:dyDescent="0.25">
      <c r="A24" s="5">
        <v>68</v>
      </c>
      <c r="B24" s="24">
        <v>277700</v>
      </c>
      <c r="C24" s="48">
        <v>44076</v>
      </c>
      <c r="D24" s="33" t="s">
        <v>364</v>
      </c>
    </row>
    <row r="25" spans="1:4" x14ac:dyDescent="0.25">
      <c r="A25" s="5">
        <v>99</v>
      </c>
      <c r="B25" s="24">
        <v>19000</v>
      </c>
      <c r="C25" s="48">
        <v>44076</v>
      </c>
      <c r="D25" s="33" t="s">
        <v>364</v>
      </c>
    </row>
    <row r="26" spans="1:4" x14ac:dyDescent="0.25">
      <c r="A26" s="5">
        <v>574</v>
      </c>
      <c r="B26" s="24">
        <v>19000</v>
      </c>
      <c r="C26" s="48">
        <v>44090</v>
      </c>
      <c r="D26" s="33" t="s">
        <v>364</v>
      </c>
    </row>
    <row r="27" spans="1:4" x14ac:dyDescent="0.25">
      <c r="A27" s="5">
        <v>592</v>
      </c>
      <c r="B27" s="24">
        <v>24000</v>
      </c>
      <c r="C27" s="48">
        <v>44090</v>
      </c>
      <c r="D27" s="33" t="s">
        <v>364</v>
      </c>
    </row>
    <row r="28" spans="1:4" x14ac:dyDescent="0.25">
      <c r="A28" s="5">
        <v>1087</v>
      </c>
      <c r="B28" s="24">
        <v>24000</v>
      </c>
      <c r="C28" s="48">
        <v>44104</v>
      </c>
      <c r="D28" s="33" t="s">
        <v>364</v>
      </c>
    </row>
    <row r="29" spans="1:4" x14ac:dyDescent="0.25">
      <c r="A29" s="5">
        <v>6906</v>
      </c>
      <c r="B29" s="24">
        <v>426682</v>
      </c>
      <c r="C29" s="48">
        <v>44286</v>
      </c>
      <c r="D29" s="33" t="s">
        <v>364</v>
      </c>
    </row>
    <row r="30" spans="1:4" x14ac:dyDescent="0.25">
      <c r="A30" s="5">
        <v>10512</v>
      </c>
      <c r="B30" s="24">
        <v>59700</v>
      </c>
      <c r="C30" s="48">
        <v>44370</v>
      </c>
      <c r="D30" s="33" t="s">
        <v>364</v>
      </c>
    </row>
    <row r="31" spans="1:4" x14ac:dyDescent="0.25">
      <c r="A31" s="5">
        <v>11010</v>
      </c>
      <c r="B31" s="24">
        <v>740200</v>
      </c>
      <c r="C31" s="48">
        <v>44384</v>
      </c>
      <c r="D31" s="33" t="s">
        <v>364</v>
      </c>
    </row>
    <row r="32" spans="1:4" x14ac:dyDescent="0.25">
      <c r="A32" s="5">
        <v>11894</v>
      </c>
      <c r="B32" s="24">
        <v>584767</v>
      </c>
      <c r="C32" s="48">
        <v>44406</v>
      </c>
      <c r="D32" s="33" t="s">
        <v>364</v>
      </c>
    </row>
    <row r="33" spans="1:4" x14ac:dyDescent="0.25">
      <c r="A33" s="5">
        <v>13877</v>
      </c>
      <c r="B33" s="24">
        <v>58670</v>
      </c>
      <c r="C33" s="48">
        <v>44459</v>
      </c>
      <c r="D33" s="33" t="s">
        <v>364</v>
      </c>
    </row>
    <row r="34" spans="1:4" x14ac:dyDescent="0.25">
      <c r="A34" s="5">
        <v>14606</v>
      </c>
      <c r="B34" s="24">
        <v>60414</v>
      </c>
      <c r="C34" s="48">
        <v>44478</v>
      </c>
      <c r="D34" s="33" t="s">
        <v>364</v>
      </c>
    </row>
    <row r="35" spans="1:4" x14ac:dyDescent="0.25">
      <c r="A35" s="5">
        <v>14608</v>
      </c>
      <c r="B35" s="24">
        <v>81155</v>
      </c>
      <c r="C35" s="48">
        <v>44478</v>
      </c>
      <c r="D35" s="33" t="s">
        <v>364</v>
      </c>
    </row>
    <row r="36" spans="1:4" x14ac:dyDescent="0.25">
      <c r="A36" s="5">
        <v>16563</v>
      </c>
      <c r="B36" s="24">
        <v>60414</v>
      </c>
      <c r="C36" s="48">
        <v>44526</v>
      </c>
      <c r="D36" s="33" t="s">
        <v>364</v>
      </c>
    </row>
    <row r="37" spans="1:4" x14ac:dyDescent="0.25">
      <c r="A37" s="5">
        <v>17611</v>
      </c>
      <c r="B37" s="24">
        <v>59700</v>
      </c>
      <c r="C37" s="48">
        <v>44552</v>
      </c>
      <c r="D37" s="33" t="s">
        <v>364</v>
      </c>
    </row>
    <row r="38" spans="1:4" x14ac:dyDescent="0.25">
      <c r="A38" s="5">
        <v>17808</v>
      </c>
      <c r="B38" s="24">
        <v>60976</v>
      </c>
      <c r="C38" s="48">
        <v>44559</v>
      </c>
      <c r="D38" s="33" t="s">
        <v>364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9BE15-9B1E-4F59-A756-38FF8ED9E3C0}">
  <dimension ref="A1:P18"/>
  <sheetViews>
    <sheetView workbookViewId="0">
      <selection activeCell="K24" sqref="J24:K24"/>
    </sheetView>
  </sheetViews>
  <sheetFormatPr baseColWidth="10" defaultRowHeight="15" x14ac:dyDescent="0.25"/>
  <cols>
    <col min="2" max="2" width="11.42578125" style="13"/>
    <col min="3" max="3" width="12.140625" style="31" bestFit="1" customWidth="1"/>
    <col min="4" max="4" width="11.42578125" style="31"/>
  </cols>
  <sheetData>
    <row r="1" spans="1:16" s="33" customFormat="1" ht="63.75" x14ac:dyDescent="0.25">
      <c r="A1" s="34" t="s">
        <v>53</v>
      </c>
      <c r="B1" s="20" t="s">
        <v>54</v>
      </c>
      <c r="C1" s="16" t="s">
        <v>55</v>
      </c>
      <c r="D1" s="16" t="s">
        <v>56</v>
      </c>
      <c r="E1" s="36" t="s">
        <v>57</v>
      </c>
      <c r="F1" s="36" t="s">
        <v>58</v>
      </c>
      <c r="G1" s="36" t="s">
        <v>59</v>
      </c>
      <c r="H1" s="36" t="s">
        <v>60</v>
      </c>
      <c r="I1" s="36" t="s">
        <v>61</v>
      </c>
      <c r="J1" s="36" t="s">
        <v>62</v>
      </c>
      <c r="K1" s="36" t="s">
        <v>63</v>
      </c>
      <c r="L1" s="36" t="s">
        <v>65</v>
      </c>
      <c r="M1" s="38" t="s">
        <v>66</v>
      </c>
      <c r="N1" s="39" t="s">
        <v>67</v>
      </c>
      <c r="O1" s="40" t="s">
        <v>64</v>
      </c>
      <c r="P1" s="41" t="s">
        <v>68</v>
      </c>
    </row>
    <row r="2" spans="1:16" x14ac:dyDescent="0.25">
      <c r="A2" s="26">
        <v>486668</v>
      </c>
      <c r="B2" s="24">
        <v>55000</v>
      </c>
      <c r="C2" s="21">
        <v>55000</v>
      </c>
      <c r="D2" s="14">
        <v>41576</v>
      </c>
      <c r="E2" s="31">
        <v>55000</v>
      </c>
      <c r="L2">
        <v>0</v>
      </c>
      <c r="O2" s="52">
        <f>C2-E2-F2-G2-H2-I2-J2-K2-L2</f>
        <v>0</v>
      </c>
    </row>
    <row r="3" spans="1:16" x14ac:dyDescent="0.25">
      <c r="A3" s="26">
        <v>494941</v>
      </c>
      <c r="B3" s="24">
        <v>55880</v>
      </c>
      <c r="C3" s="21">
        <v>55880</v>
      </c>
      <c r="D3" s="14">
        <v>41857</v>
      </c>
      <c r="E3" s="31">
        <v>55880</v>
      </c>
      <c r="F3" s="33"/>
      <c r="H3" s="33"/>
      <c r="L3" s="33">
        <v>0</v>
      </c>
      <c r="O3" s="52">
        <f t="shared" ref="O3:O17" si="0">C3-E3-F3-G3-H3-I3-J3-K3-L3</f>
        <v>0</v>
      </c>
    </row>
    <row r="4" spans="1:16" x14ac:dyDescent="0.25">
      <c r="A4" s="26">
        <v>495569</v>
      </c>
      <c r="B4" s="24">
        <v>154128</v>
      </c>
      <c r="C4" s="21">
        <v>154128</v>
      </c>
      <c r="D4" s="14">
        <v>41879</v>
      </c>
      <c r="E4" s="31">
        <v>154128</v>
      </c>
      <c r="F4" s="33"/>
      <c r="H4" s="33"/>
      <c r="L4" s="33">
        <v>0</v>
      </c>
      <c r="O4" s="52">
        <f t="shared" si="0"/>
        <v>0</v>
      </c>
    </row>
    <row r="5" spans="1:16" x14ac:dyDescent="0.25">
      <c r="A5" s="26">
        <v>496070</v>
      </c>
      <c r="B5" s="24">
        <v>41600</v>
      </c>
      <c r="C5" s="21">
        <v>41600</v>
      </c>
      <c r="D5" s="14">
        <v>41897</v>
      </c>
      <c r="E5" s="31">
        <v>41600</v>
      </c>
      <c r="F5" s="33"/>
      <c r="H5" s="33"/>
      <c r="L5" s="33">
        <v>0</v>
      </c>
      <c r="O5" s="52">
        <f t="shared" si="0"/>
        <v>0</v>
      </c>
    </row>
    <row r="6" spans="1:16" x14ac:dyDescent="0.25">
      <c r="A6" s="26">
        <v>498318</v>
      </c>
      <c r="B6" s="24">
        <v>55100</v>
      </c>
      <c r="C6" s="21">
        <v>55100</v>
      </c>
      <c r="D6" s="14">
        <v>41970</v>
      </c>
      <c r="E6" s="31">
        <v>55100</v>
      </c>
      <c r="F6" s="33"/>
      <c r="H6" s="33"/>
      <c r="L6" s="33">
        <v>0</v>
      </c>
      <c r="O6" s="52">
        <f t="shared" si="0"/>
        <v>0</v>
      </c>
    </row>
    <row r="7" spans="1:16" x14ac:dyDescent="0.25">
      <c r="A7" s="26">
        <v>509831</v>
      </c>
      <c r="B7" s="24">
        <v>167350</v>
      </c>
      <c r="C7" s="21">
        <v>167350</v>
      </c>
      <c r="D7" s="14">
        <v>42335</v>
      </c>
      <c r="E7" s="31">
        <v>0</v>
      </c>
      <c r="F7" s="33"/>
      <c r="H7" s="24">
        <v>167350</v>
      </c>
      <c r="L7" s="33">
        <v>0</v>
      </c>
      <c r="O7" s="52">
        <f t="shared" si="0"/>
        <v>0</v>
      </c>
    </row>
    <row r="8" spans="1:16" x14ac:dyDescent="0.25">
      <c r="A8" s="26">
        <v>514798</v>
      </c>
      <c r="B8" s="24">
        <v>48010</v>
      </c>
      <c r="C8" s="21">
        <v>48010</v>
      </c>
      <c r="D8" s="14">
        <v>42484</v>
      </c>
      <c r="E8" s="31">
        <v>48010</v>
      </c>
      <c r="F8" s="33"/>
      <c r="L8" s="33">
        <v>0</v>
      </c>
      <c r="O8" s="52">
        <f t="shared" si="0"/>
        <v>0</v>
      </c>
    </row>
    <row r="9" spans="1:16" x14ac:dyDescent="0.25">
      <c r="A9" s="26">
        <v>518698</v>
      </c>
      <c r="B9" s="24">
        <v>51175</v>
      </c>
      <c r="C9" s="21">
        <v>51175</v>
      </c>
      <c r="D9" s="14">
        <v>42569</v>
      </c>
      <c r="E9" s="31">
        <v>51175</v>
      </c>
      <c r="F9" s="33"/>
      <c r="L9" s="33">
        <v>0</v>
      </c>
      <c r="O9" s="52">
        <f t="shared" si="0"/>
        <v>0</v>
      </c>
    </row>
    <row r="10" spans="1:16" x14ac:dyDescent="0.25">
      <c r="A10" s="26">
        <v>520055</v>
      </c>
      <c r="B10" s="24">
        <v>100500</v>
      </c>
      <c r="C10" s="21">
        <v>100500</v>
      </c>
      <c r="D10" s="14">
        <v>42597</v>
      </c>
      <c r="E10" s="31">
        <v>100500</v>
      </c>
      <c r="F10" s="33"/>
      <c r="L10" s="33">
        <v>0</v>
      </c>
      <c r="O10" s="52">
        <f t="shared" si="0"/>
        <v>0</v>
      </c>
    </row>
    <row r="11" spans="1:16" x14ac:dyDescent="0.25">
      <c r="A11" s="26">
        <v>527997</v>
      </c>
      <c r="B11" s="24">
        <v>81800</v>
      </c>
      <c r="C11" s="21">
        <v>81800</v>
      </c>
      <c r="D11" s="14">
        <v>42777</v>
      </c>
      <c r="E11" s="31">
        <v>81800</v>
      </c>
      <c r="F11" s="33"/>
      <c r="L11" s="33">
        <v>0</v>
      </c>
      <c r="O11" s="52">
        <f t="shared" si="0"/>
        <v>0</v>
      </c>
    </row>
    <row r="12" spans="1:16" x14ac:dyDescent="0.25">
      <c r="A12" s="26">
        <v>528435</v>
      </c>
      <c r="B12" s="24">
        <v>50500</v>
      </c>
      <c r="C12" s="21">
        <v>50500</v>
      </c>
      <c r="D12" s="14">
        <v>42787</v>
      </c>
      <c r="E12" s="31">
        <v>50500</v>
      </c>
      <c r="F12" s="33"/>
      <c r="L12" s="33">
        <v>0</v>
      </c>
      <c r="O12" s="52">
        <f t="shared" si="0"/>
        <v>0</v>
      </c>
    </row>
    <row r="13" spans="1:16" x14ac:dyDescent="0.25">
      <c r="A13" s="26">
        <v>530281</v>
      </c>
      <c r="B13" s="24">
        <v>49900</v>
      </c>
      <c r="C13" s="21">
        <v>49900</v>
      </c>
      <c r="D13" s="14">
        <v>42824</v>
      </c>
      <c r="E13" s="31">
        <v>49900</v>
      </c>
      <c r="F13" s="33"/>
      <c r="L13" s="33">
        <v>0</v>
      </c>
      <c r="O13" s="52">
        <f t="shared" si="0"/>
        <v>0</v>
      </c>
    </row>
    <row r="14" spans="1:16" x14ac:dyDescent="0.25">
      <c r="A14" s="26">
        <v>531058</v>
      </c>
      <c r="B14" s="24">
        <v>117000</v>
      </c>
      <c r="C14" s="21">
        <v>117000</v>
      </c>
      <c r="D14" s="14">
        <v>42845</v>
      </c>
      <c r="E14" s="31">
        <v>117000</v>
      </c>
      <c r="F14" s="33"/>
      <c r="L14" s="33">
        <v>0</v>
      </c>
      <c r="O14" s="52">
        <f t="shared" si="0"/>
        <v>0</v>
      </c>
    </row>
    <row r="15" spans="1:16" x14ac:dyDescent="0.25">
      <c r="A15" s="26">
        <v>532289</v>
      </c>
      <c r="B15" s="24">
        <v>91222</v>
      </c>
      <c r="C15" s="21">
        <v>91222</v>
      </c>
      <c r="D15" s="14">
        <v>42875</v>
      </c>
      <c r="E15" s="31">
        <v>91222</v>
      </c>
      <c r="F15" s="33"/>
      <c r="L15" s="33">
        <v>0</v>
      </c>
      <c r="O15" s="52">
        <f t="shared" si="0"/>
        <v>0</v>
      </c>
    </row>
    <row r="16" spans="1:16" x14ac:dyDescent="0.25">
      <c r="A16" s="26">
        <v>535875</v>
      </c>
      <c r="B16" s="24">
        <v>102500</v>
      </c>
      <c r="C16" s="21">
        <v>102500</v>
      </c>
      <c r="D16" s="14">
        <v>42969</v>
      </c>
      <c r="E16" s="31">
        <v>102500</v>
      </c>
      <c r="F16" s="33"/>
      <c r="L16" s="33">
        <v>0</v>
      </c>
      <c r="O16" s="52">
        <f t="shared" si="0"/>
        <v>0</v>
      </c>
    </row>
    <row r="17" spans="1:15" x14ac:dyDescent="0.25">
      <c r="A17" s="26">
        <v>537216</v>
      </c>
      <c r="B17" s="24">
        <v>74400</v>
      </c>
      <c r="C17" s="21">
        <v>74400</v>
      </c>
      <c r="D17" s="14">
        <v>43003</v>
      </c>
      <c r="E17" s="31">
        <v>74400</v>
      </c>
      <c r="F17" s="33"/>
      <c r="L17" s="33">
        <v>0</v>
      </c>
      <c r="O17" s="52">
        <f t="shared" si="0"/>
        <v>0</v>
      </c>
    </row>
    <row r="18" spans="1:15" x14ac:dyDescent="0.25">
      <c r="B18" s="79">
        <f>SUM(B2:B17)</f>
        <v>1296065</v>
      </c>
      <c r="C18" s="79">
        <f t="shared" ref="C18:O18" si="1">SUM(C2:C17)</f>
        <v>1296065</v>
      </c>
      <c r="D18" s="79"/>
      <c r="E18" s="79">
        <f t="shared" si="1"/>
        <v>1128715</v>
      </c>
      <c r="F18" s="79">
        <f t="shared" si="1"/>
        <v>0</v>
      </c>
      <c r="G18" s="79">
        <f t="shared" si="1"/>
        <v>0</v>
      </c>
      <c r="H18" s="79">
        <f t="shared" si="1"/>
        <v>167350</v>
      </c>
      <c r="I18" s="79">
        <f t="shared" si="1"/>
        <v>0</v>
      </c>
      <c r="J18" s="79">
        <f t="shared" si="1"/>
        <v>0</v>
      </c>
      <c r="K18" s="79">
        <f t="shared" si="1"/>
        <v>0</v>
      </c>
      <c r="L18" s="79">
        <f t="shared" si="1"/>
        <v>0</v>
      </c>
      <c r="M18" s="79">
        <f t="shared" si="1"/>
        <v>0</v>
      </c>
      <c r="N18" s="79">
        <f t="shared" si="1"/>
        <v>0</v>
      </c>
      <c r="O18" s="79">
        <f t="shared" si="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F917-921C-4914-BF23-F8835761012F}">
  <dimension ref="B2:L30"/>
  <sheetViews>
    <sheetView tabSelected="1" workbookViewId="0">
      <selection activeCell="G33" sqref="G33"/>
    </sheetView>
  </sheetViews>
  <sheetFormatPr baseColWidth="10" defaultRowHeight="15" x14ac:dyDescent="0.25"/>
  <cols>
    <col min="3" max="3" width="49.140625" bestFit="1" customWidth="1"/>
    <col min="4" max="4" width="21.5703125" customWidth="1"/>
    <col min="5" max="5" width="28.28515625" customWidth="1"/>
    <col min="6" max="8" width="28.28515625" style="87" customWidth="1"/>
    <col min="9" max="9" width="25.5703125" bestFit="1" customWidth="1"/>
  </cols>
  <sheetData>
    <row r="2" spans="2:12" x14ac:dyDescent="0.25">
      <c r="B2" s="88"/>
      <c r="C2" s="89"/>
      <c r="D2" s="89"/>
      <c r="E2" s="89"/>
      <c r="F2" s="89"/>
      <c r="G2" s="89"/>
      <c r="H2" s="89"/>
      <c r="I2" s="89"/>
      <c r="J2" s="90"/>
      <c r="K2" s="87"/>
      <c r="L2" s="87"/>
    </row>
    <row r="3" spans="2:12" x14ac:dyDescent="0.25">
      <c r="B3" s="92"/>
      <c r="C3" s="87"/>
      <c r="D3" s="87"/>
      <c r="E3" s="87"/>
      <c r="I3" s="87"/>
      <c r="J3" s="93"/>
      <c r="K3" s="87"/>
      <c r="L3" s="87"/>
    </row>
    <row r="4" spans="2:12" x14ac:dyDescent="0.25">
      <c r="B4" s="92"/>
      <c r="C4" s="87"/>
      <c r="D4" s="87"/>
      <c r="E4" s="87"/>
      <c r="I4" s="87"/>
      <c r="J4" s="93"/>
      <c r="K4" s="87"/>
      <c r="L4" s="87"/>
    </row>
    <row r="5" spans="2:12" ht="15.75" x14ac:dyDescent="0.25">
      <c r="B5" s="94"/>
      <c r="C5" s="95" t="s">
        <v>424</v>
      </c>
      <c r="D5" s="95"/>
      <c r="E5" s="95"/>
      <c r="F5" s="95"/>
      <c r="G5" s="95"/>
      <c r="H5" s="95"/>
      <c r="I5" s="96"/>
      <c r="J5" s="93"/>
      <c r="K5" s="87"/>
      <c r="L5" s="87"/>
    </row>
    <row r="6" spans="2:12" ht="15.75" x14ac:dyDescent="0.25">
      <c r="B6" s="94"/>
      <c r="C6" s="95" t="s">
        <v>425</v>
      </c>
      <c r="D6" s="67" t="s">
        <v>445</v>
      </c>
      <c r="E6" s="67"/>
      <c r="F6" s="67"/>
      <c r="G6" s="67"/>
      <c r="H6" s="67"/>
      <c r="I6" s="120" t="s">
        <v>446</v>
      </c>
      <c r="J6" s="93"/>
      <c r="K6" s="87"/>
      <c r="L6" s="87"/>
    </row>
    <row r="7" spans="2:12" x14ac:dyDescent="0.25">
      <c r="B7" s="94"/>
      <c r="C7" s="87"/>
      <c r="D7" s="87"/>
      <c r="E7" s="87"/>
      <c r="I7" s="96"/>
      <c r="J7" s="93"/>
      <c r="K7" s="97"/>
      <c r="L7" s="97"/>
    </row>
    <row r="8" spans="2:12" x14ac:dyDescent="0.25">
      <c r="B8" s="98"/>
      <c r="C8" s="77" t="s">
        <v>426</v>
      </c>
      <c r="D8" s="77"/>
      <c r="E8" s="77"/>
      <c r="F8" s="77"/>
      <c r="G8" s="77"/>
      <c r="H8" s="77"/>
      <c r="I8" s="99" t="s">
        <v>447</v>
      </c>
      <c r="J8" s="100"/>
      <c r="K8" s="91"/>
      <c r="L8" s="91"/>
    </row>
    <row r="9" spans="2:12" x14ac:dyDescent="0.25">
      <c r="B9" s="94"/>
      <c r="C9" s="101"/>
      <c r="D9" s="102">
        <v>2013</v>
      </c>
      <c r="E9" s="102">
        <v>2014</v>
      </c>
      <c r="F9" s="102">
        <v>2015</v>
      </c>
      <c r="G9" s="81">
        <v>2016</v>
      </c>
      <c r="H9" s="102">
        <v>2017</v>
      </c>
      <c r="I9" s="96"/>
      <c r="J9" s="93"/>
      <c r="K9" s="87"/>
      <c r="L9" s="87"/>
    </row>
    <row r="10" spans="2:12" x14ac:dyDescent="0.25">
      <c r="B10" s="94" t="s">
        <v>428</v>
      </c>
      <c r="C10" s="103" t="s">
        <v>429</v>
      </c>
      <c r="D10" s="69">
        <v>55000</v>
      </c>
      <c r="E10" s="86">
        <v>306708</v>
      </c>
      <c r="F10" s="76">
        <v>167350</v>
      </c>
      <c r="G10" s="86">
        <v>199685</v>
      </c>
      <c r="H10" s="86">
        <v>567322</v>
      </c>
      <c r="I10" s="105">
        <f>+D10+E10+F10+G10+H10</f>
        <v>1296065</v>
      </c>
      <c r="J10" s="93"/>
      <c r="K10" s="87"/>
      <c r="L10" s="87"/>
    </row>
    <row r="11" spans="2:12" x14ac:dyDescent="0.25">
      <c r="B11" s="94"/>
      <c r="C11" s="87"/>
      <c r="D11" s="87"/>
      <c r="E11" s="87"/>
      <c r="H11" s="78"/>
      <c r="I11" s="70"/>
      <c r="J11" s="93"/>
      <c r="K11" s="87"/>
      <c r="L11" s="87"/>
    </row>
    <row r="12" spans="2:12" x14ac:dyDescent="0.25">
      <c r="B12" s="94" t="s">
        <v>430</v>
      </c>
      <c r="C12" s="91" t="s">
        <v>431</v>
      </c>
      <c r="D12" s="101"/>
      <c r="E12" s="101"/>
      <c r="F12" s="84">
        <v>167350</v>
      </c>
      <c r="G12" s="72"/>
      <c r="H12" s="101"/>
      <c r="I12" s="70">
        <f t="shared" ref="I11:I14" si="0">+D12+E12+F12+G12+H12</f>
        <v>167350</v>
      </c>
      <c r="J12" s="93"/>
      <c r="K12" s="87"/>
      <c r="L12" s="87"/>
    </row>
    <row r="13" spans="2:12" x14ac:dyDescent="0.25">
      <c r="B13" s="94" t="s">
        <v>430</v>
      </c>
      <c r="C13" s="91" t="s">
        <v>432</v>
      </c>
      <c r="D13" s="101"/>
      <c r="E13" s="107"/>
      <c r="F13" s="107"/>
      <c r="G13" s="80"/>
      <c r="H13" s="107"/>
      <c r="I13" s="70">
        <f t="shared" si="0"/>
        <v>0</v>
      </c>
      <c r="J13" s="93"/>
      <c r="K13" s="87"/>
      <c r="L13" s="87"/>
    </row>
    <row r="14" spans="2:12" x14ac:dyDescent="0.25">
      <c r="B14" s="94" t="s">
        <v>430</v>
      </c>
      <c r="C14" s="91" t="s">
        <v>433</v>
      </c>
      <c r="D14" s="108"/>
      <c r="E14" s="108">
        <v>0</v>
      </c>
      <c r="F14" s="108"/>
      <c r="G14" s="71"/>
      <c r="H14" s="108"/>
      <c r="I14" s="70">
        <f t="shared" si="0"/>
        <v>0</v>
      </c>
      <c r="J14" s="93"/>
      <c r="K14" s="87"/>
      <c r="L14" s="87"/>
    </row>
    <row r="15" spans="2:12" x14ac:dyDescent="0.25">
      <c r="B15" s="94" t="s">
        <v>430</v>
      </c>
      <c r="C15" s="82" t="s">
        <v>434</v>
      </c>
      <c r="D15" s="82"/>
      <c r="E15" s="82"/>
      <c r="F15" s="82"/>
      <c r="G15" s="82"/>
      <c r="H15" s="82"/>
      <c r="I15" s="106">
        <v>0</v>
      </c>
      <c r="J15" s="93"/>
      <c r="K15" s="87"/>
      <c r="L15" s="87"/>
    </row>
    <row r="16" spans="2:12" x14ac:dyDescent="0.25">
      <c r="B16" s="94" t="s">
        <v>430</v>
      </c>
      <c r="C16" s="82" t="s">
        <v>435</v>
      </c>
      <c r="D16" s="82"/>
      <c r="E16" s="82"/>
      <c r="F16" s="82"/>
      <c r="G16" s="82"/>
      <c r="H16" s="82"/>
      <c r="I16" s="106">
        <v>0</v>
      </c>
      <c r="J16" s="93"/>
      <c r="K16" s="87"/>
      <c r="L16" s="87"/>
    </row>
    <row r="17" spans="2:11" x14ac:dyDescent="0.25">
      <c r="B17" s="94" t="s">
        <v>430</v>
      </c>
      <c r="C17" s="91" t="s">
        <v>436</v>
      </c>
      <c r="D17" s="108">
        <v>0</v>
      </c>
      <c r="E17" s="108"/>
      <c r="F17" s="108"/>
      <c r="G17" s="108"/>
      <c r="H17" s="108"/>
      <c r="I17" s="106">
        <v>0</v>
      </c>
      <c r="J17" s="93"/>
      <c r="K17" s="87"/>
    </row>
    <row r="18" spans="2:11" x14ac:dyDescent="0.25">
      <c r="B18" s="94" t="s">
        <v>430</v>
      </c>
      <c r="C18" s="82" t="s">
        <v>437</v>
      </c>
      <c r="D18" s="82"/>
      <c r="E18" s="82"/>
      <c r="F18" s="82"/>
      <c r="G18" s="82"/>
      <c r="H18" s="82"/>
      <c r="I18" s="119"/>
      <c r="J18" s="93"/>
      <c r="K18" s="87"/>
    </row>
    <row r="19" spans="2:11" x14ac:dyDescent="0.25">
      <c r="B19" s="94"/>
      <c r="C19" s="87"/>
      <c r="D19" s="87"/>
      <c r="E19" s="87"/>
      <c r="I19" s="106"/>
      <c r="J19" s="93"/>
      <c r="K19" s="87"/>
    </row>
    <row r="20" spans="2:11" x14ac:dyDescent="0.25">
      <c r="B20" s="94" t="s">
        <v>428</v>
      </c>
      <c r="C20" s="109" t="s">
        <v>13</v>
      </c>
      <c r="D20" s="109"/>
      <c r="E20" s="109"/>
      <c r="F20" s="109"/>
      <c r="G20" s="109"/>
      <c r="H20" s="109"/>
      <c r="I20" s="105">
        <f>+I10-I12-I13-I14-I17-I16-I15</f>
        <v>1128715</v>
      </c>
      <c r="J20" s="93"/>
      <c r="K20" s="96"/>
    </row>
    <row r="21" spans="2:11" x14ac:dyDescent="0.25">
      <c r="B21" s="94" t="s">
        <v>430</v>
      </c>
      <c r="C21" s="91" t="s">
        <v>438</v>
      </c>
      <c r="D21" s="87"/>
      <c r="E21" s="87"/>
      <c r="I21" s="110">
        <v>0</v>
      </c>
      <c r="J21" s="93"/>
      <c r="K21" s="87"/>
    </row>
    <row r="22" spans="2:11" x14ac:dyDescent="0.25">
      <c r="B22" s="94"/>
      <c r="C22" s="91" t="s">
        <v>439</v>
      </c>
      <c r="D22" s="87"/>
      <c r="E22" s="87"/>
      <c r="I22" s="110">
        <v>0</v>
      </c>
      <c r="J22" s="93"/>
      <c r="K22" s="87"/>
    </row>
    <row r="23" spans="2:11" x14ac:dyDescent="0.25">
      <c r="B23" s="94" t="s">
        <v>428</v>
      </c>
      <c r="C23" s="68" t="s">
        <v>440</v>
      </c>
      <c r="D23" s="68"/>
      <c r="E23" s="68"/>
      <c r="F23" s="68"/>
      <c r="G23" s="68"/>
      <c r="H23" s="68"/>
      <c r="I23" s="105">
        <f>+I20-I21-I22</f>
        <v>1128715</v>
      </c>
      <c r="J23" s="93"/>
      <c r="K23" s="96"/>
    </row>
    <row r="24" spans="2:11" x14ac:dyDescent="0.25">
      <c r="B24" s="94"/>
      <c r="C24" s="87"/>
      <c r="D24" s="87"/>
      <c r="E24" s="87"/>
      <c r="I24" s="111"/>
      <c r="J24" s="93"/>
      <c r="K24" s="87"/>
    </row>
    <row r="25" spans="2:11" x14ac:dyDescent="0.25">
      <c r="B25" s="94" t="s">
        <v>430</v>
      </c>
      <c r="C25" s="82" t="s">
        <v>441</v>
      </c>
      <c r="D25" s="82"/>
      <c r="E25" s="82"/>
      <c r="F25" s="82"/>
      <c r="G25" s="82"/>
      <c r="H25" s="82"/>
      <c r="I25" s="112">
        <v>0</v>
      </c>
      <c r="J25" s="93"/>
      <c r="K25" s="87"/>
    </row>
    <row r="26" spans="2:11" x14ac:dyDescent="0.25">
      <c r="B26" s="94"/>
      <c r="C26" s="87"/>
      <c r="D26" s="87"/>
      <c r="E26" s="87"/>
      <c r="I26" s="111"/>
      <c r="J26" s="93"/>
      <c r="K26" s="87"/>
    </row>
    <row r="27" spans="2:11" ht="15.75" thickBot="1" x14ac:dyDescent="0.3">
      <c r="B27" s="113" t="s">
        <v>428</v>
      </c>
      <c r="C27" s="114" t="s">
        <v>442</v>
      </c>
      <c r="D27" s="114"/>
      <c r="E27" s="114"/>
      <c r="F27" s="114"/>
      <c r="G27" s="114"/>
      <c r="H27" s="114"/>
      <c r="I27" s="115">
        <f>+I23-I25</f>
        <v>1128715</v>
      </c>
      <c r="J27" s="93"/>
      <c r="K27" s="87"/>
    </row>
    <row r="28" spans="2:11" ht="15.75" thickTop="1" x14ac:dyDescent="0.25">
      <c r="B28" s="92"/>
      <c r="C28" s="109" t="s">
        <v>443</v>
      </c>
      <c r="D28" s="109"/>
      <c r="E28" s="109"/>
      <c r="F28" s="109"/>
      <c r="G28" s="109"/>
      <c r="H28" s="109"/>
      <c r="I28" s="96"/>
      <c r="J28" s="93"/>
      <c r="K28" s="87"/>
    </row>
    <row r="29" spans="2:11" x14ac:dyDescent="0.25">
      <c r="B29" s="92"/>
      <c r="C29" s="109" t="s">
        <v>444</v>
      </c>
      <c r="D29" s="109"/>
      <c r="E29" s="109"/>
      <c r="F29" s="109"/>
      <c r="G29" s="109"/>
      <c r="H29" s="109"/>
      <c r="I29" s="96"/>
      <c r="J29" s="93"/>
      <c r="K29" s="87"/>
    </row>
    <row r="30" spans="2:11" x14ac:dyDescent="0.25">
      <c r="B30" s="116"/>
      <c r="C30" s="117"/>
      <c r="D30" s="117"/>
      <c r="E30" s="117"/>
      <c r="F30" s="117"/>
      <c r="G30" s="117"/>
      <c r="H30" s="117"/>
      <c r="I30" s="117"/>
      <c r="J30" s="118"/>
      <c r="K30" s="87"/>
    </row>
  </sheetData>
  <mergeCells count="7">
    <mergeCell ref="D6:H6"/>
    <mergeCell ref="C25:H25"/>
    <mergeCell ref="C8:H8"/>
    <mergeCell ref="C15:H15"/>
    <mergeCell ref="C16:H16"/>
    <mergeCell ref="C18:H18"/>
    <mergeCell ref="C23:H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6315-C253-47DF-8964-362AD7C7CF98}">
  <dimension ref="A1:P68"/>
  <sheetViews>
    <sheetView topLeftCell="A50" workbookViewId="0">
      <selection activeCell="O68" sqref="O68"/>
    </sheetView>
  </sheetViews>
  <sheetFormatPr baseColWidth="10" defaultRowHeight="15" x14ac:dyDescent="0.25"/>
  <cols>
    <col min="5" max="5" width="20.28515625" bestFit="1" customWidth="1"/>
    <col min="12" max="12" width="13.140625" bestFit="1" customWidth="1"/>
    <col min="16" max="16" width="31" bestFit="1" customWidth="1"/>
  </cols>
  <sheetData>
    <row r="1" spans="1:16" ht="63.75" x14ac:dyDescent="0.25">
      <c r="A1" s="34" t="s">
        <v>53</v>
      </c>
      <c r="B1" s="35" t="s">
        <v>54</v>
      </c>
      <c r="C1" s="35" t="s">
        <v>55</v>
      </c>
      <c r="D1" s="35" t="s">
        <v>56</v>
      </c>
      <c r="E1" s="36" t="s">
        <v>57</v>
      </c>
      <c r="F1" s="36" t="s">
        <v>58</v>
      </c>
      <c r="G1" s="36" t="s">
        <v>59</v>
      </c>
      <c r="H1" s="36" t="s">
        <v>60</v>
      </c>
      <c r="I1" s="36" t="s">
        <v>61</v>
      </c>
      <c r="J1" s="36" t="s">
        <v>62</v>
      </c>
      <c r="K1" s="36" t="s">
        <v>63</v>
      </c>
      <c r="L1" s="36" t="s">
        <v>65</v>
      </c>
      <c r="M1" s="38" t="s">
        <v>66</v>
      </c>
      <c r="N1" s="39" t="s">
        <v>67</v>
      </c>
      <c r="O1" s="40" t="s">
        <v>64</v>
      </c>
      <c r="P1" s="41" t="s">
        <v>68</v>
      </c>
    </row>
    <row r="2" spans="1:16" s="42" customFormat="1" x14ac:dyDescent="0.25">
      <c r="A2" s="26">
        <v>540957</v>
      </c>
      <c r="B2" s="24">
        <v>206200</v>
      </c>
      <c r="C2" s="21">
        <v>206200</v>
      </c>
      <c r="D2" s="14">
        <v>43109</v>
      </c>
      <c r="E2" s="43">
        <v>0</v>
      </c>
      <c r="F2" s="43">
        <v>206200</v>
      </c>
      <c r="H2" s="43">
        <v>0</v>
      </c>
      <c r="I2" s="43">
        <v>0</v>
      </c>
      <c r="L2" s="43">
        <v>0</v>
      </c>
      <c r="O2" s="53">
        <f>C2-E2-F2-G2-H2-I2-J2-K2-L2</f>
        <v>0</v>
      </c>
    </row>
    <row r="3" spans="1:16" s="42" customFormat="1" x14ac:dyDescent="0.25">
      <c r="A3" s="26">
        <v>548045</v>
      </c>
      <c r="B3" s="24">
        <v>94822</v>
      </c>
      <c r="C3" s="21">
        <v>94822</v>
      </c>
      <c r="D3" s="14">
        <v>43300</v>
      </c>
      <c r="E3" s="43">
        <v>0</v>
      </c>
      <c r="F3" s="43">
        <v>94822</v>
      </c>
      <c r="H3" s="43">
        <v>0</v>
      </c>
      <c r="I3" s="43">
        <v>0</v>
      </c>
      <c r="L3" s="43">
        <v>0</v>
      </c>
      <c r="O3" s="53">
        <f t="shared" ref="O3:O64" si="0">C3-E3-F3-G3-H3-I3-J3-K3-L3</f>
        <v>0</v>
      </c>
    </row>
    <row r="4" spans="1:16" s="42" customFormat="1" x14ac:dyDescent="0.25">
      <c r="A4" s="26">
        <v>549062</v>
      </c>
      <c r="B4" s="24">
        <v>51878</v>
      </c>
      <c r="C4" s="21">
        <v>51878</v>
      </c>
      <c r="D4" s="14">
        <v>43327</v>
      </c>
      <c r="E4" s="43">
        <v>0</v>
      </c>
      <c r="F4" s="43">
        <v>51878</v>
      </c>
      <c r="H4" s="43">
        <v>0</v>
      </c>
      <c r="I4" s="43">
        <v>0</v>
      </c>
      <c r="L4" s="43">
        <v>0</v>
      </c>
      <c r="O4" s="53">
        <f t="shared" si="0"/>
        <v>0</v>
      </c>
    </row>
    <row r="5" spans="1:16" s="42" customFormat="1" x14ac:dyDescent="0.25">
      <c r="A5" s="26">
        <v>549488</v>
      </c>
      <c r="B5" s="24">
        <v>53332</v>
      </c>
      <c r="C5" s="21">
        <v>53332</v>
      </c>
      <c r="D5" s="14">
        <v>43340</v>
      </c>
      <c r="E5" s="43">
        <v>0</v>
      </c>
      <c r="F5" s="43">
        <v>53332</v>
      </c>
      <c r="H5" s="43">
        <v>0</v>
      </c>
      <c r="I5" s="43">
        <v>0</v>
      </c>
      <c r="L5" s="43">
        <v>0</v>
      </c>
      <c r="O5" s="53">
        <f t="shared" si="0"/>
        <v>0</v>
      </c>
    </row>
    <row r="6" spans="1:16" s="42" customFormat="1" x14ac:dyDescent="0.25">
      <c r="A6" s="26">
        <v>550383</v>
      </c>
      <c r="B6" s="24">
        <v>23200</v>
      </c>
      <c r="C6" s="21">
        <v>23200</v>
      </c>
      <c r="D6" s="14">
        <v>43363</v>
      </c>
      <c r="E6" s="43">
        <v>0</v>
      </c>
      <c r="F6" s="43">
        <v>23200</v>
      </c>
      <c r="H6" s="43">
        <v>0</v>
      </c>
      <c r="I6" s="43">
        <v>0</v>
      </c>
      <c r="L6" s="43">
        <v>0</v>
      </c>
      <c r="O6" s="53">
        <f t="shared" si="0"/>
        <v>0</v>
      </c>
    </row>
    <row r="7" spans="1:16" s="42" customFormat="1" x14ac:dyDescent="0.25">
      <c r="A7" s="26">
        <v>550509</v>
      </c>
      <c r="B7" s="24">
        <v>101717</v>
      </c>
      <c r="C7" s="21">
        <v>101717</v>
      </c>
      <c r="D7" s="14">
        <v>43368</v>
      </c>
      <c r="E7" s="43">
        <v>0</v>
      </c>
      <c r="F7" s="43">
        <v>101717</v>
      </c>
      <c r="H7" s="43">
        <v>0</v>
      </c>
      <c r="I7" s="43">
        <v>0</v>
      </c>
      <c r="L7" s="43">
        <v>0</v>
      </c>
      <c r="O7" s="53">
        <f t="shared" si="0"/>
        <v>0</v>
      </c>
    </row>
    <row r="8" spans="1:16" s="42" customFormat="1" x14ac:dyDescent="0.25">
      <c r="A8" s="26">
        <v>553024</v>
      </c>
      <c r="B8" s="24">
        <v>727997</v>
      </c>
      <c r="C8" s="21">
        <v>727997</v>
      </c>
      <c r="D8" s="14">
        <v>43431</v>
      </c>
      <c r="E8" s="43">
        <v>0</v>
      </c>
      <c r="F8" s="43">
        <v>0</v>
      </c>
      <c r="H8" s="43">
        <v>727997</v>
      </c>
      <c r="I8" s="43">
        <v>0</v>
      </c>
      <c r="L8" s="43">
        <v>0</v>
      </c>
      <c r="O8" s="53">
        <f t="shared" si="0"/>
        <v>0</v>
      </c>
    </row>
    <row r="9" spans="1:16" s="42" customFormat="1" x14ac:dyDescent="0.25">
      <c r="A9" s="26">
        <v>561306</v>
      </c>
      <c r="B9" s="24">
        <v>101525</v>
      </c>
      <c r="C9" s="21">
        <v>101525</v>
      </c>
      <c r="D9" s="14">
        <v>43634</v>
      </c>
      <c r="E9" s="43">
        <v>0</v>
      </c>
      <c r="F9" s="43">
        <v>101525</v>
      </c>
      <c r="H9" s="43">
        <v>0</v>
      </c>
      <c r="I9" s="43">
        <v>0</v>
      </c>
      <c r="L9" s="43">
        <v>0</v>
      </c>
      <c r="O9" s="53">
        <f t="shared" si="0"/>
        <v>0</v>
      </c>
    </row>
    <row r="10" spans="1:16" s="42" customFormat="1" x14ac:dyDescent="0.25">
      <c r="A10" s="26">
        <v>564002</v>
      </c>
      <c r="B10" s="24">
        <v>101814</v>
      </c>
      <c r="C10" s="21">
        <v>101814</v>
      </c>
      <c r="D10" s="14">
        <v>43693</v>
      </c>
      <c r="E10" s="43">
        <v>0</v>
      </c>
      <c r="F10" s="43">
        <v>101814</v>
      </c>
      <c r="H10" s="43">
        <v>0</v>
      </c>
      <c r="I10" s="43">
        <v>0</v>
      </c>
      <c r="L10" s="43">
        <v>0</v>
      </c>
      <c r="O10" s="53">
        <f t="shared" si="0"/>
        <v>0</v>
      </c>
    </row>
    <row r="11" spans="1:16" s="42" customFormat="1" x14ac:dyDescent="0.25">
      <c r="A11" s="26">
        <v>566106</v>
      </c>
      <c r="B11" s="24">
        <v>85414</v>
      </c>
      <c r="C11" s="21">
        <v>85414</v>
      </c>
      <c r="D11" s="14">
        <v>43740</v>
      </c>
      <c r="E11" s="43">
        <v>0</v>
      </c>
      <c r="F11" s="43">
        <v>0</v>
      </c>
      <c r="H11" s="43">
        <v>85414</v>
      </c>
      <c r="I11" s="43">
        <v>0</v>
      </c>
      <c r="L11" s="43">
        <v>0</v>
      </c>
      <c r="O11" s="53">
        <f t="shared" si="0"/>
        <v>0</v>
      </c>
    </row>
    <row r="12" spans="1:16" s="42" customFormat="1" x14ac:dyDescent="0.25">
      <c r="A12" s="26">
        <v>567787</v>
      </c>
      <c r="B12" s="24">
        <v>168593</v>
      </c>
      <c r="C12" s="21">
        <v>168593</v>
      </c>
      <c r="D12" s="14">
        <v>43784</v>
      </c>
      <c r="E12" s="43">
        <v>0</v>
      </c>
      <c r="F12" s="43">
        <v>0</v>
      </c>
      <c r="H12" s="43">
        <v>168593</v>
      </c>
      <c r="I12" s="43">
        <v>0</v>
      </c>
      <c r="L12" s="43">
        <v>0</v>
      </c>
      <c r="O12" s="53">
        <f t="shared" si="0"/>
        <v>0</v>
      </c>
    </row>
    <row r="13" spans="1:16" s="42" customFormat="1" x14ac:dyDescent="0.25">
      <c r="A13" s="26">
        <v>568018</v>
      </c>
      <c r="B13" s="24">
        <v>55855</v>
      </c>
      <c r="C13" s="21">
        <v>55855</v>
      </c>
      <c r="D13" s="14">
        <v>43790</v>
      </c>
      <c r="E13" s="43">
        <v>0</v>
      </c>
      <c r="F13" s="43">
        <v>0</v>
      </c>
      <c r="H13" s="43">
        <v>55855</v>
      </c>
      <c r="I13" s="43">
        <v>0</v>
      </c>
      <c r="L13" s="43">
        <v>0</v>
      </c>
      <c r="O13" s="53">
        <f t="shared" si="0"/>
        <v>0</v>
      </c>
    </row>
    <row r="14" spans="1:16" s="42" customFormat="1" x14ac:dyDescent="0.25">
      <c r="A14" s="26">
        <v>568610</v>
      </c>
      <c r="B14" s="24">
        <v>90892</v>
      </c>
      <c r="C14" s="21">
        <v>90892</v>
      </c>
      <c r="D14" s="14">
        <v>43803</v>
      </c>
      <c r="E14" s="43">
        <v>0</v>
      </c>
      <c r="F14" s="43">
        <v>0</v>
      </c>
      <c r="H14" s="43">
        <v>90892</v>
      </c>
      <c r="I14" s="43">
        <v>0</v>
      </c>
      <c r="L14" s="43">
        <v>0</v>
      </c>
      <c r="O14" s="53">
        <f t="shared" si="0"/>
        <v>0</v>
      </c>
    </row>
    <row r="15" spans="1:16" s="42" customFormat="1" x14ac:dyDescent="0.25">
      <c r="A15" s="26">
        <v>569418</v>
      </c>
      <c r="B15" s="24">
        <v>123037</v>
      </c>
      <c r="C15" s="21">
        <v>123037</v>
      </c>
      <c r="D15" s="14">
        <v>43825</v>
      </c>
      <c r="E15" s="43">
        <v>0</v>
      </c>
      <c r="F15" s="43">
        <v>0</v>
      </c>
      <c r="H15" s="43">
        <v>123037</v>
      </c>
      <c r="I15" s="43">
        <v>0</v>
      </c>
      <c r="L15" s="43">
        <v>0</v>
      </c>
      <c r="O15" s="53">
        <f t="shared" si="0"/>
        <v>0</v>
      </c>
    </row>
    <row r="16" spans="1:16" s="42" customFormat="1" x14ac:dyDescent="0.25">
      <c r="A16" s="26">
        <v>569628</v>
      </c>
      <c r="B16" s="24">
        <v>58314</v>
      </c>
      <c r="C16" s="21">
        <v>58314</v>
      </c>
      <c r="D16" s="14">
        <v>43837</v>
      </c>
      <c r="E16" s="43">
        <v>0</v>
      </c>
      <c r="F16" s="43">
        <v>0</v>
      </c>
      <c r="H16" s="43">
        <v>58314</v>
      </c>
      <c r="I16" s="43">
        <v>0</v>
      </c>
      <c r="L16" s="43">
        <v>0</v>
      </c>
      <c r="O16" s="53">
        <f t="shared" si="0"/>
        <v>0</v>
      </c>
    </row>
    <row r="17" spans="1:16" s="42" customFormat="1" x14ac:dyDescent="0.25">
      <c r="A17" s="26">
        <v>569780</v>
      </c>
      <c r="B17" s="24">
        <v>54200</v>
      </c>
      <c r="C17" s="21">
        <v>54200</v>
      </c>
      <c r="D17" s="14">
        <v>43840</v>
      </c>
      <c r="E17" s="43">
        <v>0</v>
      </c>
      <c r="F17" s="43">
        <v>0</v>
      </c>
      <c r="H17" s="43">
        <v>54200</v>
      </c>
      <c r="I17" s="43">
        <v>0</v>
      </c>
      <c r="L17" s="43">
        <v>0</v>
      </c>
      <c r="O17" s="53">
        <f t="shared" si="0"/>
        <v>0</v>
      </c>
    </row>
    <row r="18" spans="1:16" s="42" customFormat="1" x14ac:dyDescent="0.25">
      <c r="A18" s="26">
        <v>572460</v>
      </c>
      <c r="B18" s="24">
        <v>68820</v>
      </c>
      <c r="C18" s="21">
        <v>68820</v>
      </c>
      <c r="D18" s="14">
        <v>43904</v>
      </c>
      <c r="E18" s="43">
        <v>0</v>
      </c>
      <c r="F18" s="43">
        <v>0</v>
      </c>
      <c r="H18" s="43">
        <v>68820</v>
      </c>
      <c r="I18" s="43">
        <v>0</v>
      </c>
      <c r="L18" s="43">
        <v>0</v>
      </c>
      <c r="O18" s="53">
        <f t="shared" si="0"/>
        <v>0</v>
      </c>
    </row>
    <row r="19" spans="1:16" s="42" customFormat="1" x14ac:dyDescent="0.25">
      <c r="A19" s="26">
        <v>573432</v>
      </c>
      <c r="B19" s="24">
        <v>19000</v>
      </c>
      <c r="C19" s="21">
        <v>19000</v>
      </c>
      <c r="D19" s="14">
        <v>43950</v>
      </c>
      <c r="E19" s="43">
        <v>0</v>
      </c>
      <c r="F19" s="43">
        <v>0</v>
      </c>
      <c r="H19" s="43">
        <v>19000</v>
      </c>
      <c r="I19" s="43">
        <v>0</v>
      </c>
      <c r="L19" s="43">
        <v>0</v>
      </c>
      <c r="O19" s="53">
        <f t="shared" si="0"/>
        <v>0</v>
      </c>
    </row>
    <row r="20" spans="1:16" s="42" customFormat="1" x14ac:dyDescent="0.25">
      <c r="A20" s="26">
        <v>573757</v>
      </c>
      <c r="B20" s="24">
        <v>133544</v>
      </c>
      <c r="C20" s="21">
        <v>133544</v>
      </c>
      <c r="D20" s="14">
        <v>43959</v>
      </c>
      <c r="E20" s="43">
        <v>0</v>
      </c>
      <c r="F20" s="43">
        <v>0</v>
      </c>
      <c r="H20" s="43">
        <v>133544</v>
      </c>
      <c r="I20" s="43">
        <v>0</v>
      </c>
      <c r="L20" s="43">
        <v>0</v>
      </c>
      <c r="O20" s="53">
        <f t="shared" si="0"/>
        <v>0</v>
      </c>
    </row>
    <row r="21" spans="1:16" s="42" customFormat="1" x14ac:dyDescent="0.25">
      <c r="A21" s="26">
        <v>574432</v>
      </c>
      <c r="B21" s="24">
        <v>57600</v>
      </c>
      <c r="C21" s="21">
        <v>57600</v>
      </c>
      <c r="D21" s="14">
        <v>43977</v>
      </c>
      <c r="E21" s="43">
        <v>0</v>
      </c>
      <c r="F21" s="43">
        <v>0</v>
      </c>
      <c r="H21" s="43">
        <v>57600</v>
      </c>
      <c r="I21" s="43">
        <v>0</v>
      </c>
      <c r="L21" s="43">
        <v>0</v>
      </c>
      <c r="O21" s="53">
        <f t="shared" si="0"/>
        <v>0</v>
      </c>
    </row>
    <row r="22" spans="1:16" s="42" customFormat="1" x14ac:dyDescent="0.25">
      <c r="A22" s="26">
        <v>574556</v>
      </c>
      <c r="B22" s="24">
        <v>14000</v>
      </c>
      <c r="C22" s="21">
        <v>14000</v>
      </c>
      <c r="D22" s="14">
        <v>43979</v>
      </c>
      <c r="E22" s="43">
        <v>0</v>
      </c>
      <c r="F22" s="43">
        <v>0</v>
      </c>
      <c r="H22" s="43">
        <v>14000</v>
      </c>
      <c r="I22" s="43">
        <v>0</v>
      </c>
      <c r="L22" s="43">
        <v>0</v>
      </c>
      <c r="O22" s="53">
        <f t="shared" si="0"/>
        <v>0</v>
      </c>
    </row>
    <row r="23" spans="1:16" s="42" customFormat="1" x14ac:dyDescent="0.25">
      <c r="A23" s="26">
        <v>574571</v>
      </c>
      <c r="B23" s="24">
        <v>129300</v>
      </c>
      <c r="C23" s="21">
        <v>129300</v>
      </c>
      <c r="D23" s="14">
        <v>43979</v>
      </c>
      <c r="E23" s="43">
        <v>0</v>
      </c>
      <c r="F23" s="43">
        <v>0</v>
      </c>
      <c r="H23" s="43">
        <v>129300</v>
      </c>
      <c r="I23" s="43">
        <v>0</v>
      </c>
      <c r="L23" s="43">
        <v>0</v>
      </c>
      <c r="O23" s="53">
        <f t="shared" si="0"/>
        <v>0</v>
      </c>
    </row>
    <row r="24" spans="1:16" s="42" customFormat="1" x14ac:dyDescent="0.25">
      <c r="A24" s="26">
        <v>574668</v>
      </c>
      <c r="B24" s="24">
        <v>59067</v>
      </c>
      <c r="C24" s="21">
        <v>59067</v>
      </c>
      <c r="D24" s="14">
        <v>43983</v>
      </c>
      <c r="E24" s="43">
        <v>0</v>
      </c>
      <c r="F24" s="43">
        <v>0</v>
      </c>
      <c r="H24" s="43">
        <v>59067</v>
      </c>
      <c r="I24" s="43">
        <v>0</v>
      </c>
      <c r="L24" s="43">
        <v>0</v>
      </c>
      <c r="O24" s="53">
        <f t="shared" si="0"/>
        <v>0</v>
      </c>
    </row>
    <row r="25" spans="1:16" s="42" customFormat="1" x14ac:dyDescent="0.25">
      <c r="A25" s="26">
        <v>575530</v>
      </c>
      <c r="B25" s="24">
        <v>746700</v>
      </c>
      <c r="C25" s="21">
        <v>746700</v>
      </c>
      <c r="D25" s="14">
        <v>44006</v>
      </c>
      <c r="E25" s="43">
        <v>0</v>
      </c>
      <c r="F25" s="43">
        <v>0</v>
      </c>
      <c r="H25" s="43">
        <v>746700</v>
      </c>
      <c r="I25" s="43">
        <v>0</v>
      </c>
      <c r="L25" s="43">
        <v>0</v>
      </c>
      <c r="O25" s="53">
        <f t="shared" si="0"/>
        <v>0</v>
      </c>
    </row>
    <row r="26" spans="1:16" s="42" customFormat="1" x14ac:dyDescent="0.25">
      <c r="A26" s="26">
        <v>575552</v>
      </c>
      <c r="B26" s="24">
        <v>19000</v>
      </c>
      <c r="C26" s="21">
        <v>19000</v>
      </c>
      <c r="D26" s="14">
        <v>44006</v>
      </c>
      <c r="E26" s="43">
        <v>0</v>
      </c>
      <c r="F26" s="43">
        <v>0</v>
      </c>
      <c r="H26" s="43">
        <v>19000</v>
      </c>
      <c r="I26" s="43">
        <v>0</v>
      </c>
      <c r="L26" s="43">
        <v>0</v>
      </c>
      <c r="O26" s="53">
        <f t="shared" si="0"/>
        <v>0</v>
      </c>
    </row>
    <row r="27" spans="1:16" x14ac:dyDescent="0.25">
      <c r="A27" s="26">
        <v>575848</v>
      </c>
      <c r="B27" s="24">
        <v>35100</v>
      </c>
      <c r="C27" s="21">
        <v>35100</v>
      </c>
      <c r="D27" s="14">
        <v>44013</v>
      </c>
      <c r="E27" s="31">
        <v>0</v>
      </c>
      <c r="F27" s="43">
        <v>0</v>
      </c>
      <c r="H27" s="43">
        <v>0</v>
      </c>
      <c r="I27" s="43">
        <v>0</v>
      </c>
      <c r="L27" s="31">
        <v>35100</v>
      </c>
      <c r="O27" s="53">
        <f t="shared" si="0"/>
        <v>0</v>
      </c>
    </row>
    <row r="28" spans="1:16" s="47" customFormat="1" x14ac:dyDescent="0.25">
      <c r="A28" s="54">
        <v>576397</v>
      </c>
      <c r="B28" s="22">
        <v>831600</v>
      </c>
      <c r="C28" s="55">
        <v>99500</v>
      </c>
      <c r="D28" s="56">
        <v>44029</v>
      </c>
      <c r="E28" s="49">
        <v>0</v>
      </c>
      <c r="F28" s="49">
        <v>0</v>
      </c>
      <c r="H28" s="49">
        <v>0</v>
      </c>
      <c r="I28" s="49">
        <v>99500</v>
      </c>
      <c r="L28" s="49">
        <v>732100</v>
      </c>
      <c r="O28" s="57">
        <f t="shared" si="0"/>
        <v>-732100</v>
      </c>
      <c r="P28" s="47" t="s">
        <v>422</v>
      </c>
    </row>
    <row r="29" spans="1:16" x14ac:dyDescent="0.25">
      <c r="A29" s="26">
        <v>576875</v>
      </c>
      <c r="B29" s="24">
        <v>8400</v>
      </c>
      <c r="C29" s="21">
        <v>8400</v>
      </c>
      <c r="D29" s="14">
        <v>44046</v>
      </c>
      <c r="E29" s="31">
        <v>0</v>
      </c>
      <c r="F29" s="43">
        <v>0</v>
      </c>
      <c r="H29" s="43">
        <v>8400</v>
      </c>
      <c r="I29" s="43">
        <v>0</v>
      </c>
      <c r="L29" s="43">
        <v>0</v>
      </c>
      <c r="O29" s="53">
        <f t="shared" si="0"/>
        <v>0</v>
      </c>
    </row>
    <row r="30" spans="1:16" x14ac:dyDescent="0.25">
      <c r="A30" s="26">
        <v>576899</v>
      </c>
      <c r="B30" s="24">
        <v>35100</v>
      </c>
      <c r="C30" s="21">
        <v>35100</v>
      </c>
      <c r="D30" s="14">
        <v>44047</v>
      </c>
      <c r="E30" s="31">
        <v>0</v>
      </c>
      <c r="F30" s="43">
        <v>0</v>
      </c>
      <c r="H30" s="43">
        <v>35100</v>
      </c>
      <c r="I30" s="43">
        <v>0</v>
      </c>
      <c r="L30" s="43">
        <v>0</v>
      </c>
      <c r="O30" s="53">
        <f t="shared" si="0"/>
        <v>0</v>
      </c>
    </row>
    <row r="31" spans="1:16" x14ac:dyDescent="0.25">
      <c r="A31" s="26">
        <v>577034</v>
      </c>
      <c r="B31" s="24">
        <v>162655</v>
      </c>
      <c r="C31" s="21">
        <v>162655</v>
      </c>
      <c r="D31" s="14">
        <v>44053</v>
      </c>
      <c r="E31" s="31">
        <v>0</v>
      </c>
      <c r="F31" s="43">
        <v>0</v>
      </c>
      <c r="H31" s="43">
        <v>162655</v>
      </c>
      <c r="I31" s="43">
        <v>0</v>
      </c>
      <c r="L31" s="43">
        <v>0</v>
      </c>
      <c r="O31" s="53">
        <f t="shared" si="0"/>
        <v>0</v>
      </c>
    </row>
    <row r="32" spans="1:16" x14ac:dyDescent="0.25">
      <c r="A32" s="26">
        <v>577401</v>
      </c>
      <c r="B32" s="24">
        <v>82200</v>
      </c>
      <c r="C32" s="21">
        <v>82200</v>
      </c>
      <c r="D32" s="14">
        <v>44063</v>
      </c>
      <c r="E32" s="31">
        <v>0</v>
      </c>
      <c r="F32" s="43">
        <v>0</v>
      </c>
      <c r="H32" s="43">
        <v>82200</v>
      </c>
      <c r="I32" s="43">
        <v>0</v>
      </c>
      <c r="L32" s="43">
        <v>0</v>
      </c>
      <c r="O32" s="53">
        <f t="shared" si="0"/>
        <v>0</v>
      </c>
    </row>
    <row r="33" spans="1:16" x14ac:dyDescent="0.25">
      <c r="A33" s="26">
        <v>577602</v>
      </c>
      <c r="B33" s="24">
        <v>19000</v>
      </c>
      <c r="C33" s="21">
        <v>19000</v>
      </c>
      <c r="D33" s="14">
        <v>44069</v>
      </c>
      <c r="E33" s="31">
        <v>0</v>
      </c>
      <c r="F33" s="43">
        <v>0</v>
      </c>
      <c r="H33" s="43">
        <v>19000</v>
      </c>
      <c r="I33" s="43">
        <v>0</v>
      </c>
      <c r="L33" s="43">
        <v>0</v>
      </c>
      <c r="O33" s="53">
        <f t="shared" si="0"/>
        <v>0</v>
      </c>
    </row>
    <row r="34" spans="1:16" x14ac:dyDescent="0.25">
      <c r="A34" s="12">
        <v>68</v>
      </c>
      <c r="B34" s="24">
        <v>277700</v>
      </c>
      <c r="C34" s="21">
        <v>277700</v>
      </c>
      <c r="D34" s="14">
        <v>44076</v>
      </c>
      <c r="E34" s="31">
        <v>0</v>
      </c>
      <c r="F34" s="43">
        <v>0</v>
      </c>
      <c r="H34" s="43">
        <v>277700</v>
      </c>
      <c r="I34" s="43">
        <v>0</v>
      </c>
      <c r="L34" s="43">
        <v>0</v>
      </c>
      <c r="O34" s="53">
        <f t="shared" si="0"/>
        <v>0</v>
      </c>
    </row>
    <row r="35" spans="1:16" x14ac:dyDescent="0.25">
      <c r="A35" s="12">
        <v>99</v>
      </c>
      <c r="B35" s="24">
        <v>19000</v>
      </c>
      <c r="C35" s="21">
        <v>19000</v>
      </c>
      <c r="D35" s="14">
        <v>44076</v>
      </c>
      <c r="E35" s="31">
        <v>0</v>
      </c>
      <c r="F35" s="43">
        <v>0</v>
      </c>
      <c r="H35" s="43">
        <v>19000</v>
      </c>
      <c r="I35" s="43">
        <v>0</v>
      </c>
      <c r="L35" s="43">
        <v>0</v>
      </c>
      <c r="O35" s="53">
        <f t="shared" si="0"/>
        <v>0</v>
      </c>
    </row>
    <row r="36" spans="1:16" x14ac:dyDescent="0.25">
      <c r="A36" s="12">
        <v>574</v>
      </c>
      <c r="B36" s="24">
        <v>19000</v>
      </c>
      <c r="C36" s="21">
        <v>19000</v>
      </c>
      <c r="D36" s="14">
        <v>44090</v>
      </c>
      <c r="E36" s="31">
        <v>0</v>
      </c>
      <c r="F36" s="43">
        <v>0</v>
      </c>
      <c r="H36" s="43">
        <v>19000</v>
      </c>
      <c r="I36" s="43">
        <v>0</v>
      </c>
      <c r="L36" s="43">
        <v>0</v>
      </c>
      <c r="O36" s="53">
        <f t="shared" si="0"/>
        <v>0</v>
      </c>
    </row>
    <row r="37" spans="1:16" x14ac:dyDescent="0.25">
      <c r="A37" s="12">
        <v>592</v>
      </c>
      <c r="B37" s="24">
        <v>24000</v>
      </c>
      <c r="C37" s="21">
        <v>24000</v>
      </c>
      <c r="D37" s="14">
        <v>44090</v>
      </c>
      <c r="E37" s="31">
        <v>0</v>
      </c>
      <c r="F37" s="43">
        <v>0</v>
      </c>
      <c r="H37" s="43">
        <v>24000</v>
      </c>
      <c r="I37" s="43">
        <v>0</v>
      </c>
      <c r="L37" s="43">
        <v>0</v>
      </c>
      <c r="O37" s="53">
        <f t="shared" si="0"/>
        <v>0</v>
      </c>
    </row>
    <row r="38" spans="1:16" x14ac:dyDescent="0.25">
      <c r="A38" s="12">
        <v>1087</v>
      </c>
      <c r="B38" s="24">
        <v>24000</v>
      </c>
      <c r="C38" s="21">
        <v>24000</v>
      </c>
      <c r="D38" s="14">
        <v>44104</v>
      </c>
      <c r="E38" s="31">
        <v>0</v>
      </c>
      <c r="F38" s="43">
        <v>0</v>
      </c>
      <c r="H38" s="43">
        <v>24000</v>
      </c>
      <c r="I38" s="43">
        <v>0</v>
      </c>
      <c r="L38" s="43">
        <v>0</v>
      </c>
      <c r="O38" s="53">
        <f t="shared" si="0"/>
        <v>0</v>
      </c>
    </row>
    <row r="39" spans="1:16" x14ac:dyDescent="0.25">
      <c r="A39" s="12">
        <v>1769</v>
      </c>
      <c r="B39" s="24">
        <v>19000</v>
      </c>
      <c r="C39" s="21">
        <v>19000</v>
      </c>
      <c r="D39" s="14">
        <v>44125</v>
      </c>
      <c r="E39" s="31">
        <v>0</v>
      </c>
      <c r="F39" s="43">
        <v>0</v>
      </c>
      <c r="H39" s="43">
        <v>0</v>
      </c>
      <c r="I39" s="43">
        <v>0</v>
      </c>
      <c r="L39" s="31">
        <v>19000</v>
      </c>
      <c r="O39" s="53">
        <f t="shared" si="0"/>
        <v>0</v>
      </c>
    </row>
    <row r="40" spans="1:16" s="47" customFormat="1" x14ac:dyDescent="0.25">
      <c r="A40" s="58">
        <v>2117</v>
      </c>
      <c r="B40" s="22">
        <v>1474313</v>
      </c>
      <c r="C40" s="55">
        <v>290300</v>
      </c>
      <c r="D40" s="56">
        <v>44133</v>
      </c>
      <c r="E40" s="49">
        <v>0</v>
      </c>
      <c r="F40" s="49">
        <v>0</v>
      </c>
      <c r="H40" s="49">
        <v>0</v>
      </c>
      <c r="I40" s="49">
        <v>290300</v>
      </c>
      <c r="L40" s="49">
        <v>1184013</v>
      </c>
      <c r="O40" s="57">
        <f t="shared" si="0"/>
        <v>-1184013</v>
      </c>
      <c r="P40" s="47" t="s">
        <v>422</v>
      </c>
    </row>
    <row r="41" spans="1:16" x14ac:dyDescent="0.25">
      <c r="A41" s="12">
        <v>3193</v>
      </c>
      <c r="B41" s="24">
        <v>26300</v>
      </c>
      <c r="C41" s="21">
        <v>26300</v>
      </c>
      <c r="D41" s="14">
        <v>44166</v>
      </c>
      <c r="E41" s="31">
        <v>0</v>
      </c>
      <c r="F41" s="43">
        <v>0</v>
      </c>
      <c r="H41" s="43">
        <v>0</v>
      </c>
      <c r="I41" s="43">
        <v>0</v>
      </c>
      <c r="L41" s="31">
        <v>26300</v>
      </c>
      <c r="O41" s="53">
        <f t="shared" si="0"/>
        <v>0</v>
      </c>
    </row>
    <row r="42" spans="1:16" x14ac:dyDescent="0.25">
      <c r="A42" s="12">
        <v>3302</v>
      </c>
      <c r="B42" s="24">
        <v>77000</v>
      </c>
      <c r="C42" s="21">
        <v>77000</v>
      </c>
      <c r="D42" s="14">
        <v>44169</v>
      </c>
      <c r="E42" s="31">
        <v>0</v>
      </c>
      <c r="F42" s="43">
        <v>0</v>
      </c>
      <c r="H42" s="43">
        <v>0</v>
      </c>
      <c r="I42" s="43">
        <v>0</v>
      </c>
      <c r="L42" s="31">
        <v>77000</v>
      </c>
      <c r="O42" s="53">
        <f t="shared" si="0"/>
        <v>0</v>
      </c>
    </row>
    <row r="43" spans="1:16" x14ac:dyDescent="0.25">
      <c r="A43" s="12">
        <v>3303</v>
      </c>
      <c r="B43" s="24">
        <v>178400</v>
      </c>
      <c r="C43" s="21">
        <v>178400</v>
      </c>
      <c r="D43" s="14">
        <v>44169</v>
      </c>
      <c r="E43" s="31">
        <v>0</v>
      </c>
      <c r="F43" s="43">
        <v>0</v>
      </c>
      <c r="H43" s="43">
        <v>0</v>
      </c>
      <c r="I43" s="43">
        <v>0</v>
      </c>
      <c r="L43" s="31">
        <v>178400</v>
      </c>
      <c r="O43" s="53">
        <f t="shared" si="0"/>
        <v>0</v>
      </c>
    </row>
    <row r="44" spans="1:16" x14ac:dyDescent="0.25">
      <c r="A44" s="12">
        <v>3357</v>
      </c>
      <c r="B44" s="24">
        <v>24000</v>
      </c>
      <c r="C44" s="21">
        <v>24000</v>
      </c>
      <c r="D44" s="14">
        <v>44169</v>
      </c>
      <c r="E44" s="31">
        <v>0</v>
      </c>
      <c r="F44" s="43">
        <v>0</v>
      </c>
      <c r="H44" s="43">
        <v>0</v>
      </c>
      <c r="I44" s="43">
        <v>0</v>
      </c>
      <c r="L44" s="31">
        <v>24000</v>
      </c>
      <c r="O44" s="53">
        <f t="shared" si="0"/>
        <v>0</v>
      </c>
    </row>
    <row r="45" spans="1:16" x14ac:dyDescent="0.25">
      <c r="A45" s="12">
        <v>3398</v>
      </c>
      <c r="B45" s="24">
        <v>45100</v>
      </c>
      <c r="C45" s="21">
        <v>45100</v>
      </c>
      <c r="D45" s="14">
        <v>44174</v>
      </c>
      <c r="E45" s="31">
        <v>0</v>
      </c>
      <c r="F45" s="43">
        <v>0</v>
      </c>
      <c r="H45" s="43">
        <v>0</v>
      </c>
      <c r="I45" s="43">
        <v>0</v>
      </c>
      <c r="L45" s="31">
        <v>45100</v>
      </c>
      <c r="O45" s="53">
        <f t="shared" si="0"/>
        <v>0</v>
      </c>
    </row>
    <row r="46" spans="1:16" x14ac:dyDescent="0.25">
      <c r="A46" s="12">
        <v>3405</v>
      </c>
      <c r="B46" s="24">
        <v>19000</v>
      </c>
      <c r="C46" s="21">
        <v>19000</v>
      </c>
      <c r="D46" s="14">
        <v>44174</v>
      </c>
      <c r="E46" s="31">
        <v>0</v>
      </c>
      <c r="F46" s="43">
        <v>0</v>
      </c>
      <c r="H46" s="43">
        <v>0</v>
      </c>
      <c r="I46" s="43">
        <v>0</v>
      </c>
      <c r="L46" s="31">
        <v>19000</v>
      </c>
      <c r="O46" s="53">
        <f t="shared" si="0"/>
        <v>0</v>
      </c>
    </row>
    <row r="47" spans="1:16" x14ac:dyDescent="0.25">
      <c r="A47" s="12">
        <v>3850</v>
      </c>
      <c r="B47" s="24">
        <v>122000</v>
      </c>
      <c r="C47" s="21">
        <v>122000</v>
      </c>
      <c r="D47" s="14">
        <v>44187</v>
      </c>
      <c r="E47" s="31">
        <v>0</v>
      </c>
      <c r="F47" s="43">
        <v>0</v>
      </c>
      <c r="H47" s="43">
        <v>0</v>
      </c>
      <c r="I47" s="43">
        <v>0</v>
      </c>
      <c r="L47" s="31">
        <v>122000</v>
      </c>
      <c r="O47" s="53">
        <f t="shared" si="0"/>
        <v>0</v>
      </c>
    </row>
    <row r="48" spans="1:16" s="47" customFormat="1" x14ac:dyDescent="0.25">
      <c r="A48" s="58">
        <v>3953</v>
      </c>
      <c r="B48" s="22">
        <v>99712</v>
      </c>
      <c r="C48" s="55">
        <v>19900</v>
      </c>
      <c r="D48" s="56">
        <v>44193</v>
      </c>
      <c r="E48" s="49">
        <v>0</v>
      </c>
      <c r="F48" s="49">
        <v>0</v>
      </c>
      <c r="H48" s="49">
        <v>0</v>
      </c>
      <c r="I48" s="49">
        <v>0</v>
      </c>
      <c r="L48" s="49">
        <v>99712</v>
      </c>
      <c r="O48" s="57">
        <f t="shared" si="0"/>
        <v>-79812</v>
      </c>
      <c r="P48" s="47" t="s">
        <v>423</v>
      </c>
    </row>
    <row r="49" spans="1:16" x14ac:dyDescent="0.25">
      <c r="A49" s="12">
        <v>3959</v>
      </c>
      <c r="B49" s="24">
        <v>59912</v>
      </c>
      <c r="C49" s="21">
        <v>59912</v>
      </c>
      <c r="D49" s="14">
        <v>44193</v>
      </c>
      <c r="E49" s="31">
        <v>0</v>
      </c>
      <c r="F49" s="43">
        <v>0</v>
      </c>
      <c r="H49" s="43">
        <v>0</v>
      </c>
      <c r="I49" s="43">
        <v>0</v>
      </c>
      <c r="L49" s="31">
        <v>59912</v>
      </c>
      <c r="O49" s="53">
        <f t="shared" si="0"/>
        <v>0</v>
      </c>
    </row>
    <row r="50" spans="1:16" x14ac:dyDescent="0.25">
      <c r="A50" s="12">
        <v>4597</v>
      </c>
      <c r="B50" s="24">
        <v>158260</v>
      </c>
      <c r="C50" s="21">
        <v>158260</v>
      </c>
      <c r="D50" s="14">
        <v>44218</v>
      </c>
      <c r="E50" s="31">
        <v>0</v>
      </c>
      <c r="F50" s="43">
        <v>0</v>
      </c>
      <c r="H50" s="43">
        <v>0</v>
      </c>
      <c r="I50" s="43">
        <v>0</v>
      </c>
      <c r="L50" s="31">
        <v>158260</v>
      </c>
      <c r="O50" s="53">
        <f t="shared" si="0"/>
        <v>0</v>
      </c>
    </row>
    <row r="51" spans="1:16" x14ac:dyDescent="0.25">
      <c r="A51" s="12">
        <v>4880</v>
      </c>
      <c r="B51" s="24">
        <v>138266</v>
      </c>
      <c r="C51" s="21">
        <v>138266</v>
      </c>
      <c r="D51" s="14">
        <v>44230</v>
      </c>
      <c r="E51" s="31">
        <v>0</v>
      </c>
      <c r="F51" s="43">
        <v>0</v>
      </c>
      <c r="H51" s="43">
        <v>0</v>
      </c>
      <c r="I51" s="43">
        <v>0</v>
      </c>
      <c r="L51" s="31">
        <v>138266</v>
      </c>
      <c r="O51" s="53">
        <f t="shared" si="0"/>
        <v>0</v>
      </c>
    </row>
    <row r="52" spans="1:16" x14ac:dyDescent="0.25">
      <c r="A52" s="12">
        <v>4984</v>
      </c>
      <c r="B52" s="24">
        <v>59700</v>
      </c>
      <c r="C52" s="21">
        <v>59700</v>
      </c>
      <c r="D52" s="14">
        <v>44235</v>
      </c>
      <c r="E52" s="31">
        <v>0</v>
      </c>
      <c r="F52" s="43">
        <v>0</v>
      </c>
      <c r="H52" s="43">
        <v>0</v>
      </c>
      <c r="I52" s="43">
        <v>0</v>
      </c>
      <c r="L52" s="31">
        <v>59700</v>
      </c>
      <c r="O52" s="53">
        <f t="shared" si="0"/>
        <v>0</v>
      </c>
    </row>
    <row r="53" spans="1:16" s="47" customFormat="1" x14ac:dyDescent="0.25">
      <c r="A53" s="58">
        <v>5493</v>
      </c>
      <c r="B53" s="22">
        <v>393000</v>
      </c>
      <c r="C53" s="55">
        <v>179300</v>
      </c>
      <c r="D53" s="56">
        <v>44249</v>
      </c>
      <c r="E53" s="49">
        <v>0</v>
      </c>
      <c r="F53" s="49">
        <v>0</v>
      </c>
      <c r="H53" s="49">
        <v>0</v>
      </c>
      <c r="I53" s="49">
        <v>0</v>
      </c>
      <c r="L53" s="66">
        <v>393000</v>
      </c>
      <c r="O53" s="57">
        <f t="shared" si="0"/>
        <v>-213700</v>
      </c>
      <c r="P53" s="47" t="s">
        <v>423</v>
      </c>
    </row>
    <row r="54" spans="1:16" x14ac:dyDescent="0.25">
      <c r="A54" s="12">
        <v>6567</v>
      </c>
      <c r="B54" s="24">
        <v>154561</v>
      </c>
      <c r="C54" s="21">
        <v>154561</v>
      </c>
      <c r="D54" s="14">
        <v>44278</v>
      </c>
      <c r="E54" s="31">
        <v>0</v>
      </c>
      <c r="F54" s="43">
        <v>0</v>
      </c>
      <c r="H54" s="43">
        <v>0</v>
      </c>
      <c r="I54" s="43">
        <v>0</v>
      </c>
      <c r="L54" s="31">
        <v>154561</v>
      </c>
      <c r="O54" s="53">
        <f t="shared" si="0"/>
        <v>0</v>
      </c>
    </row>
    <row r="55" spans="1:16" x14ac:dyDescent="0.25">
      <c r="A55" s="12">
        <v>6906</v>
      </c>
      <c r="B55" s="24">
        <v>426682</v>
      </c>
      <c r="C55" s="21">
        <v>426682</v>
      </c>
      <c r="D55" s="14">
        <v>44286</v>
      </c>
      <c r="E55" s="31">
        <v>0</v>
      </c>
      <c r="F55" s="43">
        <v>0</v>
      </c>
      <c r="H55" s="43">
        <v>426682</v>
      </c>
      <c r="I55" s="43">
        <v>0</v>
      </c>
      <c r="L55" s="43">
        <v>0</v>
      </c>
      <c r="O55" s="53">
        <f t="shared" si="0"/>
        <v>0</v>
      </c>
    </row>
    <row r="56" spans="1:16" x14ac:dyDescent="0.25">
      <c r="A56" s="12">
        <v>10512</v>
      </c>
      <c r="B56" s="24">
        <v>59700</v>
      </c>
      <c r="C56" s="21">
        <v>59700</v>
      </c>
      <c r="D56" s="14">
        <v>44370</v>
      </c>
      <c r="E56" s="31">
        <v>0</v>
      </c>
      <c r="F56" s="43">
        <v>0</v>
      </c>
      <c r="H56" s="43">
        <v>59700</v>
      </c>
      <c r="I56" s="43">
        <v>0</v>
      </c>
      <c r="L56" s="43">
        <v>0</v>
      </c>
      <c r="O56" s="53">
        <f t="shared" si="0"/>
        <v>0</v>
      </c>
    </row>
    <row r="57" spans="1:16" x14ac:dyDescent="0.25">
      <c r="A57" s="12">
        <v>11010</v>
      </c>
      <c r="B57" s="24">
        <v>740200</v>
      </c>
      <c r="C57" s="21">
        <v>740200</v>
      </c>
      <c r="D57" s="14">
        <v>44384</v>
      </c>
      <c r="E57" s="31">
        <v>0</v>
      </c>
      <c r="F57" s="43">
        <v>0</v>
      </c>
      <c r="H57" s="43">
        <v>740200</v>
      </c>
      <c r="I57" s="43">
        <v>0</v>
      </c>
      <c r="L57" s="43">
        <v>0</v>
      </c>
      <c r="O57" s="53">
        <f t="shared" si="0"/>
        <v>0</v>
      </c>
    </row>
    <row r="58" spans="1:16" x14ac:dyDescent="0.25">
      <c r="A58" s="12">
        <v>11894</v>
      </c>
      <c r="B58" s="24">
        <v>584767</v>
      </c>
      <c r="C58" s="21">
        <v>584767</v>
      </c>
      <c r="D58" s="14">
        <v>44406</v>
      </c>
      <c r="E58" s="31">
        <v>0</v>
      </c>
      <c r="F58" s="43">
        <v>0</v>
      </c>
      <c r="H58" s="43">
        <v>584767</v>
      </c>
      <c r="I58" s="43">
        <v>0</v>
      </c>
      <c r="L58" s="43">
        <v>0</v>
      </c>
      <c r="O58" s="53">
        <f t="shared" si="0"/>
        <v>0</v>
      </c>
    </row>
    <row r="59" spans="1:16" x14ac:dyDescent="0.25">
      <c r="A59" s="12">
        <v>13877</v>
      </c>
      <c r="B59" s="24">
        <v>58670</v>
      </c>
      <c r="C59" s="21">
        <v>58670</v>
      </c>
      <c r="D59" s="14">
        <v>44459</v>
      </c>
      <c r="E59" s="31">
        <v>0</v>
      </c>
      <c r="F59" s="43">
        <v>0</v>
      </c>
      <c r="H59" s="43">
        <v>58670</v>
      </c>
      <c r="I59" s="43">
        <v>0</v>
      </c>
      <c r="L59" s="43">
        <v>0</v>
      </c>
      <c r="O59" s="53">
        <f t="shared" si="0"/>
        <v>0</v>
      </c>
    </row>
    <row r="60" spans="1:16" x14ac:dyDescent="0.25">
      <c r="A60" s="12">
        <v>14606</v>
      </c>
      <c r="B60" s="24">
        <v>60414</v>
      </c>
      <c r="C60" s="21">
        <v>60414</v>
      </c>
      <c r="D60" s="14">
        <v>44478</v>
      </c>
      <c r="E60" s="31">
        <v>0</v>
      </c>
      <c r="F60" s="43">
        <v>0</v>
      </c>
      <c r="H60" s="43">
        <v>60414</v>
      </c>
      <c r="I60" s="43">
        <v>0</v>
      </c>
      <c r="L60" s="43">
        <v>0</v>
      </c>
      <c r="O60" s="53">
        <f t="shared" si="0"/>
        <v>0</v>
      </c>
    </row>
    <row r="61" spans="1:16" x14ac:dyDescent="0.25">
      <c r="A61" s="12">
        <v>14608</v>
      </c>
      <c r="B61" s="24">
        <v>81155</v>
      </c>
      <c r="C61" s="21">
        <v>81155</v>
      </c>
      <c r="D61" s="14">
        <v>44478</v>
      </c>
      <c r="E61" s="31">
        <v>0</v>
      </c>
      <c r="F61" s="43">
        <v>0</v>
      </c>
      <c r="H61" s="43">
        <v>81155</v>
      </c>
      <c r="I61" s="43">
        <v>0</v>
      </c>
      <c r="L61" s="43">
        <v>0</v>
      </c>
      <c r="O61" s="53">
        <f t="shared" si="0"/>
        <v>0</v>
      </c>
    </row>
    <row r="62" spans="1:16" x14ac:dyDescent="0.25">
      <c r="A62" s="12">
        <v>16563</v>
      </c>
      <c r="B62" s="24">
        <v>60414</v>
      </c>
      <c r="C62" s="21">
        <v>60414</v>
      </c>
      <c r="D62" s="14">
        <v>44526</v>
      </c>
      <c r="E62" s="31">
        <v>0</v>
      </c>
      <c r="F62" s="43">
        <v>0</v>
      </c>
      <c r="H62" s="43">
        <v>60414</v>
      </c>
      <c r="I62" s="43">
        <v>0</v>
      </c>
      <c r="L62" s="43">
        <v>0</v>
      </c>
      <c r="O62" s="53">
        <f t="shared" si="0"/>
        <v>0</v>
      </c>
    </row>
    <row r="63" spans="1:16" x14ac:dyDescent="0.25">
      <c r="A63" s="59">
        <v>17611</v>
      </c>
      <c r="B63" s="60">
        <v>59700</v>
      </c>
      <c r="C63" s="18">
        <v>59700</v>
      </c>
      <c r="D63" s="61">
        <v>44552</v>
      </c>
      <c r="E63" s="31">
        <v>0</v>
      </c>
      <c r="F63" s="43">
        <v>0</v>
      </c>
      <c r="H63" s="43">
        <v>59700</v>
      </c>
      <c r="I63" s="43">
        <v>0</v>
      </c>
      <c r="L63" s="43">
        <v>0</v>
      </c>
      <c r="O63" s="53">
        <f t="shared" si="0"/>
        <v>0</v>
      </c>
    </row>
    <row r="64" spans="1:16" x14ac:dyDescent="0.25">
      <c r="A64" s="62">
        <v>17808</v>
      </c>
      <c r="B64" s="63">
        <v>60976</v>
      </c>
      <c r="C64" s="64">
        <v>60976</v>
      </c>
      <c r="D64" s="65">
        <v>44559</v>
      </c>
      <c r="E64" s="31">
        <v>0</v>
      </c>
      <c r="F64" s="43">
        <v>0</v>
      </c>
      <c r="H64" s="43">
        <v>60976</v>
      </c>
      <c r="I64" s="43">
        <v>0</v>
      </c>
      <c r="L64" s="43">
        <v>0</v>
      </c>
      <c r="O64" s="53">
        <f t="shared" si="0"/>
        <v>0</v>
      </c>
    </row>
    <row r="65" spans="1:16" x14ac:dyDescent="0.25">
      <c r="A65" s="74"/>
      <c r="B65" s="79">
        <f>SUM(B2:B64)</f>
        <v>10124778</v>
      </c>
      <c r="C65" s="79">
        <f t="shared" ref="C65:O65" si="1">SUM(C2:C64)</f>
        <v>7915153</v>
      </c>
      <c r="D65" s="79">
        <f t="shared" si="1"/>
        <v>2773243</v>
      </c>
      <c r="E65" s="79">
        <f t="shared" si="1"/>
        <v>0</v>
      </c>
      <c r="F65" s="79">
        <f t="shared" si="1"/>
        <v>734488</v>
      </c>
      <c r="G65" s="79">
        <f t="shared" si="1"/>
        <v>0</v>
      </c>
      <c r="H65" s="79">
        <f t="shared" si="1"/>
        <v>5475066</v>
      </c>
      <c r="I65" s="79">
        <f t="shared" si="1"/>
        <v>389800</v>
      </c>
      <c r="J65" s="79">
        <f t="shared" si="1"/>
        <v>0</v>
      </c>
      <c r="K65" s="79">
        <f t="shared" si="1"/>
        <v>0</v>
      </c>
      <c r="L65" s="79">
        <f t="shared" si="1"/>
        <v>3525424</v>
      </c>
      <c r="M65" s="79">
        <f t="shared" si="1"/>
        <v>0</v>
      </c>
      <c r="N65" s="79">
        <f t="shared" si="1"/>
        <v>0</v>
      </c>
      <c r="O65" s="79">
        <f>SUM(O2:O64)</f>
        <v>-2209625</v>
      </c>
      <c r="P65" s="74"/>
    </row>
    <row r="68" spans="1:16" x14ac:dyDescent="0.25">
      <c r="O68" s="7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FA3A-94C9-4D66-8264-BC8FB1209A79}">
  <dimension ref="B2:K30"/>
  <sheetViews>
    <sheetView workbookViewId="0">
      <selection activeCell="K26" sqref="K26"/>
    </sheetView>
  </sheetViews>
  <sheetFormatPr baseColWidth="10" defaultRowHeight="15" x14ac:dyDescent="0.25"/>
  <cols>
    <col min="1" max="2" width="11.42578125" style="87"/>
    <col min="3" max="3" width="49.140625" style="87" bestFit="1" customWidth="1"/>
    <col min="4" max="4" width="21.5703125" style="87" customWidth="1"/>
    <col min="5" max="7" width="28.28515625" style="87" customWidth="1"/>
    <col min="8" max="8" width="25.5703125" style="87" bestFit="1" customWidth="1"/>
    <col min="9" max="16384" width="11.42578125" style="87"/>
  </cols>
  <sheetData>
    <row r="2" spans="2:11" x14ac:dyDescent="0.25">
      <c r="B2" s="88"/>
      <c r="C2" s="89"/>
      <c r="D2" s="89"/>
      <c r="E2" s="89"/>
      <c r="F2" s="89"/>
      <c r="G2" s="89"/>
      <c r="H2" s="89"/>
      <c r="I2" s="90"/>
    </row>
    <row r="3" spans="2:11" x14ac:dyDescent="0.25">
      <c r="B3" s="92"/>
      <c r="I3" s="93"/>
    </row>
    <row r="4" spans="2:11" x14ac:dyDescent="0.25">
      <c r="B4" s="92"/>
      <c r="I4" s="93"/>
    </row>
    <row r="5" spans="2:11" ht="15.75" x14ac:dyDescent="0.25">
      <c r="B5" s="94"/>
      <c r="C5" s="95" t="s">
        <v>424</v>
      </c>
      <c r="D5" s="95"/>
      <c r="E5" s="95"/>
      <c r="F5" s="95"/>
      <c r="G5" s="95"/>
      <c r="H5" s="96"/>
      <c r="I5" s="93"/>
    </row>
    <row r="6" spans="2:11" ht="15.75" x14ac:dyDescent="0.25">
      <c r="B6" s="94"/>
      <c r="C6" s="95" t="s">
        <v>425</v>
      </c>
      <c r="D6" s="67" t="s">
        <v>445</v>
      </c>
      <c r="E6" s="67"/>
      <c r="F6" s="67"/>
      <c r="G6" s="67"/>
      <c r="H6" s="120" t="s">
        <v>446</v>
      </c>
      <c r="I6" s="93"/>
    </row>
    <row r="7" spans="2:11" x14ac:dyDescent="0.25">
      <c r="B7" s="94"/>
      <c r="H7" s="96"/>
      <c r="I7" s="93"/>
      <c r="J7" s="97"/>
      <c r="K7" s="97"/>
    </row>
    <row r="8" spans="2:11" x14ac:dyDescent="0.25">
      <c r="B8" s="98"/>
      <c r="C8" s="77" t="s">
        <v>426</v>
      </c>
      <c r="D8" s="77"/>
      <c r="E8" s="77"/>
      <c r="F8" s="77"/>
      <c r="G8" s="77"/>
      <c r="H8" s="99" t="s">
        <v>427</v>
      </c>
      <c r="I8" s="100"/>
      <c r="J8" s="91"/>
      <c r="K8" s="91"/>
    </row>
    <row r="9" spans="2:11" x14ac:dyDescent="0.25">
      <c r="B9" s="94"/>
      <c r="C9" s="101"/>
      <c r="D9" s="102">
        <v>2018</v>
      </c>
      <c r="E9" s="102">
        <v>2019</v>
      </c>
      <c r="F9" s="102">
        <v>2020</v>
      </c>
      <c r="G9" s="81">
        <v>2021</v>
      </c>
      <c r="H9" s="96"/>
      <c r="I9" s="93"/>
    </row>
    <row r="10" spans="2:11" x14ac:dyDescent="0.25">
      <c r="B10" s="94" t="s">
        <v>428</v>
      </c>
      <c r="C10" s="103" t="s">
        <v>429</v>
      </c>
      <c r="D10" s="104">
        <v>1259146</v>
      </c>
      <c r="E10" s="104">
        <v>727130</v>
      </c>
      <c r="F10" s="104">
        <v>3046112</v>
      </c>
      <c r="G10" s="104">
        <v>2882765</v>
      </c>
      <c r="H10" s="105">
        <f>+D10+E10+F10+G10</f>
        <v>7915153</v>
      </c>
      <c r="I10" s="93"/>
    </row>
    <row r="11" spans="2:11" x14ac:dyDescent="0.25">
      <c r="B11" s="94"/>
      <c r="H11" s="70"/>
      <c r="I11" s="93"/>
    </row>
    <row r="12" spans="2:11" x14ac:dyDescent="0.25">
      <c r="B12" s="94" t="s">
        <v>430</v>
      </c>
      <c r="C12" s="91" t="s">
        <v>431</v>
      </c>
      <c r="D12" s="83">
        <v>531149</v>
      </c>
      <c r="E12" s="83">
        <v>203339</v>
      </c>
      <c r="F12" s="101"/>
      <c r="G12" s="101"/>
      <c r="H12" s="70">
        <f>+D12+E12+F12+G12</f>
        <v>734488</v>
      </c>
      <c r="I12" s="93"/>
    </row>
    <row r="13" spans="2:11" x14ac:dyDescent="0.25">
      <c r="B13" s="94" t="s">
        <v>430</v>
      </c>
      <c r="C13" s="91" t="s">
        <v>432</v>
      </c>
      <c r="D13" s="75">
        <v>727997</v>
      </c>
      <c r="E13" s="85">
        <v>523791</v>
      </c>
      <c r="F13" s="107">
        <v>2030600</v>
      </c>
      <c r="G13" s="107">
        <v>2192678</v>
      </c>
      <c r="H13" s="70">
        <f>+D13+E13+F13+G13</f>
        <v>5475066</v>
      </c>
      <c r="I13" s="93"/>
    </row>
    <row r="14" spans="2:11" x14ac:dyDescent="0.25">
      <c r="B14" s="94" t="s">
        <v>430</v>
      </c>
      <c r="C14" s="91" t="s">
        <v>433</v>
      </c>
      <c r="D14" s="73">
        <v>0</v>
      </c>
      <c r="E14" s="73">
        <v>0</v>
      </c>
      <c r="F14" s="108">
        <v>389800</v>
      </c>
      <c r="G14" s="108"/>
      <c r="H14" s="70">
        <f>+D14+E14+F14+G14</f>
        <v>389800</v>
      </c>
      <c r="I14" s="93"/>
    </row>
    <row r="15" spans="2:11" x14ac:dyDescent="0.25">
      <c r="B15" s="94" t="s">
        <v>430</v>
      </c>
      <c r="C15" s="82" t="s">
        <v>434</v>
      </c>
      <c r="D15" s="82"/>
      <c r="E15" s="82"/>
      <c r="F15" s="82"/>
      <c r="G15" s="82"/>
      <c r="H15" s="106">
        <v>0</v>
      </c>
      <c r="I15" s="93"/>
    </row>
    <row r="16" spans="2:11" x14ac:dyDescent="0.25">
      <c r="B16" s="94" t="s">
        <v>430</v>
      </c>
      <c r="C16" s="82" t="s">
        <v>435</v>
      </c>
      <c r="D16" s="82"/>
      <c r="E16" s="82"/>
      <c r="F16" s="82"/>
      <c r="G16" s="82"/>
      <c r="H16" s="106">
        <v>0</v>
      </c>
      <c r="I16" s="93"/>
    </row>
    <row r="17" spans="2:10" x14ac:dyDescent="0.25">
      <c r="B17" s="94" t="s">
        <v>430</v>
      </c>
      <c r="C17" s="91" t="s">
        <v>436</v>
      </c>
      <c r="D17" s="108">
        <v>0</v>
      </c>
      <c r="E17" s="108"/>
      <c r="F17" s="108">
        <v>2621637</v>
      </c>
      <c r="G17" s="108">
        <v>903787</v>
      </c>
      <c r="H17" s="106">
        <f>+D17+E17+F17+G17</f>
        <v>3525424</v>
      </c>
      <c r="I17" s="93"/>
    </row>
    <row r="18" spans="2:10" x14ac:dyDescent="0.25">
      <c r="B18" s="94" t="s">
        <v>430</v>
      </c>
      <c r="C18" s="82" t="s">
        <v>437</v>
      </c>
      <c r="D18" s="82"/>
      <c r="E18" s="82"/>
      <c r="F18" s="82"/>
      <c r="G18" s="82"/>
      <c r="H18" s="119">
        <f>+'VERIFICACIÓN DE CARTERA NIT 900'!O65</f>
        <v>-2209625</v>
      </c>
      <c r="I18" s="93"/>
    </row>
    <row r="19" spans="2:10" x14ac:dyDescent="0.25">
      <c r="B19" s="94"/>
      <c r="H19" s="106"/>
      <c r="I19" s="93"/>
    </row>
    <row r="20" spans="2:10" x14ac:dyDescent="0.25">
      <c r="B20" s="94" t="s">
        <v>428</v>
      </c>
      <c r="C20" s="109" t="s">
        <v>13</v>
      </c>
      <c r="D20" s="109"/>
      <c r="E20" s="109"/>
      <c r="F20" s="109"/>
      <c r="G20" s="109"/>
      <c r="H20" s="105">
        <f>+H10-H12-H13-H14-H15-H16-H17-H18</f>
        <v>0</v>
      </c>
      <c r="I20" s="93"/>
      <c r="J20" s="96"/>
    </row>
    <row r="21" spans="2:10" x14ac:dyDescent="0.25">
      <c r="B21" s="94" t="s">
        <v>430</v>
      </c>
      <c r="C21" s="91" t="s">
        <v>438</v>
      </c>
      <c r="H21" s="110">
        <v>0</v>
      </c>
      <c r="I21" s="93"/>
    </row>
    <row r="22" spans="2:10" x14ac:dyDescent="0.25">
      <c r="B22" s="94"/>
      <c r="C22" s="91" t="s">
        <v>439</v>
      </c>
      <c r="H22" s="110">
        <v>0</v>
      </c>
      <c r="I22" s="93"/>
    </row>
    <row r="23" spans="2:10" x14ac:dyDescent="0.25">
      <c r="B23" s="94" t="s">
        <v>428</v>
      </c>
      <c r="C23" s="68" t="s">
        <v>440</v>
      </c>
      <c r="D23" s="68"/>
      <c r="E23" s="68"/>
      <c r="F23" s="68"/>
      <c r="G23" s="68"/>
      <c r="H23" s="105">
        <f>+H20-H21-H22</f>
        <v>0</v>
      </c>
      <c r="I23" s="93"/>
      <c r="J23" s="96"/>
    </row>
    <row r="24" spans="2:10" x14ac:dyDescent="0.25">
      <c r="B24" s="94"/>
      <c r="H24" s="111"/>
      <c r="I24" s="93"/>
    </row>
    <row r="25" spans="2:10" x14ac:dyDescent="0.25">
      <c r="B25" s="94" t="s">
        <v>430</v>
      </c>
      <c r="C25" s="82" t="s">
        <v>441</v>
      </c>
      <c r="D25" s="82"/>
      <c r="E25" s="82"/>
      <c r="F25" s="82"/>
      <c r="G25" s="82"/>
      <c r="H25" s="112">
        <v>0</v>
      </c>
      <c r="I25" s="93"/>
    </row>
    <row r="26" spans="2:10" x14ac:dyDescent="0.25">
      <c r="B26" s="94"/>
      <c r="H26" s="111"/>
      <c r="I26" s="93"/>
    </row>
    <row r="27" spans="2:10" ht="15.75" thickBot="1" x14ac:dyDescent="0.3">
      <c r="B27" s="113" t="s">
        <v>428</v>
      </c>
      <c r="C27" s="114" t="s">
        <v>442</v>
      </c>
      <c r="D27" s="114"/>
      <c r="E27" s="114"/>
      <c r="F27" s="114"/>
      <c r="G27" s="114"/>
      <c r="H27" s="115">
        <f>+H23-H25</f>
        <v>0</v>
      </c>
      <c r="I27" s="93"/>
    </row>
    <row r="28" spans="2:10" ht="15.75" thickTop="1" x14ac:dyDescent="0.25">
      <c r="B28" s="92"/>
      <c r="C28" s="109" t="s">
        <v>443</v>
      </c>
      <c r="D28" s="109"/>
      <c r="E28" s="109"/>
      <c r="F28" s="109"/>
      <c r="G28" s="109"/>
      <c r="H28" s="96"/>
      <c r="I28" s="93"/>
    </row>
    <row r="29" spans="2:10" x14ac:dyDescent="0.25">
      <c r="B29" s="92"/>
      <c r="C29" s="109" t="s">
        <v>444</v>
      </c>
      <c r="D29" s="109"/>
      <c r="E29" s="109"/>
      <c r="F29" s="109"/>
      <c r="G29" s="109"/>
      <c r="H29" s="96"/>
      <c r="I29" s="93"/>
    </row>
    <row r="30" spans="2:10" x14ac:dyDescent="0.25">
      <c r="B30" s="116"/>
      <c r="C30" s="117"/>
      <c r="D30" s="117"/>
      <c r="E30" s="117"/>
      <c r="F30" s="117"/>
      <c r="G30" s="117"/>
      <c r="H30" s="117"/>
      <c r="I30" s="118"/>
    </row>
  </sheetData>
  <mergeCells count="7">
    <mergeCell ref="C25:G25"/>
    <mergeCell ref="D6:G6"/>
    <mergeCell ref="C8:G8"/>
    <mergeCell ref="C15:G15"/>
    <mergeCell ref="C16:G16"/>
    <mergeCell ref="C18:G18"/>
    <mergeCell ref="C23:G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B6CF-B2CA-4800-BF24-791584D80E0E}">
  <dimension ref="A1:T24"/>
  <sheetViews>
    <sheetView workbookViewId="0">
      <selection activeCell="E33" sqref="E33"/>
    </sheetView>
  </sheetViews>
  <sheetFormatPr baseColWidth="10" defaultRowHeight="15" outlineLevelRow="3" x14ac:dyDescent="0.25"/>
  <cols>
    <col min="2" max="2" width="15.5703125" bestFit="1" customWidth="1"/>
    <col min="3" max="3" width="23.42578125" bestFit="1" customWidth="1"/>
    <col min="4" max="4" width="39.28515625" bestFit="1" customWidth="1"/>
  </cols>
  <sheetData>
    <row r="1" spans="1:20" x14ac:dyDescent="0.25">
      <c r="A1" s="46" t="s">
        <v>154</v>
      </c>
      <c r="B1" s="46"/>
    </row>
    <row r="2" spans="1:20" s="17" customFormat="1" x14ac:dyDescent="0.25">
      <c r="A2" s="19" t="s">
        <v>69</v>
      </c>
      <c r="B2" s="19" t="s">
        <v>70</v>
      </c>
      <c r="C2" s="19" t="s">
        <v>79</v>
      </c>
      <c r="D2" s="19" t="s">
        <v>71</v>
      </c>
      <c r="E2" s="19" t="s">
        <v>72</v>
      </c>
      <c r="F2" s="19" t="s">
        <v>73</v>
      </c>
      <c r="G2" s="19" t="s">
        <v>74</v>
      </c>
      <c r="H2" s="19" t="s">
        <v>75</v>
      </c>
      <c r="I2" s="19" t="s">
        <v>76</v>
      </c>
      <c r="J2" s="19" t="s">
        <v>77</v>
      </c>
      <c r="K2" s="19" t="s">
        <v>78</v>
      </c>
      <c r="L2" s="19" t="s">
        <v>80</v>
      </c>
      <c r="M2" s="19" t="s">
        <v>81</v>
      </c>
      <c r="N2" s="19" t="s">
        <v>82</v>
      </c>
      <c r="O2" s="19" t="s">
        <v>83</v>
      </c>
      <c r="P2" s="19" t="s">
        <v>84</v>
      </c>
      <c r="Q2" s="19" t="s">
        <v>85</v>
      </c>
      <c r="R2" s="19" t="s">
        <v>86</v>
      </c>
      <c r="S2" s="19" t="s">
        <v>87</v>
      </c>
      <c r="T2" s="19" t="s">
        <v>88</v>
      </c>
    </row>
    <row r="3" spans="1:20" s="17" customFormat="1" outlineLevel="3" x14ac:dyDescent="0.25">
      <c r="A3" s="15"/>
      <c r="B3" s="23">
        <v>495569</v>
      </c>
      <c r="C3" s="30">
        <v>154128</v>
      </c>
      <c r="D3" s="33" t="s">
        <v>89</v>
      </c>
      <c r="E3" s="33" t="s">
        <v>90</v>
      </c>
      <c r="F3" s="33" t="s">
        <v>91</v>
      </c>
      <c r="G3" s="33" t="s">
        <v>92</v>
      </c>
      <c r="H3" s="33"/>
      <c r="I3" s="32">
        <v>41879</v>
      </c>
      <c r="J3" s="33"/>
      <c r="K3" s="32">
        <v>44510</v>
      </c>
      <c r="L3" s="33"/>
      <c r="M3" s="33" t="s">
        <v>93</v>
      </c>
      <c r="N3" s="33" t="s">
        <v>94</v>
      </c>
      <c r="O3" s="30">
        <v>2300</v>
      </c>
      <c r="P3" s="33" t="s">
        <v>95</v>
      </c>
      <c r="Q3" s="33" t="s">
        <v>96</v>
      </c>
      <c r="R3" s="33"/>
      <c r="S3" s="33"/>
      <c r="T3" s="33" t="s">
        <v>97</v>
      </c>
    </row>
    <row r="4" spans="1:20" s="17" customFormat="1" outlineLevel="3" x14ac:dyDescent="0.25">
      <c r="A4" s="15"/>
      <c r="B4" s="23">
        <v>520055</v>
      </c>
      <c r="C4" s="30">
        <v>100500</v>
      </c>
      <c r="D4" s="33" t="s">
        <v>98</v>
      </c>
      <c r="E4" s="33" t="s">
        <v>90</v>
      </c>
      <c r="F4" s="33" t="s">
        <v>99</v>
      </c>
      <c r="G4" s="33" t="s">
        <v>92</v>
      </c>
      <c r="H4" s="33"/>
      <c r="I4" s="32">
        <v>42597</v>
      </c>
      <c r="J4" s="33"/>
      <c r="K4" s="32">
        <v>44510</v>
      </c>
      <c r="L4" s="33"/>
      <c r="M4" s="33" t="s">
        <v>100</v>
      </c>
      <c r="N4" s="33" t="s">
        <v>94</v>
      </c>
      <c r="O4" s="30">
        <v>1847</v>
      </c>
      <c r="P4" s="33" t="s">
        <v>95</v>
      </c>
      <c r="Q4" s="33" t="s">
        <v>101</v>
      </c>
      <c r="R4" s="33"/>
      <c r="S4" s="33"/>
      <c r="T4" s="33" t="s">
        <v>97</v>
      </c>
    </row>
    <row r="5" spans="1:20" s="17" customFormat="1" outlineLevel="3" x14ac:dyDescent="0.25">
      <c r="A5" s="15"/>
      <c r="B5" s="23">
        <v>527997</v>
      </c>
      <c r="C5" s="30">
        <v>81800</v>
      </c>
      <c r="D5" s="33" t="s">
        <v>102</v>
      </c>
      <c r="E5" s="33" t="s">
        <v>103</v>
      </c>
      <c r="F5" s="33" t="s">
        <v>104</v>
      </c>
      <c r="G5" s="33" t="s">
        <v>92</v>
      </c>
      <c r="H5" s="33"/>
      <c r="I5" s="32">
        <v>42777</v>
      </c>
      <c r="J5" s="33"/>
      <c r="K5" s="32">
        <v>44510</v>
      </c>
      <c r="L5" s="33"/>
      <c r="M5" s="33" t="s">
        <v>105</v>
      </c>
      <c r="N5" s="33" t="s">
        <v>94</v>
      </c>
      <c r="O5" s="30">
        <v>1818</v>
      </c>
      <c r="P5" s="33" t="s">
        <v>95</v>
      </c>
      <c r="Q5" s="33" t="s">
        <v>106</v>
      </c>
      <c r="R5" s="33"/>
      <c r="S5" s="33"/>
      <c r="T5" s="33" t="s">
        <v>97</v>
      </c>
    </row>
    <row r="6" spans="1:20" s="17" customFormat="1" outlineLevel="3" x14ac:dyDescent="0.25">
      <c r="A6" s="15"/>
      <c r="B6" s="23">
        <v>528435</v>
      </c>
      <c r="C6" s="30">
        <v>50500</v>
      </c>
      <c r="D6" s="33" t="s">
        <v>102</v>
      </c>
      <c r="E6" s="33" t="s">
        <v>103</v>
      </c>
      <c r="F6" s="33" t="s">
        <v>107</v>
      </c>
      <c r="G6" s="33" t="s">
        <v>92</v>
      </c>
      <c r="H6" s="33"/>
      <c r="I6" s="32">
        <v>42787</v>
      </c>
      <c r="J6" s="33"/>
      <c r="K6" s="32">
        <v>44510</v>
      </c>
      <c r="L6" s="33"/>
      <c r="M6" s="33" t="s">
        <v>105</v>
      </c>
      <c r="N6" s="33" t="s">
        <v>94</v>
      </c>
      <c r="O6" s="30">
        <v>1818</v>
      </c>
      <c r="P6" s="33" t="s">
        <v>95</v>
      </c>
      <c r="Q6" s="33" t="s">
        <v>106</v>
      </c>
      <c r="R6" s="33"/>
      <c r="S6" s="33"/>
      <c r="T6" s="33" t="s">
        <v>97</v>
      </c>
    </row>
    <row r="7" spans="1:20" s="17" customFormat="1" outlineLevel="3" x14ac:dyDescent="0.25">
      <c r="A7" s="15"/>
      <c r="B7" s="23">
        <v>494941</v>
      </c>
      <c r="C7" s="30">
        <v>55880</v>
      </c>
      <c r="D7" s="33" t="s">
        <v>108</v>
      </c>
      <c r="E7" s="33" t="s">
        <v>90</v>
      </c>
      <c r="F7" s="33" t="s">
        <v>109</v>
      </c>
      <c r="G7" s="33" t="s">
        <v>92</v>
      </c>
      <c r="H7" s="33"/>
      <c r="I7" s="32">
        <v>41857</v>
      </c>
      <c r="J7" s="33"/>
      <c r="K7" s="32">
        <v>44510</v>
      </c>
      <c r="L7" s="33"/>
      <c r="M7" s="33" t="s">
        <v>110</v>
      </c>
      <c r="N7" s="33" t="s">
        <v>94</v>
      </c>
      <c r="O7" s="30">
        <v>2088</v>
      </c>
      <c r="P7" s="33" t="s">
        <v>95</v>
      </c>
      <c r="Q7" s="33" t="s">
        <v>111</v>
      </c>
      <c r="R7" s="33"/>
      <c r="S7" s="33"/>
      <c r="T7" s="33" t="s">
        <v>97</v>
      </c>
    </row>
    <row r="8" spans="1:20" s="17" customFormat="1" outlineLevel="3" x14ac:dyDescent="0.25">
      <c r="A8" s="15"/>
      <c r="B8" s="23">
        <v>530281</v>
      </c>
      <c r="C8" s="30">
        <v>49900</v>
      </c>
      <c r="D8" s="33" t="s">
        <v>112</v>
      </c>
      <c r="E8" s="33" t="s">
        <v>103</v>
      </c>
      <c r="F8" s="33" t="s">
        <v>113</v>
      </c>
      <c r="G8" s="33" t="s">
        <v>92</v>
      </c>
      <c r="H8" s="33"/>
      <c r="I8" s="32">
        <v>42824</v>
      </c>
      <c r="J8" s="33"/>
      <c r="K8" s="32">
        <v>44511</v>
      </c>
      <c r="L8" s="33"/>
      <c r="M8" s="33" t="s">
        <v>114</v>
      </c>
      <c r="N8" s="33" t="s">
        <v>94</v>
      </c>
      <c r="O8" s="30">
        <v>1639</v>
      </c>
      <c r="P8" s="33" t="s">
        <v>95</v>
      </c>
      <c r="Q8" s="33" t="s">
        <v>115</v>
      </c>
      <c r="R8" s="33"/>
      <c r="S8" s="33"/>
      <c r="T8" s="33" t="s">
        <v>97</v>
      </c>
    </row>
    <row r="9" spans="1:20" s="17" customFormat="1" outlineLevel="3" x14ac:dyDescent="0.25">
      <c r="A9" s="15"/>
      <c r="B9" s="23">
        <v>532289</v>
      </c>
      <c r="C9" s="30">
        <v>91222</v>
      </c>
      <c r="D9" s="33" t="s">
        <v>116</v>
      </c>
      <c r="E9" s="33" t="s">
        <v>103</v>
      </c>
      <c r="F9" s="33" t="s">
        <v>117</v>
      </c>
      <c r="G9" s="33" t="s">
        <v>92</v>
      </c>
      <c r="H9" s="33"/>
      <c r="I9" s="32">
        <v>42875</v>
      </c>
      <c r="J9" s="33"/>
      <c r="K9" s="32">
        <v>44511</v>
      </c>
      <c r="L9" s="33"/>
      <c r="M9" s="33" t="s">
        <v>118</v>
      </c>
      <c r="N9" s="33" t="s">
        <v>94</v>
      </c>
      <c r="O9" s="30">
        <v>1639</v>
      </c>
      <c r="P9" s="33" t="s">
        <v>95</v>
      </c>
      <c r="Q9" s="33" t="s">
        <v>115</v>
      </c>
      <c r="R9" s="33"/>
      <c r="S9" s="33"/>
      <c r="T9" s="33" t="s">
        <v>97</v>
      </c>
    </row>
    <row r="10" spans="1:20" s="17" customFormat="1" outlineLevel="3" x14ac:dyDescent="0.25">
      <c r="A10" s="15"/>
      <c r="B10" s="23">
        <v>531058</v>
      </c>
      <c r="C10" s="30">
        <v>117000</v>
      </c>
      <c r="D10" s="33" t="s">
        <v>119</v>
      </c>
      <c r="E10" s="33" t="s">
        <v>103</v>
      </c>
      <c r="F10" s="33" t="s">
        <v>120</v>
      </c>
      <c r="G10" s="33" t="s">
        <v>92</v>
      </c>
      <c r="H10" s="33"/>
      <c r="I10" s="32">
        <v>42845</v>
      </c>
      <c r="J10" s="33"/>
      <c r="K10" s="32">
        <v>44511</v>
      </c>
      <c r="L10" s="33"/>
      <c r="M10" s="33" t="s">
        <v>121</v>
      </c>
      <c r="N10" s="33" t="s">
        <v>94</v>
      </c>
      <c r="O10" s="30">
        <v>1639</v>
      </c>
      <c r="P10" s="33" t="s">
        <v>95</v>
      </c>
      <c r="Q10" s="33" t="s">
        <v>115</v>
      </c>
      <c r="R10" s="33"/>
      <c r="S10" s="33"/>
      <c r="T10" s="33" t="s">
        <v>97</v>
      </c>
    </row>
    <row r="11" spans="1:20" s="17" customFormat="1" outlineLevel="3" x14ac:dyDescent="0.25">
      <c r="A11" s="15"/>
      <c r="B11" s="23">
        <v>535875</v>
      </c>
      <c r="C11" s="30">
        <v>102500</v>
      </c>
      <c r="D11" s="33" t="s">
        <v>122</v>
      </c>
      <c r="E11" s="33" t="s">
        <v>90</v>
      </c>
      <c r="F11" s="33" t="s">
        <v>123</v>
      </c>
      <c r="G11" s="33" t="s">
        <v>92</v>
      </c>
      <c r="H11" s="33"/>
      <c r="I11" s="32">
        <v>42969</v>
      </c>
      <c r="J11" s="33"/>
      <c r="K11" s="32">
        <v>44526</v>
      </c>
      <c r="L11" s="33"/>
      <c r="M11" s="33" t="s">
        <v>124</v>
      </c>
      <c r="N11" s="33" t="s">
        <v>94</v>
      </c>
      <c r="O11" s="30">
        <v>1268</v>
      </c>
      <c r="P11" s="33" t="s">
        <v>95</v>
      </c>
      <c r="Q11" s="33" t="s">
        <v>125</v>
      </c>
      <c r="R11" s="33"/>
      <c r="S11" s="33"/>
      <c r="T11" s="33" t="s">
        <v>97</v>
      </c>
    </row>
    <row r="12" spans="1:20" s="17" customFormat="1" outlineLevel="3" x14ac:dyDescent="0.25">
      <c r="A12" s="15"/>
      <c r="B12" s="23">
        <v>537216</v>
      </c>
      <c r="C12" s="30">
        <v>74400</v>
      </c>
      <c r="D12" s="33" t="s">
        <v>126</v>
      </c>
      <c r="E12" s="33" t="s">
        <v>90</v>
      </c>
      <c r="F12" s="33" t="s">
        <v>127</v>
      </c>
      <c r="G12" s="33" t="s">
        <v>92</v>
      </c>
      <c r="H12" s="33"/>
      <c r="I12" s="32">
        <v>43003</v>
      </c>
      <c r="J12" s="33"/>
      <c r="K12" s="32">
        <v>44501</v>
      </c>
      <c r="L12" s="33"/>
      <c r="M12" s="33" t="s">
        <v>128</v>
      </c>
      <c r="N12" s="33" t="s">
        <v>94</v>
      </c>
      <c r="O12" s="30">
        <v>1268</v>
      </c>
      <c r="P12" s="33" t="s">
        <v>95</v>
      </c>
      <c r="Q12" s="33" t="s">
        <v>129</v>
      </c>
      <c r="R12" s="33"/>
      <c r="S12" s="33"/>
      <c r="T12" s="33" t="s">
        <v>97</v>
      </c>
    </row>
    <row r="13" spans="1:20" s="17" customFormat="1" outlineLevel="3" x14ac:dyDescent="0.25">
      <c r="A13" s="15"/>
      <c r="B13" s="23">
        <v>514798</v>
      </c>
      <c r="C13" s="30">
        <v>48010</v>
      </c>
      <c r="D13" s="33" t="s">
        <v>130</v>
      </c>
      <c r="E13" s="33" t="s">
        <v>90</v>
      </c>
      <c r="F13" s="33" t="s">
        <v>131</v>
      </c>
      <c r="G13" s="33" t="s">
        <v>92</v>
      </c>
      <c r="H13" s="33"/>
      <c r="I13" s="32">
        <v>42484</v>
      </c>
      <c r="J13" s="33"/>
      <c r="K13" s="32">
        <v>44510</v>
      </c>
      <c r="L13" s="33"/>
      <c r="M13" s="33" t="s">
        <v>132</v>
      </c>
      <c r="N13" s="33" t="s">
        <v>94</v>
      </c>
      <c r="O13" s="30">
        <v>1996</v>
      </c>
      <c r="P13" s="33" t="s">
        <v>95</v>
      </c>
      <c r="Q13" s="33" t="s">
        <v>133</v>
      </c>
      <c r="R13" s="33"/>
      <c r="S13" s="33"/>
      <c r="T13" s="33" t="s">
        <v>97</v>
      </c>
    </row>
    <row r="14" spans="1:20" s="17" customFormat="1" outlineLevel="3" x14ac:dyDescent="0.25">
      <c r="A14" s="15"/>
      <c r="B14" s="23">
        <v>518698</v>
      </c>
      <c r="C14" s="30">
        <v>51175</v>
      </c>
      <c r="D14" s="33" t="s">
        <v>134</v>
      </c>
      <c r="E14" s="33" t="s">
        <v>90</v>
      </c>
      <c r="F14" s="33" t="s">
        <v>135</v>
      </c>
      <c r="G14" s="33" t="s">
        <v>92</v>
      </c>
      <c r="H14" s="33"/>
      <c r="I14" s="32">
        <v>42569</v>
      </c>
      <c r="J14" s="33"/>
      <c r="K14" s="32">
        <v>44510</v>
      </c>
      <c r="L14" s="33"/>
      <c r="M14" s="33" t="s">
        <v>136</v>
      </c>
      <c r="N14" s="33" t="s">
        <v>94</v>
      </c>
      <c r="O14" s="30">
        <v>1996</v>
      </c>
      <c r="P14" s="33" t="s">
        <v>95</v>
      </c>
      <c r="Q14" s="33" t="s">
        <v>106</v>
      </c>
      <c r="R14" s="33"/>
      <c r="S14" s="33"/>
      <c r="T14" s="33" t="s">
        <v>97</v>
      </c>
    </row>
    <row r="15" spans="1:20" s="17" customFormat="1" outlineLevel="3" x14ac:dyDescent="0.25">
      <c r="A15" s="15"/>
      <c r="B15" s="23">
        <v>496070</v>
      </c>
      <c r="C15" s="30">
        <v>41600</v>
      </c>
      <c r="D15" s="33" t="s">
        <v>137</v>
      </c>
      <c r="E15" s="33" t="s">
        <v>90</v>
      </c>
      <c r="F15" s="33" t="s">
        <v>138</v>
      </c>
      <c r="G15" s="33" t="s">
        <v>92</v>
      </c>
      <c r="H15" s="33" t="s">
        <v>139</v>
      </c>
      <c r="I15" s="32">
        <v>41897</v>
      </c>
      <c r="J15" s="33"/>
      <c r="K15" s="32">
        <v>44022</v>
      </c>
      <c r="L15" s="33"/>
      <c r="M15" s="33" t="s">
        <v>140</v>
      </c>
      <c r="N15" s="33" t="s">
        <v>94</v>
      </c>
      <c r="O15" s="30">
        <v>2427</v>
      </c>
      <c r="P15" s="33" t="s">
        <v>141</v>
      </c>
      <c r="Q15" s="33" t="s">
        <v>142</v>
      </c>
      <c r="R15" s="33" t="s">
        <v>143</v>
      </c>
      <c r="S15" s="33" t="s">
        <v>144</v>
      </c>
      <c r="T15" s="33" t="s">
        <v>97</v>
      </c>
    </row>
    <row r="16" spans="1:20" s="17" customFormat="1" outlineLevel="3" x14ac:dyDescent="0.25">
      <c r="A16" s="15"/>
      <c r="B16" s="23">
        <v>498318</v>
      </c>
      <c r="C16" s="30">
        <v>55100</v>
      </c>
      <c r="D16" s="33" t="s">
        <v>145</v>
      </c>
      <c r="E16" s="33" t="s">
        <v>90</v>
      </c>
      <c r="F16" s="33" t="s">
        <v>146</v>
      </c>
      <c r="G16" s="33" t="s">
        <v>92</v>
      </c>
      <c r="H16" s="33" t="s">
        <v>147</v>
      </c>
      <c r="I16" s="32">
        <v>41970</v>
      </c>
      <c r="J16" s="33"/>
      <c r="K16" s="32">
        <v>44022</v>
      </c>
      <c r="L16" s="33"/>
      <c r="M16" s="33" t="s">
        <v>148</v>
      </c>
      <c r="N16" s="33" t="s">
        <v>94</v>
      </c>
      <c r="O16" s="30">
        <v>2388</v>
      </c>
      <c r="P16" s="33" t="s">
        <v>141</v>
      </c>
      <c r="Q16" s="33" t="s">
        <v>129</v>
      </c>
      <c r="R16" s="33" t="s">
        <v>143</v>
      </c>
      <c r="S16" s="33" t="s">
        <v>144</v>
      </c>
      <c r="T16" s="33" t="s">
        <v>97</v>
      </c>
    </row>
    <row r="17" spans="1:20" s="17" customFormat="1" outlineLevel="3" x14ac:dyDescent="0.25">
      <c r="A17" s="15"/>
      <c r="B17" s="23">
        <v>486668</v>
      </c>
      <c r="C17" s="30">
        <v>55000</v>
      </c>
      <c r="D17" s="33" t="s">
        <v>149</v>
      </c>
      <c r="E17" s="33" t="s">
        <v>90</v>
      </c>
      <c r="F17" s="33" t="s">
        <v>150</v>
      </c>
      <c r="G17" s="33" t="s">
        <v>92</v>
      </c>
      <c r="H17" s="33" t="s">
        <v>151</v>
      </c>
      <c r="I17" s="32">
        <v>41576</v>
      </c>
      <c r="J17" s="33"/>
      <c r="K17" s="32">
        <v>44022</v>
      </c>
      <c r="L17" s="33"/>
      <c r="M17" s="33" t="s">
        <v>152</v>
      </c>
      <c r="N17" s="33" t="s">
        <v>94</v>
      </c>
      <c r="O17" s="30">
        <v>2830</v>
      </c>
      <c r="P17" s="33" t="s">
        <v>141</v>
      </c>
      <c r="Q17" s="33" t="s">
        <v>153</v>
      </c>
      <c r="R17" s="33" t="s">
        <v>143</v>
      </c>
      <c r="S17" s="33" t="s">
        <v>144</v>
      </c>
      <c r="T17" s="33" t="s">
        <v>97</v>
      </c>
    </row>
    <row r="21" spans="1:20" x14ac:dyDescent="0.25">
      <c r="A21" s="46" t="s">
        <v>185</v>
      </c>
      <c r="B21" s="46"/>
    </row>
    <row r="22" spans="1:20" s="37" customFormat="1" x14ac:dyDescent="0.25">
      <c r="A22" s="19" t="s">
        <v>69</v>
      </c>
      <c r="B22" s="19" t="s">
        <v>70</v>
      </c>
      <c r="C22" s="19" t="s">
        <v>79</v>
      </c>
      <c r="D22" s="19" t="s">
        <v>81</v>
      </c>
      <c r="E22" s="19" t="s">
        <v>71</v>
      </c>
      <c r="F22" s="19" t="s">
        <v>72</v>
      </c>
      <c r="G22" s="19" t="s">
        <v>73</v>
      </c>
      <c r="H22" s="19" t="s">
        <v>74</v>
      </c>
      <c r="I22" s="19" t="s">
        <v>75</v>
      </c>
      <c r="J22" s="19" t="s">
        <v>76</v>
      </c>
      <c r="K22" s="19" t="s">
        <v>77</v>
      </c>
      <c r="L22" s="19" t="s">
        <v>78</v>
      </c>
      <c r="M22" s="19" t="s">
        <v>80</v>
      </c>
      <c r="N22" s="19" t="s">
        <v>82</v>
      </c>
      <c r="O22" s="19" t="s">
        <v>83</v>
      </c>
      <c r="P22" s="19" t="s">
        <v>84</v>
      </c>
      <c r="Q22" s="19" t="s">
        <v>85</v>
      </c>
      <c r="R22" s="19" t="s">
        <v>86</v>
      </c>
      <c r="S22" s="19" t="s">
        <v>87</v>
      </c>
      <c r="T22" s="19" t="s">
        <v>88</v>
      </c>
    </row>
    <row r="23" spans="1:20" s="37" customFormat="1" outlineLevel="3" x14ac:dyDescent="0.25">
      <c r="A23" s="15"/>
      <c r="B23" s="33" t="s">
        <v>168</v>
      </c>
      <c r="C23" s="30">
        <v>35100</v>
      </c>
      <c r="D23" s="33" t="s">
        <v>174</v>
      </c>
      <c r="E23" s="33" t="s">
        <v>169</v>
      </c>
      <c r="F23" s="33" t="s">
        <v>170</v>
      </c>
      <c r="G23" s="33" t="s">
        <v>171</v>
      </c>
      <c r="H23" s="33" t="s">
        <v>172</v>
      </c>
      <c r="I23" s="33" t="s">
        <v>173</v>
      </c>
      <c r="J23" s="32">
        <v>44180</v>
      </c>
      <c r="K23" s="33"/>
      <c r="L23" s="32">
        <v>44180</v>
      </c>
      <c r="M23" s="33"/>
      <c r="N23" s="33" t="s">
        <v>175</v>
      </c>
      <c r="O23" s="30">
        <v>479</v>
      </c>
      <c r="P23" s="33" t="s">
        <v>176</v>
      </c>
      <c r="Q23" s="33" t="s">
        <v>177</v>
      </c>
      <c r="R23" s="33" t="s">
        <v>143</v>
      </c>
      <c r="S23" s="33" t="s">
        <v>144</v>
      </c>
      <c r="T23" s="33" t="s">
        <v>161</v>
      </c>
    </row>
    <row r="24" spans="1:20" s="37" customFormat="1" outlineLevel="3" x14ac:dyDescent="0.25">
      <c r="A24" s="15"/>
      <c r="B24" s="33" t="s">
        <v>178</v>
      </c>
      <c r="C24" s="30">
        <v>15218</v>
      </c>
      <c r="D24" s="33" t="s">
        <v>183</v>
      </c>
      <c r="E24" s="33" t="s">
        <v>179</v>
      </c>
      <c r="F24" s="33" t="s">
        <v>170</v>
      </c>
      <c r="G24" s="33" t="s">
        <v>180</v>
      </c>
      <c r="H24" s="33" t="s">
        <v>181</v>
      </c>
      <c r="I24" s="33" t="s">
        <v>182</v>
      </c>
      <c r="J24" s="32">
        <v>44355</v>
      </c>
      <c r="K24" s="33"/>
      <c r="L24" s="32">
        <v>44610</v>
      </c>
      <c r="M24" s="33"/>
      <c r="N24" s="33" t="s">
        <v>175</v>
      </c>
      <c r="O24" s="30">
        <v>304</v>
      </c>
      <c r="P24" s="33" t="s">
        <v>141</v>
      </c>
      <c r="Q24" s="33" t="s">
        <v>177</v>
      </c>
      <c r="R24" s="33" t="s">
        <v>143</v>
      </c>
      <c r="S24" s="33" t="s">
        <v>144</v>
      </c>
      <c r="T24" s="33" t="s">
        <v>161</v>
      </c>
    </row>
  </sheetData>
  <mergeCells count="2">
    <mergeCell ref="A1:B1"/>
    <mergeCell ref="A21:B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7FC-7982-4EF3-96B0-87B1BB9EE945}">
  <dimension ref="A1:T95"/>
  <sheetViews>
    <sheetView workbookViewId="0">
      <selection activeCell="D32" sqref="D32"/>
    </sheetView>
  </sheetViews>
  <sheetFormatPr baseColWidth="10" defaultRowHeight="15" outlineLevelRow="3" x14ac:dyDescent="0.25"/>
  <cols>
    <col min="2" max="2" width="17.140625" bestFit="1" customWidth="1"/>
    <col min="4" max="4" width="44.85546875" bestFit="1" customWidth="1"/>
  </cols>
  <sheetData>
    <row r="1" spans="1:20" s="33" customFormat="1" x14ac:dyDescent="0.25">
      <c r="A1" s="46" t="s">
        <v>154</v>
      </c>
      <c r="B1" s="46"/>
    </row>
    <row r="2" spans="1:20" s="37" customFormat="1" x14ac:dyDescent="0.25">
      <c r="A2" s="19" t="s">
        <v>69</v>
      </c>
      <c r="B2" s="19" t="s">
        <v>70</v>
      </c>
      <c r="C2" s="19" t="s">
        <v>79</v>
      </c>
      <c r="D2" s="19" t="s">
        <v>71</v>
      </c>
      <c r="E2" s="19" t="s">
        <v>72</v>
      </c>
      <c r="F2" s="19" t="s">
        <v>73</v>
      </c>
      <c r="G2" s="19" t="s">
        <v>74</v>
      </c>
      <c r="H2" s="19" t="s">
        <v>75</v>
      </c>
      <c r="I2" s="19" t="s">
        <v>76</v>
      </c>
      <c r="J2" s="19" t="s">
        <v>77</v>
      </c>
      <c r="K2" s="19" t="s">
        <v>78</v>
      </c>
      <c r="L2" s="19" t="s">
        <v>80</v>
      </c>
      <c r="M2" s="19" t="s">
        <v>81</v>
      </c>
      <c r="N2" s="19" t="s">
        <v>82</v>
      </c>
      <c r="O2" s="19" t="s">
        <v>83</v>
      </c>
      <c r="P2" s="19" t="s">
        <v>84</v>
      </c>
      <c r="Q2" s="19" t="s">
        <v>85</v>
      </c>
      <c r="R2" s="19" t="s">
        <v>86</v>
      </c>
      <c r="S2" s="19" t="s">
        <v>87</v>
      </c>
      <c r="T2" s="19" t="s">
        <v>88</v>
      </c>
    </row>
    <row r="3" spans="1:20" s="37" customFormat="1" outlineLevel="3" x14ac:dyDescent="0.25">
      <c r="A3" s="15"/>
      <c r="B3" s="23">
        <v>509576</v>
      </c>
      <c r="C3" s="30">
        <v>108880</v>
      </c>
      <c r="D3" s="33" t="s">
        <v>196</v>
      </c>
      <c r="E3" s="33" t="s">
        <v>90</v>
      </c>
      <c r="F3" s="33" t="s">
        <v>195</v>
      </c>
      <c r="G3" s="33" t="s">
        <v>92</v>
      </c>
      <c r="H3" s="33" t="s">
        <v>192</v>
      </c>
      <c r="I3" s="32">
        <v>42328</v>
      </c>
      <c r="J3" s="33"/>
      <c r="K3" s="32">
        <v>42655</v>
      </c>
      <c r="L3" s="33" t="s">
        <v>187</v>
      </c>
      <c r="M3" s="33" t="s">
        <v>191</v>
      </c>
      <c r="N3" s="33" t="s">
        <v>94</v>
      </c>
      <c r="O3" s="30">
        <v>197</v>
      </c>
      <c r="P3" s="33" t="s">
        <v>190</v>
      </c>
      <c r="Q3" s="33" t="s">
        <v>189</v>
      </c>
      <c r="R3" s="33" t="s">
        <v>143</v>
      </c>
      <c r="S3" s="33" t="s">
        <v>144</v>
      </c>
      <c r="T3" s="33" t="s">
        <v>97</v>
      </c>
    </row>
    <row r="4" spans="1:20" s="37" customFormat="1" outlineLevel="3" x14ac:dyDescent="0.25">
      <c r="A4" s="15"/>
      <c r="B4" s="23">
        <v>508734</v>
      </c>
      <c r="C4" s="30">
        <v>46450</v>
      </c>
      <c r="D4" s="33" t="s">
        <v>194</v>
      </c>
      <c r="E4" s="33" t="s">
        <v>90</v>
      </c>
      <c r="F4" s="33" t="s">
        <v>193</v>
      </c>
      <c r="G4" s="33" t="s">
        <v>92</v>
      </c>
      <c r="H4" s="33" t="s">
        <v>192</v>
      </c>
      <c r="I4" s="32">
        <v>42304</v>
      </c>
      <c r="J4" s="33"/>
      <c r="K4" s="32">
        <v>42655</v>
      </c>
      <c r="L4" s="33" t="s">
        <v>187</v>
      </c>
      <c r="M4" s="33" t="s">
        <v>191</v>
      </c>
      <c r="N4" s="33" t="s">
        <v>94</v>
      </c>
      <c r="O4" s="30">
        <v>197</v>
      </c>
      <c r="P4" s="33" t="s">
        <v>190</v>
      </c>
      <c r="Q4" s="33" t="s">
        <v>189</v>
      </c>
      <c r="R4" s="33" t="s">
        <v>143</v>
      </c>
      <c r="S4" s="33" t="s">
        <v>144</v>
      </c>
      <c r="T4" s="33" t="s">
        <v>97</v>
      </c>
    </row>
    <row r="5" spans="1:20" s="37" customFormat="1" outlineLevel="2" x14ac:dyDescent="0.25">
      <c r="A5" s="25"/>
      <c r="B5" s="29"/>
      <c r="C5" s="28">
        <v>0</v>
      </c>
      <c r="D5" s="29"/>
      <c r="E5" s="29"/>
      <c r="F5" s="29"/>
      <c r="G5" s="29"/>
      <c r="H5" s="29"/>
      <c r="I5" s="27"/>
      <c r="J5" s="29"/>
      <c r="K5" s="27"/>
      <c r="L5" s="29"/>
      <c r="M5" s="29"/>
      <c r="N5" s="29"/>
      <c r="O5" s="28"/>
      <c r="P5" s="29"/>
      <c r="Q5" s="29"/>
      <c r="R5" s="29"/>
      <c r="S5" s="29"/>
      <c r="T5" s="29"/>
    </row>
    <row r="10" spans="1:20" x14ac:dyDescent="0.25">
      <c r="A10" s="46">
        <v>900</v>
      </c>
      <c r="B10" s="46"/>
    </row>
    <row r="11" spans="1:20" s="37" customFormat="1" x14ac:dyDescent="0.25">
      <c r="A11" s="19" t="s">
        <v>69</v>
      </c>
      <c r="B11" s="19" t="s">
        <v>70</v>
      </c>
      <c r="C11" s="19" t="s">
        <v>79</v>
      </c>
      <c r="D11" s="19" t="s">
        <v>81</v>
      </c>
      <c r="E11" s="19" t="s">
        <v>71</v>
      </c>
      <c r="F11" s="19" t="s">
        <v>72</v>
      </c>
      <c r="G11" s="19" t="s">
        <v>73</v>
      </c>
      <c r="H11" s="19" t="s">
        <v>74</v>
      </c>
      <c r="I11" s="19" t="s">
        <v>75</v>
      </c>
      <c r="J11" s="19" t="s">
        <v>76</v>
      </c>
      <c r="K11" s="19" t="s">
        <v>77</v>
      </c>
      <c r="L11" s="19" t="s">
        <v>78</v>
      </c>
      <c r="M11" s="19" t="s">
        <v>80</v>
      </c>
      <c r="N11" s="19" t="s">
        <v>82</v>
      </c>
      <c r="O11" s="19" t="s">
        <v>83</v>
      </c>
      <c r="P11" s="19" t="s">
        <v>84</v>
      </c>
      <c r="Q11" s="19" t="s">
        <v>85</v>
      </c>
      <c r="R11" s="19" t="s">
        <v>86</v>
      </c>
      <c r="S11" s="19" t="s">
        <v>87</v>
      </c>
      <c r="T11" s="19" t="s">
        <v>88</v>
      </c>
    </row>
    <row r="12" spans="1:20" s="37" customFormat="1" outlineLevel="3" x14ac:dyDescent="0.25">
      <c r="A12" s="15"/>
      <c r="B12" s="23">
        <v>542576</v>
      </c>
      <c r="C12" s="30">
        <v>51300</v>
      </c>
      <c r="D12" s="33" t="s">
        <v>360</v>
      </c>
      <c r="E12" s="33" t="s">
        <v>362</v>
      </c>
      <c r="F12" s="33" t="s">
        <v>170</v>
      </c>
      <c r="G12" s="33" t="s">
        <v>361</v>
      </c>
      <c r="H12" s="33" t="s">
        <v>92</v>
      </c>
      <c r="I12" s="33" t="s">
        <v>358</v>
      </c>
      <c r="J12" s="32">
        <v>43149</v>
      </c>
      <c r="K12" s="33"/>
      <c r="L12" s="32">
        <v>43439</v>
      </c>
      <c r="M12" s="33" t="s">
        <v>354</v>
      </c>
      <c r="N12" s="33" t="s">
        <v>94</v>
      </c>
      <c r="O12" s="30">
        <v>26</v>
      </c>
      <c r="P12" s="33" t="s">
        <v>95</v>
      </c>
      <c r="Q12" s="33" t="s">
        <v>359</v>
      </c>
      <c r="R12" s="33" t="s">
        <v>143</v>
      </c>
      <c r="S12" s="33" t="s">
        <v>144</v>
      </c>
      <c r="T12" s="33" t="s">
        <v>161</v>
      </c>
    </row>
    <row r="13" spans="1:20" s="37" customFormat="1" outlineLevel="3" x14ac:dyDescent="0.25">
      <c r="A13" s="15"/>
      <c r="B13" s="33" t="s">
        <v>357</v>
      </c>
      <c r="C13" s="30">
        <v>51300</v>
      </c>
      <c r="D13" s="33" t="s">
        <v>324</v>
      </c>
      <c r="E13" s="33" t="s">
        <v>353</v>
      </c>
      <c r="F13" s="33" t="s">
        <v>170</v>
      </c>
      <c r="G13" s="33" t="s">
        <v>356</v>
      </c>
      <c r="H13" s="33" t="s">
        <v>172</v>
      </c>
      <c r="I13" s="33" t="s">
        <v>355</v>
      </c>
      <c r="J13" s="32">
        <v>43495</v>
      </c>
      <c r="K13" s="33"/>
      <c r="L13" s="32">
        <v>43495</v>
      </c>
      <c r="M13" s="33" t="s">
        <v>354</v>
      </c>
      <c r="N13" s="33" t="s">
        <v>175</v>
      </c>
      <c r="O13" s="30">
        <v>0</v>
      </c>
      <c r="P13" s="33" t="s">
        <v>323</v>
      </c>
      <c r="Q13" s="33" t="s">
        <v>353</v>
      </c>
      <c r="R13" s="33" t="s">
        <v>143</v>
      </c>
      <c r="S13" s="33" t="s">
        <v>144</v>
      </c>
      <c r="T13" s="33" t="s">
        <v>161</v>
      </c>
    </row>
    <row r="14" spans="1:20" s="37" customFormat="1" outlineLevel="3" x14ac:dyDescent="0.25">
      <c r="A14" s="15"/>
      <c r="B14" s="23">
        <v>544565</v>
      </c>
      <c r="C14" s="30">
        <v>124600</v>
      </c>
      <c r="D14" s="33" t="s">
        <v>350</v>
      </c>
      <c r="E14" s="33" t="s">
        <v>352</v>
      </c>
      <c r="F14" s="33" t="s">
        <v>170</v>
      </c>
      <c r="G14" s="33" t="s">
        <v>351</v>
      </c>
      <c r="H14" s="33" t="s">
        <v>92</v>
      </c>
      <c r="I14" s="33" t="s">
        <v>348</v>
      </c>
      <c r="J14" s="32">
        <v>43202</v>
      </c>
      <c r="K14" s="33"/>
      <c r="L14" s="32">
        <v>43439</v>
      </c>
      <c r="M14" s="33" t="s">
        <v>342</v>
      </c>
      <c r="N14" s="33" t="s">
        <v>94</v>
      </c>
      <c r="O14" s="30">
        <v>33</v>
      </c>
      <c r="P14" s="33" t="s">
        <v>95</v>
      </c>
      <c r="Q14" s="33" t="s">
        <v>349</v>
      </c>
      <c r="R14" s="33" t="s">
        <v>143</v>
      </c>
      <c r="S14" s="33" t="s">
        <v>144</v>
      </c>
      <c r="T14" s="33" t="s">
        <v>161</v>
      </c>
    </row>
    <row r="15" spans="1:20" s="37" customFormat="1" outlineLevel="3" x14ac:dyDescent="0.25">
      <c r="A15" s="15"/>
      <c r="B15" s="33" t="s">
        <v>345</v>
      </c>
      <c r="C15" s="30">
        <v>124600</v>
      </c>
      <c r="D15" s="33" t="s">
        <v>336</v>
      </c>
      <c r="E15" s="33" t="s">
        <v>347</v>
      </c>
      <c r="F15" s="33" t="s">
        <v>170</v>
      </c>
      <c r="G15" s="33" t="s">
        <v>342</v>
      </c>
      <c r="H15" s="33" t="s">
        <v>181</v>
      </c>
      <c r="I15" s="33" t="s">
        <v>348</v>
      </c>
      <c r="J15" s="32">
        <v>43495</v>
      </c>
      <c r="K15" s="33"/>
      <c r="L15" s="32">
        <v>43502</v>
      </c>
      <c r="M15" s="33" t="s">
        <v>342</v>
      </c>
      <c r="N15" s="33" t="s">
        <v>175</v>
      </c>
      <c r="O15" s="30">
        <v>7</v>
      </c>
      <c r="P15" s="33" t="s">
        <v>346</v>
      </c>
      <c r="Q15" s="33" t="s">
        <v>336</v>
      </c>
      <c r="R15" s="33" t="s">
        <v>143</v>
      </c>
      <c r="S15" s="33" t="s">
        <v>144</v>
      </c>
      <c r="T15" s="33" t="s">
        <v>161</v>
      </c>
    </row>
    <row r="16" spans="1:20" s="37" customFormat="1" outlineLevel="3" x14ac:dyDescent="0.25">
      <c r="A16" s="15"/>
      <c r="B16" s="33" t="s">
        <v>345</v>
      </c>
      <c r="C16" s="30">
        <v>124600</v>
      </c>
      <c r="D16" s="33" t="s">
        <v>336</v>
      </c>
      <c r="E16" s="33" t="s">
        <v>347</v>
      </c>
      <c r="F16" s="33" t="s">
        <v>170</v>
      </c>
      <c r="G16" s="33" t="s">
        <v>342</v>
      </c>
      <c r="H16" s="33" t="s">
        <v>181</v>
      </c>
      <c r="I16" s="33" t="s">
        <v>343</v>
      </c>
      <c r="J16" s="32">
        <v>43495</v>
      </c>
      <c r="K16" s="33"/>
      <c r="L16" s="32">
        <v>43502</v>
      </c>
      <c r="M16" s="33" t="s">
        <v>342</v>
      </c>
      <c r="N16" s="33" t="s">
        <v>94</v>
      </c>
      <c r="O16" s="30">
        <v>7</v>
      </c>
      <c r="P16" s="33" t="s">
        <v>346</v>
      </c>
      <c r="Q16" s="33" t="s">
        <v>336</v>
      </c>
      <c r="R16" s="33" t="s">
        <v>143</v>
      </c>
      <c r="S16" s="33" t="s">
        <v>144</v>
      </c>
      <c r="T16" s="33" t="s">
        <v>161</v>
      </c>
    </row>
    <row r="17" spans="1:20" s="37" customFormat="1" outlineLevel="3" x14ac:dyDescent="0.25">
      <c r="A17" s="15"/>
      <c r="B17" s="33" t="s">
        <v>345</v>
      </c>
      <c r="C17" s="30">
        <v>124600</v>
      </c>
      <c r="D17" s="33" t="s">
        <v>324</v>
      </c>
      <c r="E17" s="33" t="s">
        <v>341</v>
      </c>
      <c r="F17" s="33" t="s">
        <v>170</v>
      </c>
      <c r="G17" s="33" t="s">
        <v>344</v>
      </c>
      <c r="H17" s="33" t="s">
        <v>172</v>
      </c>
      <c r="I17" s="33" t="s">
        <v>343</v>
      </c>
      <c r="J17" s="32">
        <v>43495</v>
      </c>
      <c r="K17" s="33"/>
      <c r="L17" s="32">
        <v>43495</v>
      </c>
      <c r="M17" s="33" t="s">
        <v>342</v>
      </c>
      <c r="N17" s="33" t="s">
        <v>175</v>
      </c>
      <c r="O17" s="30">
        <v>7</v>
      </c>
      <c r="P17" s="33" t="s">
        <v>323</v>
      </c>
      <c r="Q17" s="33" t="s">
        <v>341</v>
      </c>
      <c r="R17" s="33" t="s">
        <v>143</v>
      </c>
      <c r="S17" s="33" t="s">
        <v>144</v>
      </c>
      <c r="T17" s="33" t="s">
        <v>161</v>
      </c>
    </row>
    <row r="18" spans="1:20" s="37" customFormat="1" outlineLevel="3" x14ac:dyDescent="0.25">
      <c r="A18" s="15"/>
      <c r="B18" s="23">
        <v>551436</v>
      </c>
      <c r="C18" s="30">
        <v>52193</v>
      </c>
      <c r="D18" s="33" t="s">
        <v>338</v>
      </c>
      <c r="E18" s="33" t="s">
        <v>340</v>
      </c>
      <c r="F18" s="33" t="s">
        <v>170</v>
      </c>
      <c r="G18" s="33" t="s">
        <v>339</v>
      </c>
      <c r="H18" s="33" t="s">
        <v>92</v>
      </c>
      <c r="I18" s="33" t="s">
        <v>337</v>
      </c>
      <c r="J18" s="32">
        <v>43390</v>
      </c>
      <c r="K18" s="33"/>
      <c r="L18" s="32">
        <v>43439</v>
      </c>
      <c r="M18" s="33" t="s">
        <v>333</v>
      </c>
      <c r="N18" s="33" t="s">
        <v>94</v>
      </c>
      <c r="O18" s="30">
        <v>26</v>
      </c>
      <c r="P18" s="33" t="s">
        <v>95</v>
      </c>
      <c r="Q18" s="33" t="s">
        <v>230</v>
      </c>
      <c r="R18" s="33" t="s">
        <v>143</v>
      </c>
      <c r="S18" s="33" t="s">
        <v>144</v>
      </c>
      <c r="T18" s="33" t="s">
        <v>161</v>
      </c>
    </row>
    <row r="19" spans="1:20" s="37" customFormat="1" outlineLevel="3" x14ac:dyDescent="0.25">
      <c r="A19" s="15"/>
      <c r="B19" s="33" t="s">
        <v>335</v>
      </c>
      <c r="C19" s="30">
        <v>52193</v>
      </c>
      <c r="D19" s="33" t="s">
        <v>324</v>
      </c>
      <c r="E19" s="33" t="s">
        <v>332</v>
      </c>
      <c r="F19" s="33" t="s">
        <v>170</v>
      </c>
      <c r="G19" s="33" t="s">
        <v>334</v>
      </c>
      <c r="H19" s="33" t="s">
        <v>172</v>
      </c>
      <c r="I19" s="33" t="s">
        <v>198</v>
      </c>
      <c r="J19" s="32">
        <v>43495</v>
      </c>
      <c r="K19" s="33"/>
      <c r="L19" s="32">
        <v>43495</v>
      </c>
      <c r="M19" s="33" t="s">
        <v>333</v>
      </c>
      <c r="N19" s="33" t="s">
        <v>175</v>
      </c>
      <c r="O19" s="30">
        <v>0</v>
      </c>
      <c r="P19" s="33" t="s">
        <v>323</v>
      </c>
      <c r="Q19" s="33" t="s">
        <v>332</v>
      </c>
      <c r="R19" s="33" t="s">
        <v>143</v>
      </c>
      <c r="S19" s="33" t="s">
        <v>144</v>
      </c>
      <c r="T19" s="33" t="s">
        <v>161</v>
      </c>
    </row>
    <row r="20" spans="1:20" s="37" customFormat="1" outlineLevel="3" x14ac:dyDescent="0.25">
      <c r="A20" s="15"/>
      <c r="B20" s="23">
        <v>547642</v>
      </c>
      <c r="C20" s="30">
        <v>136739</v>
      </c>
      <c r="D20" s="33" t="s">
        <v>329</v>
      </c>
      <c r="E20" s="33" t="s">
        <v>331</v>
      </c>
      <c r="F20" s="33" t="s">
        <v>229</v>
      </c>
      <c r="G20" s="33" t="s">
        <v>330</v>
      </c>
      <c r="H20" s="33" t="s">
        <v>92</v>
      </c>
      <c r="I20" s="33" t="s">
        <v>328</v>
      </c>
      <c r="J20" s="32">
        <v>43291</v>
      </c>
      <c r="K20" s="33"/>
      <c r="L20" s="32">
        <v>43439</v>
      </c>
      <c r="M20" s="33" t="s">
        <v>325</v>
      </c>
      <c r="N20" s="33" t="s">
        <v>94</v>
      </c>
      <c r="O20" s="30">
        <v>26</v>
      </c>
      <c r="P20" s="33" t="s">
        <v>95</v>
      </c>
      <c r="Q20" s="33" t="s">
        <v>142</v>
      </c>
      <c r="R20" s="33" t="s">
        <v>143</v>
      </c>
      <c r="S20" s="33" t="s">
        <v>144</v>
      </c>
      <c r="T20" s="33" t="s">
        <v>161</v>
      </c>
    </row>
    <row r="21" spans="1:20" s="37" customFormat="1" outlineLevel="3" x14ac:dyDescent="0.25">
      <c r="A21" s="15"/>
      <c r="B21" s="33" t="s">
        <v>327</v>
      </c>
      <c r="C21" s="30">
        <v>136739</v>
      </c>
      <c r="D21" s="33" t="s">
        <v>324</v>
      </c>
      <c r="E21" s="33" t="s">
        <v>322</v>
      </c>
      <c r="F21" s="33" t="s">
        <v>170</v>
      </c>
      <c r="G21" s="33" t="s">
        <v>326</v>
      </c>
      <c r="H21" s="33" t="s">
        <v>172</v>
      </c>
      <c r="I21" s="33" t="s">
        <v>224</v>
      </c>
      <c r="J21" s="32">
        <v>43495</v>
      </c>
      <c r="K21" s="33"/>
      <c r="L21" s="32">
        <v>43495</v>
      </c>
      <c r="M21" s="33" t="s">
        <v>325</v>
      </c>
      <c r="N21" s="33" t="s">
        <v>175</v>
      </c>
      <c r="O21" s="30">
        <v>0</v>
      </c>
      <c r="P21" s="33" t="s">
        <v>323</v>
      </c>
      <c r="Q21" s="33" t="s">
        <v>322</v>
      </c>
      <c r="R21" s="33" t="s">
        <v>143</v>
      </c>
      <c r="S21" s="33" t="s">
        <v>144</v>
      </c>
      <c r="T21" s="33" t="s">
        <v>161</v>
      </c>
    </row>
    <row r="22" spans="1:20" s="37" customFormat="1" outlineLevel="3" x14ac:dyDescent="0.25">
      <c r="A22" s="15"/>
      <c r="B22" s="33" t="s">
        <v>321</v>
      </c>
      <c r="C22" s="30">
        <v>96000</v>
      </c>
      <c r="D22" s="33" t="s">
        <v>319</v>
      </c>
      <c r="E22" s="33" t="s">
        <v>320</v>
      </c>
      <c r="F22" s="33" t="s">
        <v>170</v>
      </c>
      <c r="G22" s="33" t="s">
        <v>314</v>
      </c>
      <c r="H22" s="33" t="s">
        <v>181</v>
      </c>
      <c r="I22" s="33" t="s">
        <v>240</v>
      </c>
      <c r="J22" s="32">
        <v>44180</v>
      </c>
      <c r="K22" s="33"/>
      <c r="L22" s="32">
        <v>44180</v>
      </c>
      <c r="M22" s="33" t="s">
        <v>314</v>
      </c>
      <c r="N22" s="33" t="s">
        <v>94</v>
      </c>
      <c r="O22" s="30">
        <v>0</v>
      </c>
      <c r="P22" s="33" t="s">
        <v>205</v>
      </c>
      <c r="Q22" s="33" t="s">
        <v>319</v>
      </c>
      <c r="R22" s="33" t="s">
        <v>143</v>
      </c>
      <c r="S22" s="33" t="s">
        <v>144</v>
      </c>
      <c r="T22" s="33" t="s">
        <v>161</v>
      </c>
    </row>
    <row r="23" spans="1:20" s="37" customFormat="1" outlineLevel="3" x14ac:dyDescent="0.25">
      <c r="A23" s="15"/>
      <c r="B23" s="33" t="s">
        <v>321</v>
      </c>
      <c r="C23" s="30">
        <v>96000</v>
      </c>
      <c r="D23" s="33" t="s">
        <v>319</v>
      </c>
      <c r="E23" s="33" t="s">
        <v>320</v>
      </c>
      <c r="F23" s="33" t="s">
        <v>203</v>
      </c>
      <c r="G23" s="33" t="s">
        <v>314</v>
      </c>
      <c r="H23" s="33" t="s">
        <v>181</v>
      </c>
      <c r="I23" s="33" t="s">
        <v>158</v>
      </c>
      <c r="J23" s="32">
        <v>44180</v>
      </c>
      <c r="K23" s="33"/>
      <c r="L23" s="32">
        <v>44180</v>
      </c>
      <c r="M23" s="33" t="s">
        <v>314</v>
      </c>
      <c r="N23" s="33" t="s">
        <v>175</v>
      </c>
      <c r="O23" s="30">
        <v>0</v>
      </c>
      <c r="P23" s="33" t="s">
        <v>205</v>
      </c>
      <c r="Q23" s="33" t="s">
        <v>319</v>
      </c>
      <c r="R23" s="33" t="s">
        <v>143</v>
      </c>
      <c r="S23" s="33" t="s">
        <v>144</v>
      </c>
      <c r="T23" s="33" t="s">
        <v>161</v>
      </c>
    </row>
    <row r="24" spans="1:20" s="37" customFormat="1" outlineLevel="3" x14ac:dyDescent="0.25">
      <c r="A24" s="15"/>
      <c r="B24" s="23">
        <v>576134</v>
      </c>
      <c r="C24" s="30">
        <v>77000</v>
      </c>
      <c r="D24" s="33" t="s">
        <v>291</v>
      </c>
      <c r="E24" s="33" t="s">
        <v>162</v>
      </c>
      <c r="F24" s="33" t="s">
        <v>203</v>
      </c>
      <c r="G24" s="33" t="s">
        <v>318</v>
      </c>
      <c r="H24" s="33" t="s">
        <v>92</v>
      </c>
      <c r="I24" s="33" t="s">
        <v>158</v>
      </c>
      <c r="J24" s="32">
        <v>44020</v>
      </c>
      <c r="K24" s="33"/>
      <c r="L24" s="32">
        <v>44105</v>
      </c>
      <c r="M24" s="33" t="s">
        <v>314</v>
      </c>
      <c r="N24" s="33" t="s">
        <v>94</v>
      </c>
      <c r="O24" s="30">
        <v>75</v>
      </c>
      <c r="P24" s="33" t="s">
        <v>95</v>
      </c>
      <c r="Q24" s="33" t="s">
        <v>167</v>
      </c>
      <c r="R24" s="33" t="s">
        <v>143</v>
      </c>
      <c r="S24" s="33" t="s">
        <v>144</v>
      </c>
      <c r="T24" s="33" t="s">
        <v>161</v>
      </c>
    </row>
    <row r="25" spans="1:20" s="37" customFormat="1" outlineLevel="3" x14ac:dyDescent="0.25">
      <c r="A25" s="15"/>
      <c r="B25" s="23">
        <v>576499</v>
      </c>
      <c r="C25" s="30">
        <v>19000</v>
      </c>
      <c r="D25" s="33" t="s">
        <v>291</v>
      </c>
      <c r="E25" s="33" t="s">
        <v>162</v>
      </c>
      <c r="F25" s="33" t="s">
        <v>203</v>
      </c>
      <c r="G25" s="33" t="s">
        <v>317</v>
      </c>
      <c r="H25" s="33" t="s">
        <v>92</v>
      </c>
      <c r="I25" s="33" t="s">
        <v>158</v>
      </c>
      <c r="J25" s="32">
        <v>44034</v>
      </c>
      <c r="K25" s="33"/>
      <c r="L25" s="32">
        <v>44105</v>
      </c>
      <c r="M25" s="33" t="s">
        <v>314</v>
      </c>
      <c r="N25" s="33" t="s">
        <v>94</v>
      </c>
      <c r="O25" s="30">
        <v>75</v>
      </c>
      <c r="P25" s="33" t="s">
        <v>95</v>
      </c>
      <c r="Q25" s="33" t="s">
        <v>167</v>
      </c>
      <c r="R25" s="33" t="s">
        <v>143</v>
      </c>
      <c r="S25" s="33" t="s">
        <v>144</v>
      </c>
      <c r="T25" s="33" t="s">
        <v>161</v>
      </c>
    </row>
    <row r="26" spans="1:20" s="37" customFormat="1" outlineLevel="3" x14ac:dyDescent="0.25">
      <c r="A26" s="15"/>
      <c r="B26" s="33" t="s">
        <v>316</v>
      </c>
      <c r="C26" s="30">
        <v>96000</v>
      </c>
      <c r="D26" s="33" t="s">
        <v>174</v>
      </c>
      <c r="E26" s="33" t="s">
        <v>242</v>
      </c>
      <c r="F26" s="33" t="s">
        <v>170</v>
      </c>
      <c r="G26" s="33" t="s">
        <v>315</v>
      </c>
      <c r="H26" s="33" t="s">
        <v>172</v>
      </c>
      <c r="I26" s="33" t="s">
        <v>240</v>
      </c>
      <c r="J26" s="32">
        <v>44180</v>
      </c>
      <c r="K26" s="33"/>
      <c r="L26" s="32">
        <v>44180</v>
      </c>
      <c r="M26" s="33" t="s">
        <v>314</v>
      </c>
      <c r="N26" s="33" t="s">
        <v>175</v>
      </c>
      <c r="O26" s="30">
        <v>0</v>
      </c>
      <c r="P26" s="33" t="s">
        <v>176</v>
      </c>
      <c r="Q26" s="33" t="s">
        <v>177</v>
      </c>
      <c r="R26" s="33" t="s">
        <v>143</v>
      </c>
      <c r="S26" s="33" t="s">
        <v>144</v>
      </c>
      <c r="T26" s="33" t="s">
        <v>161</v>
      </c>
    </row>
    <row r="27" spans="1:20" s="37" customFormat="1" outlineLevel="3" x14ac:dyDescent="0.25">
      <c r="A27" s="15"/>
      <c r="B27" s="33" t="s">
        <v>312</v>
      </c>
      <c r="C27" s="30">
        <v>871400</v>
      </c>
      <c r="D27" s="33" t="s">
        <v>312</v>
      </c>
      <c r="E27" s="33" t="s">
        <v>313</v>
      </c>
      <c r="F27" s="33" t="s">
        <v>170</v>
      </c>
      <c r="G27" s="33" t="s">
        <v>307</v>
      </c>
      <c r="H27" s="33" t="s">
        <v>181</v>
      </c>
      <c r="I27" s="33" t="s">
        <v>224</v>
      </c>
      <c r="J27" s="32">
        <v>44195</v>
      </c>
      <c r="K27" s="33"/>
      <c r="L27" s="32">
        <v>44195</v>
      </c>
      <c r="M27" s="33" t="s">
        <v>307</v>
      </c>
      <c r="N27" s="33" t="s">
        <v>94</v>
      </c>
      <c r="O27" s="30">
        <v>0</v>
      </c>
      <c r="P27" s="33" t="s">
        <v>210</v>
      </c>
      <c r="Q27" s="33" t="s">
        <v>312</v>
      </c>
      <c r="R27" s="33" t="s">
        <v>143</v>
      </c>
      <c r="S27" s="33" t="s">
        <v>144</v>
      </c>
      <c r="T27" s="33" t="s">
        <v>161</v>
      </c>
    </row>
    <row r="28" spans="1:20" s="37" customFormat="1" outlineLevel="3" x14ac:dyDescent="0.25">
      <c r="A28" s="15"/>
      <c r="B28" s="33" t="s">
        <v>312</v>
      </c>
      <c r="C28" s="30">
        <v>871400</v>
      </c>
      <c r="D28" s="33" t="s">
        <v>312</v>
      </c>
      <c r="E28" s="33" t="s">
        <v>313</v>
      </c>
      <c r="F28" s="33" t="s">
        <v>203</v>
      </c>
      <c r="G28" s="33" t="s">
        <v>307</v>
      </c>
      <c r="H28" s="33" t="s">
        <v>181</v>
      </c>
      <c r="I28" s="33" t="s">
        <v>165</v>
      </c>
      <c r="J28" s="32">
        <v>44195</v>
      </c>
      <c r="K28" s="33"/>
      <c r="L28" s="32">
        <v>44195</v>
      </c>
      <c r="M28" s="33" t="s">
        <v>307</v>
      </c>
      <c r="N28" s="33" t="s">
        <v>175</v>
      </c>
      <c r="O28" s="30">
        <v>0</v>
      </c>
      <c r="P28" s="33" t="s">
        <v>210</v>
      </c>
      <c r="Q28" s="33" t="s">
        <v>312</v>
      </c>
      <c r="R28" s="33" t="s">
        <v>143</v>
      </c>
      <c r="S28" s="33" t="s">
        <v>144</v>
      </c>
      <c r="T28" s="33" t="s">
        <v>161</v>
      </c>
    </row>
    <row r="29" spans="1:20" s="37" customFormat="1" outlineLevel="3" x14ac:dyDescent="0.25">
      <c r="A29" s="15"/>
      <c r="B29" s="23">
        <v>576691</v>
      </c>
      <c r="C29" s="30">
        <v>120300</v>
      </c>
      <c r="D29" s="33" t="s">
        <v>265</v>
      </c>
      <c r="E29" s="33" t="s">
        <v>162</v>
      </c>
      <c r="F29" s="33" t="s">
        <v>203</v>
      </c>
      <c r="G29" s="33" t="s">
        <v>311</v>
      </c>
      <c r="H29" s="33" t="s">
        <v>92</v>
      </c>
      <c r="I29" s="33" t="s">
        <v>165</v>
      </c>
      <c r="J29" s="32">
        <v>44041</v>
      </c>
      <c r="K29" s="33"/>
      <c r="L29" s="32">
        <v>44105</v>
      </c>
      <c r="M29" s="33" t="s">
        <v>307</v>
      </c>
      <c r="N29" s="33" t="s">
        <v>94</v>
      </c>
      <c r="O29" s="30">
        <v>90</v>
      </c>
      <c r="P29" s="33" t="s">
        <v>95</v>
      </c>
      <c r="Q29" s="33" t="s">
        <v>167</v>
      </c>
      <c r="R29" s="33" t="s">
        <v>143</v>
      </c>
      <c r="S29" s="33" t="s">
        <v>144</v>
      </c>
      <c r="T29" s="33" t="s">
        <v>161</v>
      </c>
    </row>
    <row r="30" spans="1:20" s="37" customFormat="1" outlineLevel="3" x14ac:dyDescent="0.25">
      <c r="A30" s="15"/>
      <c r="B30" s="23">
        <v>576779</v>
      </c>
      <c r="C30" s="30">
        <v>19000</v>
      </c>
      <c r="D30" s="33" t="s">
        <v>265</v>
      </c>
      <c r="E30" s="33" t="s">
        <v>162</v>
      </c>
      <c r="F30" s="33" t="s">
        <v>203</v>
      </c>
      <c r="G30" s="33" t="s">
        <v>310</v>
      </c>
      <c r="H30" s="33" t="s">
        <v>92</v>
      </c>
      <c r="I30" s="33" t="s">
        <v>165</v>
      </c>
      <c r="J30" s="32">
        <v>44042</v>
      </c>
      <c r="K30" s="33"/>
      <c r="L30" s="32">
        <v>44105</v>
      </c>
      <c r="M30" s="33" t="s">
        <v>307</v>
      </c>
      <c r="N30" s="33" t="s">
        <v>94</v>
      </c>
      <c r="O30" s="30">
        <v>90</v>
      </c>
      <c r="P30" s="33" t="s">
        <v>95</v>
      </c>
      <c r="Q30" s="33" t="s">
        <v>167</v>
      </c>
      <c r="R30" s="33" t="s">
        <v>143</v>
      </c>
      <c r="S30" s="33" t="s">
        <v>144</v>
      </c>
      <c r="T30" s="33" t="s">
        <v>161</v>
      </c>
    </row>
    <row r="31" spans="1:20" s="37" customFormat="1" outlineLevel="3" x14ac:dyDescent="0.25">
      <c r="A31" s="15"/>
      <c r="B31" s="23">
        <v>576397</v>
      </c>
      <c r="C31" s="30">
        <v>732100</v>
      </c>
      <c r="D31" s="33" t="s">
        <v>265</v>
      </c>
      <c r="E31" s="33" t="s">
        <v>162</v>
      </c>
      <c r="F31" s="33" t="s">
        <v>203</v>
      </c>
      <c r="G31" s="33" t="s">
        <v>164</v>
      </c>
      <c r="H31" s="33" t="s">
        <v>92</v>
      </c>
      <c r="I31" s="33" t="s">
        <v>165</v>
      </c>
      <c r="J31" s="32">
        <v>44029</v>
      </c>
      <c r="K31" s="33"/>
      <c r="L31" s="32">
        <v>44105</v>
      </c>
      <c r="M31" s="33" t="s">
        <v>307</v>
      </c>
      <c r="N31" s="33" t="s">
        <v>94</v>
      </c>
      <c r="O31" s="30">
        <v>90</v>
      </c>
      <c r="P31" s="33" t="s">
        <v>95</v>
      </c>
      <c r="Q31" s="33" t="s">
        <v>167</v>
      </c>
      <c r="R31" s="33" t="s">
        <v>143</v>
      </c>
      <c r="S31" s="33" t="s">
        <v>144</v>
      </c>
      <c r="T31" s="33" t="s">
        <v>161</v>
      </c>
    </row>
    <row r="32" spans="1:20" s="37" customFormat="1" outlineLevel="3" x14ac:dyDescent="0.25">
      <c r="A32" s="15"/>
      <c r="B32" s="33" t="s">
        <v>309</v>
      </c>
      <c r="C32" s="30">
        <v>871400</v>
      </c>
      <c r="D32" s="33" t="s">
        <v>174</v>
      </c>
      <c r="E32" s="33" t="s">
        <v>223</v>
      </c>
      <c r="F32" s="33" t="s">
        <v>170</v>
      </c>
      <c r="G32" s="33" t="s">
        <v>308</v>
      </c>
      <c r="H32" s="33" t="s">
        <v>172</v>
      </c>
      <c r="I32" s="33" t="s">
        <v>224</v>
      </c>
      <c r="J32" s="32">
        <v>44180</v>
      </c>
      <c r="K32" s="33"/>
      <c r="L32" s="32">
        <v>44180</v>
      </c>
      <c r="M32" s="33" t="s">
        <v>307</v>
      </c>
      <c r="N32" s="33" t="s">
        <v>175</v>
      </c>
      <c r="O32" s="30">
        <v>15</v>
      </c>
      <c r="P32" s="33" t="s">
        <v>176</v>
      </c>
      <c r="Q32" s="33" t="s">
        <v>177</v>
      </c>
      <c r="R32" s="33" t="s">
        <v>143</v>
      </c>
      <c r="S32" s="33" t="s">
        <v>144</v>
      </c>
      <c r="T32" s="33" t="s">
        <v>161</v>
      </c>
    </row>
    <row r="33" spans="1:20" s="37" customFormat="1" outlineLevel="3" x14ac:dyDescent="0.25">
      <c r="A33" s="15"/>
      <c r="B33" s="33">
        <v>1583</v>
      </c>
      <c r="C33" s="30">
        <v>19000</v>
      </c>
      <c r="D33" s="33" t="s">
        <v>265</v>
      </c>
      <c r="E33" s="33" t="s">
        <v>306</v>
      </c>
      <c r="F33" s="33" t="s">
        <v>170</v>
      </c>
      <c r="G33" s="33" t="s">
        <v>305</v>
      </c>
      <c r="H33" s="33" t="s">
        <v>92</v>
      </c>
      <c r="I33" s="33" t="s">
        <v>165</v>
      </c>
      <c r="J33" s="32">
        <v>44118</v>
      </c>
      <c r="K33" s="33"/>
      <c r="L33" s="32">
        <v>44197</v>
      </c>
      <c r="M33" s="33" t="s">
        <v>302</v>
      </c>
      <c r="N33" s="33" t="s">
        <v>94</v>
      </c>
      <c r="O33" s="30">
        <v>89</v>
      </c>
      <c r="P33" s="33" t="s">
        <v>95</v>
      </c>
      <c r="Q33" s="33" t="s">
        <v>299</v>
      </c>
      <c r="R33" s="33" t="s">
        <v>143</v>
      </c>
      <c r="S33" s="33" t="s">
        <v>144</v>
      </c>
      <c r="T33" s="33" t="s">
        <v>161</v>
      </c>
    </row>
    <row r="34" spans="1:20" s="37" customFormat="1" outlineLevel="3" x14ac:dyDescent="0.25">
      <c r="A34" s="15"/>
      <c r="B34" s="33" t="s">
        <v>303</v>
      </c>
      <c r="C34" s="30">
        <v>19000</v>
      </c>
      <c r="D34" s="33" t="s">
        <v>289</v>
      </c>
      <c r="E34" s="33" t="s">
        <v>223</v>
      </c>
      <c r="F34" s="33" t="s">
        <v>170</v>
      </c>
      <c r="G34" s="33" t="s">
        <v>304</v>
      </c>
      <c r="H34" s="33" t="s">
        <v>172</v>
      </c>
      <c r="I34" s="33" t="s">
        <v>224</v>
      </c>
      <c r="J34" s="32">
        <v>44260</v>
      </c>
      <c r="K34" s="33"/>
      <c r="L34" s="32">
        <v>44260</v>
      </c>
      <c r="M34" s="33" t="s">
        <v>302</v>
      </c>
      <c r="N34" s="33" t="s">
        <v>175</v>
      </c>
      <c r="O34" s="30">
        <v>25</v>
      </c>
      <c r="P34" s="33" t="s">
        <v>176</v>
      </c>
      <c r="Q34" s="33" t="s">
        <v>177</v>
      </c>
      <c r="R34" s="33" t="s">
        <v>143</v>
      </c>
      <c r="S34" s="33" t="s">
        <v>144</v>
      </c>
      <c r="T34" s="33" t="s">
        <v>161</v>
      </c>
    </row>
    <row r="35" spans="1:20" s="37" customFormat="1" outlineLevel="3" x14ac:dyDescent="0.25">
      <c r="A35" s="15"/>
      <c r="B35" s="33" t="s">
        <v>303</v>
      </c>
      <c r="C35" s="30">
        <v>19000</v>
      </c>
      <c r="D35" s="33" t="s">
        <v>215</v>
      </c>
      <c r="E35" s="33" t="s">
        <v>223</v>
      </c>
      <c r="F35" s="33" t="s">
        <v>170</v>
      </c>
      <c r="G35" s="33" t="s">
        <v>302</v>
      </c>
      <c r="H35" s="33" t="s">
        <v>181</v>
      </c>
      <c r="I35" s="33" t="s">
        <v>165</v>
      </c>
      <c r="J35" s="32">
        <v>44260</v>
      </c>
      <c r="K35" s="33"/>
      <c r="L35" s="32">
        <v>44285</v>
      </c>
      <c r="M35" s="33" t="s">
        <v>302</v>
      </c>
      <c r="N35" s="33" t="s">
        <v>175</v>
      </c>
      <c r="O35" s="30">
        <v>25</v>
      </c>
      <c r="P35" s="33" t="s">
        <v>210</v>
      </c>
      <c r="Q35" s="33" t="s">
        <v>177</v>
      </c>
      <c r="R35" s="33" t="s">
        <v>143</v>
      </c>
      <c r="S35" s="33" t="s">
        <v>144</v>
      </c>
      <c r="T35" s="33" t="s">
        <v>161</v>
      </c>
    </row>
    <row r="36" spans="1:20" s="37" customFormat="1" outlineLevel="3" x14ac:dyDescent="0.25">
      <c r="A36" s="15"/>
      <c r="B36" s="33" t="s">
        <v>303</v>
      </c>
      <c r="C36" s="30">
        <v>19000</v>
      </c>
      <c r="D36" s="33" t="s">
        <v>215</v>
      </c>
      <c r="E36" s="33" t="s">
        <v>223</v>
      </c>
      <c r="F36" s="33" t="s">
        <v>170</v>
      </c>
      <c r="G36" s="33" t="s">
        <v>302</v>
      </c>
      <c r="H36" s="33" t="s">
        <v>181</v>
      </c>
      <c r="I36" s="33" t="s">
        <v>224</v>
      </c>
      <c r="J36" s="32">
        <v>44260</v>
      </c>
      <c r="K36" s="33"/>
      <c r="L36" s="32">
        <v>44285</v>
      </c>
      <c r="M36" s="33" t="s">
        <v>302</v>
      </c>
      <c r="N36" s="33" t="s">
        <v>94</v>
      </c>
      <c r="O36" s="30">
        <v>25</v>
      </c>
      <c r="P36" s="33" t="s">
        <v>210</v>
      </c>
      <c r="Q36" s="33" t="s">
        <v>177</v>
      </c>
      <c r="R36" s="33" t="s">
        <v>143</v>
      </c>
      <c r="S36" s="33" t="s">
        <v>144</v>
      </c>
      <c r="T36" s="33" t="s">
        <v>161</v>
      </c>
    </row>
    <row r="37" spans="1:20" s="37" customFormat="1" outlineLevel="3" x14ac:dyDescent="0.25">
      <c r="A37" s="15"/>
      <c r="B37" s="33">
        <v>2528</v>
      </c>
      <c r="C37" s="30">
        <v>19000</v>
      </c>
      <c r="D37" s="33" t="s">
        <v>265</v>
      </c>
      <c r="E37" s="33" t="s">
        <v>301</v>
      </c>
      <c r="F37" s="33" t="s">
        <v>170</v>
      </c>
      <c r="G37" s="33" t="s">
        <v>300</v>
      </c>
      <c r="H37" s="33" t="s">
        <v>92</v>
      </c>
      <c r="I37" s="33" t="s">
        <v>165</v>
      </c>
      <c r="J37" s="32">
        <v>44146</v>
      </c>
      <c r="K37" s="33"/>
      <c r="L37" s="32">
        <v>44231</v>
      </c>
      <c r="M37" s="33" t="s">
        <v>254</v>
      </c>
      <c r="N37" s="33" t="s">
        <v>94</v>
      </c>
      <c r="O37" s="30">
        <v>55</v>
      </c>
      <c r="P37" s="33" t="s">
        <v>95</v>
      </c>
      <c r="Q37" s="33" t="s">
        <v>299</v>
      </c>
      <c r="R37" s="33" t="s">
        <v>143</v>
      </c>
      <c r="S37" s="33" t="s">
        <v>144</v>
      </c>
      <c r="T37" s="33" t="s">
        <v>161</v>
      </c>
    </row>
    <row r="38" spans="1:20" s="37" customFormat="1" outlineLevel="3" x14ac:dyDescent="0.25">
      <c r="A38" s="15"/>
      <c r="B38" s="33">
        <v>1322</v>
      </c>
      <c r="C38" s="30">
        <v>410100</v>
      </c>
      <c r="D38" s="33" t="s">
        <v>291</v>
      </c>
      <c r="E38" s="33" t="s">
        <v>250</v>
      </c>
      <c r="F38" s="33" t="s">
        <v>203</v>
      </c>
      <c r="G38" s="33" t="s">
        <v>298</v>
      </c>
      <c r="H38" s="33" t="s">
        <v>92</v>
      </c>
      <c r="I38" s="33" t="s">
        <v>158</v>
      </c>
      <c r="J38" s="32">
        <v>44111</v>
      </c>
      <c r="K38" s="33"/>
      <c r="L38" s="32">
        <v>44197</v>
      </c>
      <c r="M38" s="33" t="s">
        <v>254</v>
      </c>
      <c r="N38" s="33" t="s">
        <v>94</v>
      </c>
      <c r="O38" s="30">
        <v>89</v>
      </c>
      <c r="P38" s="33" t="s">
        <v>95</v>
      </c>
      <c r="Q38" s="33" t="s">
        <v>247</v>
      </c>
      <c r="R38" s="33" t="s">
        <v>143</v>
      </c>
      <c r="S38" s="33" t="s">
        <v>144</v>
      </c>
      <c r="T38" s="33" t="s">
        <v>161</v>
      </c>
    </row>
    <row r="39" spans="1:20" s="37" customFormat="1" outlineLevel="3" x14ac:dyDescent="0.25">
      <c r="A39" s="15"/>
      <c r="B39" s="33">
        <v>1322</v>
      </c>
      <c r="C39" s="30">
        <v>165900</v>
      </c>
      <c r="D39" s="33"/>
      <c r="E39" s="33" t="s">
        <v>287</v>
      </c>
      <c r="F39" s="33" t="s">
        <v>170</v>
      </c>
      <c r="G39" s="33" t="s">
        <v>254</v>
      </c>
      <c r="H39" s="33" t="s">
        <v>181</v>
      </c>
      <c r="I39" s="33" t="s">
        <v>224</v>
      </c>
      <c r="J39" s="32">
        <v>44111</v>
      </c>
      <c r="K39" s="33"/>
      <c r="L39" s="32">
        <v>44285</v>
      </c>
      <c r="M39" s="33" t="s">
        <v>254</v>
      </c>
      <c r="N39" s="33" t="s">
        <v>94</v>
      </c>
      <c r="O39" s="30">
        <v>174</v>
      </c>
      <c r="P39" s="33" t="s">
        <v>210</v>
      </c>
      <c r="Q39" s="33" t="s">
        <v>247</v>
      </c>
      <c r="R39" s="33" t="s">
        <v>143</v>
      </c>
      <c r="S39" s="33" t="s">
        <v>144</v>
      </c>
      <c r="T39" s="33" t="s">
        <v>161</v>
      </c>
    </row>
    <row r="40" spans="1:20" s="37" customFormat="1" outlineLevel="3" x14ac:dyDescent="0.25">
      <c r="A40" s="15"/>
      <c r="B40" s="33">
        <v>1322</v>
      </c>
      <c r="C40" s="30">
        <v>445200</v>
      </c>
      <c r="D40" s="33"/>
      <c r="E40" s="33" t="s">
        <v>287</v>
      </c>
      <c r="F40" s="33" t="s">
        <v>203</v>
      </c>
      <c r="G40" s="33" t="s">
        <v>254</v>
      </c>
      <c r="H40" s="33" t="s">
        <v>181</v>
      </c>
      <c r="I40" s="33" t="s">
        <v>245</v>
      </c>
      <c r="J40" s="32">
        <v>44111</v>
      </c>
      <c r="K40" s="33"/>
      <c r="L40" s="32">
        <v>44285</v>
      </c>
      <c r="M40" s="33" t="s">
        <v>254</v>
      </c>
      <c r="N40" s="33" t="s">
        <v>175</v>
      </c>
      <c r="O40" s="30">
        <v>174</v>
      </c>
      <c r="P40" s="33" t="s">
        <v>210</v>
      </c>
      <c r="Q40" s="33" t="s">
        <v>247</v>
      </c>
      <c r="R40" s="33" t="s">
        <v>143</v>
      </c>
      <c r="S40" s="33" t="s">
        <v>144</v>
      </c>
      <c r="T40" s="33" t="s">
        <v>161</v>
      </c>
    </row>
    <row r="41" spans="1:20" s="37" customFormat="1" outlineLevel="3" x14ac:dyDescent="0.25">
      <c r="A41" s="15"/>
      <c r="B41" s="23">
        <v>575848</v>
      </c>
      <c r="C41" s="30">
        <v>35100</v>
      </c>
      <c r="D41" s="33" t="s">
        <v>296</v>
      </c>
      <c r="E41" s="33" t="s">
        <v>162</v>
      </c>
      <c r="F41" s="33" t="s">
        <v>203</v>
      </c>
      <c r="G41" s="33" t="s">
        <v>297</v>
      </c>
      <c r="H41" s="33" t="s">
        <v>92</v>
      </c>
      <c r="I41" s="33" t="s">
        <v>245</v>
      </c>
      <c r="J41" s="32">
        <v>44013</v>
      </c>
      <c r="K41" s="33"/>
      <c r="L41" s="32">
        <v>44105</v>
      </c>
      <c r="M41" s="33" t="s">
        <v>254</v>
      </c>
      <c r="N41" s="33" t="s">
        <v>94</v>
      </c>
      <c r="O41" s="30">
        <v>180</v>
      </c>
      <c r="P41" s="33" t="s">
        <v>95</v>
      </c>
      <c r="Q41" s="33" t="s">
        <v>167</v>
      </c>
      <c r="R41" s="33" t="s">
        <v>143</v>
      </c>
      <c r="S41" s="33" t="s">
        <v>144</v>
      </c>
      <c r="T41" s="33" t="s">
        <v>161</v>
      </c>
    </row>
    <row r="42" spans="1:20" s="37" customFormat="1" outlineLevel="3" x14ac:dyDescent="0.25">
      <c r="A42" s="15"/>
      <c r="B42" s="33" t="s">
        <v>295</v>
      </c>
      <c r="C42" s="30">
        <v>184900</v>
      </c>
      <c r="D42" s="33" t="s">
        <v>273</v>
      </c>
      <c r="E42" s="33" t="s">
        <v>223</v>
      </c>
      <c r="F42" s="33" t="s">
        <v>170</v>
      </c>
      <c r="G42" s="33" t="s">
        <v>294</v>
      </c>
      <c r="H42" s="33" t="s">
        <v>172</v>
      </c>
      <c r="I42" s="33" t="s">
        <v>224</v>
      </c>
      <c r="J42" s="32">
        <v>44270</v>
      </c>
      <c r="K42" s="33"/>
      <c r="L42" s="32">
        <v>44270</v>
      </c>
      <c r="M42" s="33" t="s">
        <v>254</v>
      </c>
      <c r="N42" s="33" t="s">
        <v>175</v>
      </c>
      <c r="O42" s="30">
        <v>15</v>
      </c>
      <c r="P42" s="33" t="s">
        <v>176</v>
      </c>
      <c r="Q42" s="33" t="s">
        <v>177</v>
      </c>
      <c r="R42" s="33" t="s">
        <v>143</v>
      </c>
      <c r="S42" s="33" t="s">
        <v>144</v>
      </c>
      <c r="T42" s="33" t="s">
        <v>161</v>
      </c>
    </row>
    <row r="43" spans="1:20" s="37" customFormat="1" outlineLevel="3" x14ac:dyDescent="0.25">
      <c r="A43" s="15"/>
      <c r="B43" s="33">
        <v>1509</v>
      </c>
      <c r="C43" s="30">
        <v>77000</v>
      </c>
      <c r="D43" s="33" t="s">
        <v>291</v>
      </c>
      <c r="E43" s="33" t="s">
        <v>250</v>
      </c>
      <c r="F43" s="33" t="s">
        <v>203</v>
      </c>
      <c r="G43" s="33" t="s">
        <v>293</v>
      </c>
      <c r="H43" s="33" t="s">
        <v>92</v>
      </c>
      <c r="I43" s="33" t="s">
        <v>158</v>
      </c>
      <c r="J43" s="32">
        <v>44118</v>
      </c>
      <c r="K43" s="33"/>
      <c r="L43" s="32">
        <v>44197</v>
      </c>
      <c r="M43" s="33" t="s">
        <v>241</v>
      </c>
      <c r="N43" s="33" t="s">
        <v>94</v>
      </c>
      <c r="O43" s="30">
        <v>90</v>
      </c>
      <c r="P43" s="33" t="s">
        <v>95</v>
      </c>
      <c r="Q43" s="33" t="s">
        <v>247</v>
      </c>
      <c r="R43" s="33" t="s">
        <v>143</v>
      </c>
      <c r="S43" s="33" t="s">
        <v>144</v>
      </c>
      <c r="T43" s="33" t="s">
        <v>161</v>
      </c>
    </row>
    <row r="44" spans="1:20" s="37" customFormat="1" outlineLevel="3" x14ac:dyDescent="0.25">
      <c r="A44" s="15"/>
      <c r="B44" s="33">
        <v>1769</v>
      </c>
      <c r="C44" s="30">
        <v>19000</v>
      </c>
      <c r="D44" s="33" t="s">
        <v>291</v>
      </c>
      <c r="E44" s="33" t="s">
        <v>250</v>
      </c>
      <c r="F44" s="33" t="s">
        <v>203</v>
      </c>
      <c r="G44" s="33" t="s">
        <v>292</v>
      </c>
      <c r="H44" s="33" t="s">
        <v>92</v>
      </c>
      <c r="I44" s="33" t="s">
        <v>158</v>
      </c>
      <c r="J44" s="32">
        <v>44125</v>
      </c>
      <c r="K44" s="33"/>
      <c r="L44" s="32">
        <v>44197</v>
      </c>
      <c r="M44" s="33" t="s">
        <v>241</v>
      </c>
      <c r="N44" s="33" t="s">
        <v>94</v>
      </c>
      <c r="O44" s="30">
        <v>90</v>
      </c>
      <c r="P44" s="33" t="s">
        <v>95</v>
      </c>
      <c r="Q44" s="33" t="s">
        <v>247</v>
      </c>
      <c r="R44" s="33" t="s">
        <v>143</v>
      </c>
      <c r="S44" s="33" t="s">
        <v>144</v>
      </c>
      <c r="T44" s="33" t="s">
        <v>161</v>
      </c>
    </row>
    <row r="45" spans="1:20" s="37" customFormat="1" outlineLevel="3" x14ac:dyDescent="0.25">
      <c r="A45" s="15"/>
      <c r="B45" s="33">
        <v>2117</v>
      </c>
      <c r="C45" s="30">
        <v>1184013</v>
      </c>
      <c r="D45" s="33" t="s">
        <v>291</v>
      </c>
      <c r="E45" s="33" t="s">
        <v>155</v>
      </c>
      <c r="F45" s="33" t="s">
        <v>170</v>
      </c>
      <c r="G45" s="33" t="s">
        <v>157</v>
      </c>
      <c r="H45" s="33" t="s">
        <v>92</v>
      </c>
      <c r="I45" s="33" t="s">
        <v>158</v>
      </c>
      <c r="J45" s="32">
        <v>44133</v>
      </c>
      <c r="K45" s="33"/>
      <c r="L45" s="32">
        <v>44197</v>
      </c>
      <c r="M45" s="33" t="s">
        <v>241</v>
      </c>
      <c r="N45" s="33" t="s">
        <v>94</v>
      </c>
      <c r="O45" s="30">
        <v>90</v>
      </c>
      <c r="P45" s="33" t="s">
        <v>95</v>
      </c>
      <c r="Q45" s="33" t="s">
        <v>160</v>
      </c>
      <c r="R45" s="33" t="s">
        <v>143</v>
      </c>
      <c r="S45" s="33" t="s">
        <v>144</v>
      </c>
      <c r="T45" s="33" t="s">
        <v>161</v>
      </c>
    </row>
    <row r="46" spans="1:20" s="37" customFormat="1" outlineLevel="3" x14ac:dyDescent="0.25">
      <c r="A46" s="15"/>
      <c r="B46" s="33" t="s">
        <v>243</v>
      </c>
      <c r="C46" s="30">
        <v>1690113</v>
      </c>
      <c r="D46" s="33" t="s">
        <v>289</v>
      </c>
      <c r="E46" s="33" t="s">
        <v>242</v>
      </c>
      <c r="F46" s="33" t="s">
        <v>170</v>
      </c>
      <c r="G46" s="33" t="s">
        <v>290</v>
      </c>
      <c r="H46" s="33" t="s">
        <v>172</v>
      </c>
      <c r="I46" s="33" t="s">
        <v>240</v>
      </c>
      <c r="J46" s="32">
        <v>44260</v>
      </c>
      <c r="K46" s="33"/>
      <c r="L46" s="32">
        <v>44260</v>
      </c>
      <c r="M46" s="33" t="s">
        <v>241</v>
      </c>
      <c r="N46" s="33" t="s">
        <v>175</v>
      </c>
      <c r="O46" s="30">
        <v>26</v>
      </c>
      <c r="P46" s="33" t="s">
        <v>176</v>
      </c>
      <c r="Q46" s="33" t="s">
        <v>177</v>
      </c>
      <c r="R46" s="33" t="s">
        <v>143</v>
      </c>
      <c r="S46" s="33" t="s">
        <v>144</v>
      </c>
      <c r="T46" s="33" t="s">
        <v>161</v>
      </c>
    </row>
    <row r="47" spans="1:20" s="37" customFormat="1" outlineLevel="3" x14ac:dyDescent="0.25">
      <c r="A47" s="15"/>
      <c r="B47" s="33">
        <v>3953</v>
      </c>
      <c r="C47" s="30">
        <v>99712</v>
      </c>
      <c r="D47" s="33" t="s">
        <v>234</v>
      </c>
      <c r="E47" s="33" t="s">
        <v>233</v>
      </c>
      <c r="F47" s="33" t="s">
        <v>229</v>
      </c>
      <c r="G47" s="33" t="s">
        <v>288</v>
      </c>
      <c r="H47" s="33" t="s">
        <v>92</v>
      </c>
      <c r="I47" s="33" t="s">
        <v>235</v>
      </c>
      <c r="J47" s="32">
        <v>44193</v>
      </c>
      <c r="K47" s="33"/>
      <c r="L47" s="32">
        <v>44283</v>
      </c>
      <c r="M47" s="33" t="s">
        <v>284</v>
      </c>
      <c r="N47" s="33" t="s">
        <v>94</v>
      </c>
      <c r="O47" s="30">
        <v>26</v>
      </c>
      <c r="P47" s="33" t="s">
        <v>95</v>
      </c>
      <c r="Q47" s="33" t="s">
        <v>230</v>
      </c>
      <c r="R47" s="33" t="s">
        <v>143</v>
      </c>
      <c r="S47" s="33" t="s">
        <v>144</v>
      </c>
      <c r="T47" s="33" t="s">
        <v>161</v>
      </c>
    </row>
    <row r="48" spans="1:20" s="37" customFormat="1" outlineLevel="3" x14ac:dyDescent="0.25">
      <c r="A48" s="15"/>
      <c r="B48" s="33">
        <v>3953</v>
      </c>
      <c r="C48" s="30">
        <v>99712</v>
      </c>
      <c r="D48" s="33"/>
      <c r="E48" s="33" t="s">
        <v>287</v>
      </c>
      <c r="F48" s="33" t="s">
        <v>229</v>
      </c>
      <c r="G48" s="33" t="s">
        <v>284</v>
      </c>
      <c r="H48" s="33" t="s">
        <v>181</v>
      </c>
      <c r="I48" s="33" t="s">
        <v>235</v>
      </c>
      <c r="J48" s="32">
        <v>44193</v>
      </c>
      <c r="K48" s="33"/>
      <c r="L48" s="32">
        <v>44285</v>
      </c>
      <c r="M48" s="33" t="s">
        <v>284</v>
      </c>
      <c r="N48" s="33" t="s">
        <v>175</v>
      </c>
      <c r="O48" s="30">
        <v>92</v>
      </c>
      <c r="P48" s="33" t="s">
        <v>141</v>
      </c>
      <c r="Q48" s="33" t="s">
        <v>230</v>
      </c>
      <c r="R48" s="33" t="s">
        <v>143</v>
      </c>
      <c r="S48" s="33" t="s">
        <v>144</v>
      </c>
      <c r="T48" s="33" t="s">
        <v>161</v>
      </c>
    </row>
    <row r="49" spans="1:20" s="37" customFormat="1" outlineLevel="3" x14ac:dyDescent="0.25">
      <c r="A49" s="15"/>
      <c r="B49" s="33">
        <v>3953</v>
      </c>
      <c r="C49" s="30">
        <v>49856</v>
      </c>
      <c r="D49" s="33"/>
      <c r="E49" s="33" t="s">
        <v>287</v>
      </c>
      <c r="F49" s="33" t="s">
        <v>170</v>
      </c>
      <c r="G49" s="33" t="s">
        <v>284</v>
      </c>
      <c r="H49" s="33" t="s">
        <v>181</v>
      </c>
      <c r="I49" s="33" t="s">
        <v>198</v>
      </c>
      <c r="J49" s="32">
        <v>44193</v>
      </c>
      <c r="K49" s="33"/>
      <c r="L49" s="32">
        <v>44285</v>
      </c>
      <c r="M49" s="33" t="s">
        <v>284</v>
      </c>
      <c r="N49" s="33" t="s">
        <v>94</v>
      </c>
      <c r="O49" s="30">
        <v>92</v>
      </c>
      <c r="P49" s="33" t="s">
        <v>141</v>
      </c>
      <c r="Q49" s="33" t="s">
        <v>230</v>
      </c>
      <c r="R49" s="33" t="s">
        <v>143</v>
      </c>
      <c r="S49" s="33" t="s">
        <v>144</v>
      </c>
      <c r="T49" s="33" t="s">
        <v>161</v>
      </c>
    </row>
    <row r="50" spans="1:20" s="37" customFormat="1" outlineLevel="3" x14ac:dyDescent="0.25">
      <c r="A50" s="15"/>
      <c r="B50" s="33" t="s">
        <v>286</v>
      </c>
      <c r="C50" s="30">
        <v>49856</v>
      </c>
      <c r="D50" s="33" t="s">
        <v>273</v>
      </c>
      <c r="E50" s="33" t="s">
        <v>179</v>
      </c>
      <c r="F50" s="33" t="s">
        <v>170</v>
      </c>
      <c r="G50" s="33" t="s">
        <v>285</v>
      </c>
      <c r="H50" s="33" t="s">
        <v>172</v>
      </c>
      <c r="I50" s="33" t="s">
        <v>198</v>
      </c>
      <c r="J50" s="32">
        <v>44270</v>
      </c>
      <c r="K50" s="33"/>
      <c r="L50" s="32">
        <v>44270</v>
      </c>
      <c r="M50" s="33" t="s">
        <v>284</v>
      </c>
      <c r="N50" s="33" t="s">
        <v>175</v>
      </c>
      <c r="O50" s="30">
        <v>15</v>
      </c>
      <c r="P50" s="33" t="s">
        <v>176</v>
      </c>
      <c r="Q50" s="33" t="s">
        <v>177</v>
      </c>
      <c r="R50" s="33" t="s">
        <v>143</v>
      </c>
      <c r="S50" s="33" t="s">
        <v>144</v>
      </c>
      <c r="T50" s="33" t="s">
        <v>161</v>
      </c>
    </row>
    <row r="51" spans="1:20" s="37" customFormat="1" outlineLevel="3" x14ac:dyDescent="0.25">
      <c r="A51" s="15"/>
      <c r="B51" s="33">
        <v>3953</v>
      </c>
      <c r="C51" s="30">
        <v>49856</v>
      </c>
      <c r="D51" s="33" t="s">
        <v>283</v>
      </c>
      <c r="E51" s="33" t="s">
        <v>233</v>
      </c>
      <c r="F51" s="33" t="s">
        <v>229</v>
      </c>
      <c r="G51" s="33" t="s">
        <v>284</v>
      </c>
      <c r="H51" s="33" t="s">
        <v>181</v>
      </c>
      <c r="I51" s="33" t="s">
        <v>198</v>
      </c>
      <c r="J51" s="32">
        <v>44193</v>
      </c>
      <c r="K51" s="33"/>
      <c r="L51" s="32">
        <v>44285</v>
      </c>
      <c r="M51" s="33" t="s">
        <v>232</v>
      </c>
      <c r="N51" s="33" t="s">
        <v>94</v>
      </c>
      <c r="O51" s="30">
        <v>35</v>
      </c>
      <c r="P51" s="33" t="s">
        <v>141</v>
      </c>
      <c r="Q51" s="33" t="s">
        <v>230</v>
      </c>
      <c r="R51" s="33" t="s">
        <v>143</v>
      </c>
      <c r="S51" s="33" t="s">
        <v>144</v>
      </c>
      <c r="T51" s="33" t="s">
        <v>161</v>
      </c>
    </row>
    <row r="52" spans="1:20" s="37" customFormat="1" outlineLevel="3" x14ac:dyDescent="0.25">
      <c r="A52" s="15"/>
      <c r="B52" s="33">
        <v>3953</v>
      </c>
      <c r="C52" s="30">
        <v>49856</v>
      </c>
      <c r="D52" s="33"/>
      <c r="E52" s="33" t="s">
        <v>282</v>
      </c>
      <c r="F52" s="33" t="s">
        <v>229</v>
      </c>
      <c r="G52" s="33" t="s">
        <v>232</v>
      </c>
      <c r="H52" s="33" t="s">
        <v>181</v>
      </c>
      <c r="I52" s="33" t="s">
        <v>198</v>
      </c>
      <c r="J52" s="32">
        <v>44193</v>
      </c>
      <c r="K52" s="33"/>
      <c r="L52" s="32">
        <v>44294</v>
      </c>
      <c r="M52" s="33" t="s">
        <v>232</v>
      </c>
      <c r="N52" s="33" t="s">
        <v>175</v>
      </c>
      <c r="O52" s="30">
        <v>101</v>
      </c>
      <c r="P52" s="33" t="s">
        <v>141</v>
      </c>
      <c r="Q52" s="33" t="s">
        <v>230</v>
      </c>
      <c r="R52" s="33" t="s">
        <v>143</v>
      </c>
      <c r="S52" s="33" t="s">
        <v>144</v>
      </c>
      <c r="T52" s="33" t="s">
        <v>161</v>
      </c>
    </row>
    <row r="53" spans="1:20" s="37" customFormat="1" outlineLevel="3" x14ac:dyDescent="0.25">
      <c r="A53" s="15"/>
      <c r="B53" s="33">
        <v>3953</v>
      </c>
      <c r="C53" s="30">
        <v>29956</v>
      </c>
      <c r="D53" s="33"/>
      <c r="E53" s="33" t="s">
        <v>282</v>
      </c>
      <c r="F53" s="33" t="s">
        <v>170</v>
      </c>
      <c r="G53" s="33" t="s">
        <v>232</v>
      </c>
      <c r="H53" s="33" t="s">
        <v>181</v>
      </c>
      <c r="I53" s="33" t="s">
        <v>198</v>
      </c>
      <c r="J53" s="32">
        <v>44193</v>
      </c>
      <c r="K53" s="33"/>
      <c r="L53" s="32">
        <v>44294</v>
      </c>
      <c r="M53" s="33" t="s">
        <v>232</v>
      </c>
      <c r="N53" s="33" t="s">
        <v>94</v>
      </c>
      <c r="O53" s="30">
        <v>101</v>
      </c>
      <c r="P53" s="33" t="s">
        <v>141</v>
      </c>
      <c r="Q53" s="33" t="s">
        <v>230</v>
      </c>
      <c r="R53" s="33" t="s">
        <v>143</v>
      </c>
      <c r="S53" s="33" t="s">
        <v>144</v>
      </c>
      <c r="T53" s="33" t="s">
        <v>161</v>
      </c>
    </row>
    <row r="54" spans="1:20" s="37" customFormat="1" outlineLevel="3" x14ac:dyDescent="0.25">
      <c r="A54" s="15"/>
      <c r="B54" s="33" t="s">
        <v>281</v>
      </c>
      <c r="C54" s="30">
        <v>29956</v>
      </c>
      <c r="D54" s="33" t="s">
        <v>273</v>
      </c>
      <c r="E54" s="33" t="s">
        <v>179</v>
      </c>
      <c r="F54" s="33" t="s">
        <v>170</v>
      </c>
      <c r="G54" s="33" t="s">
        <v>280</v>
      </c>
      <c r="H54" s="33" t="s">
        <v>172</v>
      </c>
      <c r="I54" s="33" t="s">
        <v>198</v>
      </c>
      <c r="J54" s="32">
        <v>44270</v>
      </c>
      <c r="K54" s="33"/>
      <c r="L54" s="32">
        <v>44270</v>
      </c>
      <c r="M54" s="33" t="s">
        <v>232</v>
      </c>
      <c r="N54" s="33" t="s">
        <v>175</v>
      </c>
      <c r="O54" s="30">
        <v>24</v>
      </c>
      <c r="P54" s="33" t="s">
        <v>176</v>
      </c>
      <c r="Q54" s="33" t="s">
        <v>177</v>
      </c>
      <c r="R54" s="33" t="s">
        <v>143</v>
      </c>
      <c r="S54" s="33" t="s">
        <v>144</v>
      </c>
      <c r="T54" s="33" t="s">
        <v>161</v>
      </c>
    </row>
    <row r="55" spans="1:20" s="37" customFormat="1" outlineLevel="3" x14ac:dyDescent="0.25">
      <c r="A55" s="15"/>
      <c r="B55" s="33">
        <v>3850</v>
      </c>
      <c r="C55" s="30">
        <v>122000</v>
      </c>
      <c r="D55" s="33" t="s">
        <v>278</v>
      </c>
      <c r="E55" s="33" t="s">
        <v>213</v>
      </c>
      <c r="F55" s="33" t="s">
        <v>203</v>
      </c>
      <c r="G55" s="33" t="s">
        <v>279</v>
      </c>
      <c r="H55" s="33" t="s">
        <v>92</v>
      </c>
      <c r="I55" s="33" t="s">
        <v>277</v>
      </c>
      <c r="J55" s="32">
        <v>44187</v>
      </c>
      <c r="K55" s="33"/>
      <c r="L55" s="32">
        <v>44256</v>
      </c>
      <c r="M55" s="33" t="s">
        <v>238</v>
      </c>
      <c r="N55" s="33" t="s">
        <v>94</v>
      </c>
      <c r="O55" s="30">
        <v>105</v>
      </c>
      <c r="P55" s="33" t="s">
        <v>95</v>
      </c>
      <c r="Q55" s="33" t="s">
        <v>167</v>
      </c>
      <c r="R55" s="33" t="s">
        <v>143</v>
      </c>
      <c r="S55" s="33" t="s">
        <v>144</v>
      </c>
      <c r="T55" s="33" t="s">
        <v>161</v>
      </c>
    </row>
    <row r="56" spans="1:20" s="37" customFormat="1" outlineLevel="3" x14ac:dyDescent="0.25">
      <c r="A56" s="15"/>
      <c r="B56" s="33">
        <v>3850</v>
      </c>
      <c r="C56" s="30">
        <v>61000</v>
      </c>
      <c r="D56" s="33"/>
      <c r="E56" s="33" t="s">
        <v>264</v>
      </c>
      <c r="F56" s="33" t="s">
        <v>170</v>
      </c>
      <c r="G56" s="33" t="s">
        <v>238</v>
      </c>
      <c r="H56" s="33" t="s">
        <v>181</v>
      </c>
      <c r="I56" s="33" t="s">
        <v>227</v>
      </c>
      <c r="J56" s="32">
        <v>44187</v>
      </c>
      <c r="K56" s="33"/>
      <c r="L56" s="32">
        <v>44364</v>
      </c>
      <c r="M56" s="33" t="s">
        <v>238</v>
      </c>
      <c r="N56" s="33" t="s">
        <v>94</v>
      </c>
      <c r="O56" s="30">
        <v>177</v>
      </c>
      <c r="P56" s="33" t="s">
        <v>214</v>
      </c>
      <c r="Q56" s="33" t="s">
        <v>167</v>
      </c>
      <c r="R56" s="33" t="s">
        <v>143</v>
      </c>
      <c r="S56" s="33" t="s">
        <v>144</v>
      </c>
      <c r="T56" s="33" t="s">
        <v>161</v>
      </c>
    </row>
    <row r="57" spans="1:20" s="37" customFormat="1" outlineLevel="3" x14ac:dyDescent="0.25">
      <c r="A57" s="15"/>
      <c r="B57" s="33">
        <v>3850</v>
      </c>
      <c r="C57" s="30">
        <v>122000</v>
      </c>
      <c r="D57" s="33"/>
      <c r="E57" s="33" t="s">
        <v>264</v>
      </c>
      <c r="F57" s="33" t="s">
        <v>203</v>
      </c>
      <c r="G57" s="33" t="s">
        <v>238</v>
      </c>
      <c r="H57" s="33" t="s">
        <v>181</v>
      </c>
      <c r="I57" s="33" t="s">
        <v>277</v>
      </c>
      <c r="J57" s="32">
        <v>44187</v>
      </c>
      <c r="K57" s="33"/>
      <c r="L57" s="32">
        <v>44364</v>
      </c>
      <c r="M57" s="33" t="s">
        <v>238</v>
      </c>
      <c r="N57" s="33" t="s">
        <v>175</v>
      </c>
      <c r="O57" s="30">
        <v>177</v>
      </c>
      <c r="P57" s="33" t="s">
        <v>214</v>
      </c>
      <c r="Q57" s="33" t="s">
        <v>167</v>
      </c>
      <c r="R57" s="33" t="s">
        <v>143</v>
      </c>
      <c r="S57" s="33" t="s">
        <v>144</v>
      </c>
      <c r="T57" s="33" t="s">
        <v>161</v>
      </c>
    </row>
    <row r="58" spans="1:20" s="37" customFormat="1" outlineLevel="3" x14ac:dyDescent="0.25">
      <c r="A58" s="15"/>
      <c r="B58" s="33" t="s">
        <v>276</v>
      </c>
      <c r="C58" s="30">
        <v>61000</v>
      </c>
      <c r="D58" s="33" t="s">
        <v>273</v>
      </c>
      <c r="E58" s="33" t="s">
        <v>275</v>
      </c>
      <c r="F58" s="33" t="s">
        <v>170</v>
      </c>
      <c r="G58" s="33" t="s">
        <v>274</v>
      </c>
      <c r="H58" s="33" t="s">
        <v>172</v>
      </c>
      <c r="I58" s="33" t="s">
        <v>227</v>
      </c>
      <c r="J58" s="32">
        <v>44270</v>
      </c>
      <c r="K58" s="33"/>
      <c r="L58" s="32">
        <v>44270</v>
      </c>
      <c r="M58" s="33" t="s">
        <v>238</v>
      </c>
      <c r="N58" s="33" t="s">
        <v>175</v>
      </c>
      <c r="O58" s="30">
        <v>94</v>
      </c>
      <c r="P58" s="33" t="s">
        <v>176</v>
      </c>
      <c r="Q58" s="33" t="s">
        <v>177</v>
      </c>
      <c r="R58" s="33" t="s">
        <v>143</v>
      </c>
      <c r="S58" s="33" t="s">
        <v>144</v>
      </c>
      <c r="T58" s="33" t="s">
        <v>161</v>
      </c>
    </row>
    <row r="59" spans="1:20" s="37" customFormat="1" outlineLevel="3" x14ac:dyDescent="0.25">
      <c r="A59" s="15"/>
      <c r="B59" s="33">
        <v>3193</v>
      </c>
      <c r="C59" s="30">
        <v>26300</v>
      </c>
      <c r="D59" s="33" t="s">
        <v>265</v>
      </c>
      <c r="E59" s="33" t="s">
        <v>267</v>
      </c>
      <c r="F59" s="33" t="s">
        <v>203</v>
      </c>
      <c r="G59" s="33" t="s">
        <v>272</v>
      </c>
      <c r="H59" s="33" t="s">
        <v>92</v>
      </c>
      <c r="I59" s="33" t="s">
        <v>165</v>
      </c>
      <c r="J59" s="32">
        <v>44166</v>
      </c>
      <c r="K59" s="33"/>
      <c r="L59" s="32">
        <v>44256</v>
      </c>
      <c r="M59" s="33" t="s">
        <v>251</v>
      </c>
      <c r="N59" s="33" t="s">
        <v>94</v>
      </c>
      <c r="O59" s="30">
        <v>105</v>
      </c>
      <c r="P59" s="33" t="s">
        <v>95</v>
      </c>
      <c r="Q59" s="33" t="s">
        <v>167</v>
      </c>
      <c r="R59" s="33" t="s">
        <v>143</v>
      </c>
      <c r="S59" s="33" t="s">
        <v>144</v>
      </c>
      <c r="T59" s="33" t="s">
        <v>161</v>
      </c>
    </row>
    <row r="60" spans="1:20" s="37" customFormat="1" outlineLevel="3" x14ac:dyDescent="0.25">
      <c r="A60" s="15"/>
      <c r="B60" s="33">
        <v>3302</v>
      </c>
      <c r="C60" s="30">
        <v>77000</v>
      </c>
      <c r="D60" s="33" t="s">
        <v>265</v>
      </c>
      <c r="E60" s="33" t="s">
        <v>267</v>
      </c>
      <c r="F60" s="33" t="s">
        <v>203</v>
      </c>
      <c r="G60" s="33" t="s">
        <v>271</v>
      </c>
      <c r="H60" s="33" t="s">
        <v>92</v>
      </c>
      <c r="I60" s="33" t="s">
        <v>165</v>
      </c>
      <c r="J60" s="32">
        <v>44169</v>
      </c>
      <c r="K60" s="33"/>
      <c r="L60" s="32">
        <v>44256</v>
      </c>
      <c r="M60" s="33" t="s">
        <v>251</v>
      </c>
      <c r="N60" s="33" t="s">
        <v>94</v>
      </c>
      <c r="O60" s="30">
        <v>105</v>
      </c>
      <c r="P60" s="33" t="s">
        <v>95</v>
      </c>
      <c r="Q60" s="33" t="s">
        <v>167</v>
      </c>
      <c r="R60" s="33" t="s">
        <v>143</v>
      </c>
      <c r="S60" s="33" t="s">
        <v>144</v>
      </c>
      <c r="T60" s="33" t="s">
        <v>161</v>
      </c>
    </row>
    <row r="61" spans="1:20" s="37" customFormat="1" outlineLevel="3" x14ac:dyDescent="0.25">
      <c r="A61" s="15"/>
      <c r="B61" s="33">
        <v>3303</v>
      </c>
      <c r="C61" s="30">
        <v>178400</v>
      </c>
      <c r="D61" s="33" t="s">
        <v>265</v>
      </c>
      <c r="E61" s="33" t="s">
        <v>267</v>
      </c>
      <c r="F61" s="33" t="s">
        <v>203</v>
      </c>
      <c r="G61" s="33" t="s">
        <v>270</v>
      </c>
      <c r="H61" s="33" t="s">
        <v>92</v>
      </c>
      <c r="I61" s="33" t="s">
        <v>165</v>
      </c>
      <c r="J61" s="32">
        <v>44169</v>
      </c>
      <c r="K61" s="33"/>
      <c r="L61" s="32">
        <v>44256</v>
      </c>
      <c r="M61" s="33" t="s">
        <v>251</v>
      </c>
      <c r="N61" s="33" t="s">
        <v>94</v>
      </c>
      <c r="O61" s="30">
        <v>105</v>
      </c>
      <c r="P61" s="33" t="s">
        <v>95</v>
      </c>
      <c r="Q61" s="33" t="s">
        <v>167</v>
      </c>
      <c r="R61" s="33" t="s">
        <v>143</v>
      </c>
      <c r="S61" s="33" t="s">
        <v>144</v>
      </c>
      <c r="T61" s="33" t="s">
        <v>161</v>
      </c>
    </row>
    <row r="62" spans="1:20" s="37" customFormat="1" outlineLevel="3" x14ac:dyDescent="0.25">
      <c r="A62" s="15"/>
      <c r="B62" s="33">
        <v>3357</v>
      </c>
      <c r="C62" s="30">
        <v>24000</v>
      </c>
      <c r="D62" s="33" t="s">
        <v>265</v>
      </c>
      <c r="E62" s="33" t="s">
        <v>267</v>
      </c>
      <c r="F62" s="33" t="s">
        <v>203</v>
      </c>
      <c r="G62" s="33" t="s">
        <v>269</v>
      </c>
      <c r="H62" s="33" t="s">
        <v>92</v>
      </c>
      <c r="I62" s="33" t="s">
        <v>165</v>
      </c>
      <c r="J62" s="32">
        <v>44169</v>
      </c>
      <c r="K62" s="33"/>
      <c r="L62" s="32">
        <v>44256</v>
      </c>
      <c r="M62" s="33" t="s">
        <v>251</v>
      </c>
      <c r="N62" s="33" t="s">
        <v>94</v>
      </c>
      <c r="O62" s="30">
        <v>105</v>
      </c>
      <c r="P62" s="33" t="s">
        <v>95</v>
      </c>
      <c r="Q62" s="33" t="s">
        <v>167</v>
      </c>
      <c r="R62" s="33" t="s">
        <v>143</v>
      </c>
      <c r="S62" s="33" t="s">
        <v>144</v>
      </c>
      <c r="T62" s="33" t="s">
        <v>161</v>
      </c>
    </row>
    <row r="63" spans="1:20" s="37" customFormat="1" outlineLevel="3" x14ac:dyDescent="0.25">
      <c r="A63" s="15"/>
      <c r="B63" s="33">
        <v>3398</v>
      </c>
      <c r="C63" s="30">
        <v>45100</v>
      </c>
      <c r="D63" s="33" t="s">
        <v>265</v>
      </c>
      <c r="E63" s="33" t="s">
        <v>267</v>
      </c>
      <c r="F63" s="33" t="s">
        <v>203</v>
      </c>
      <c r="G63" s="33" t="s">
        <v>268</v>
      </c>
      <c r="H63" s="33" t="s">
        <v>92</v>
      </c>
      <c r="I63" s="33" t="s">
        <v>165</v>
      </c>
      <c r="J63" s="32">
        <v>44174</v>
      </c>
      <c r="K63" s="33"/>
      <c r="L63" s="32">
        <v>44256</v>
      </c>
      <c r="M63" s="33" t="s">
        <v>251</v>
      </c>
      <c r="N63" s="33" t="s">
        <v>94</v>
      </c>
      <c r="O63" s="30">
        <v>105</v>
      </c>
      <c r="P63" s="33" t="s">
        <v>95</v>
      </c>
      <c r="Q63" s="33" t="s">
        <v>167</v>
      </c>
      <c r="R63" s="33" t="s">
        <v>143</v>
      </c>
      <c r="S63" s="33" t="s">
        <v>144</v>
      </c>
      <c r="T63" s="33" t="s">
        <v>161</v>
      </c>
    </row>
    <row r="64" spans="1:20" s="37" customFormat="1" outlineLevel="3" x14ac:dyDescent="0.25">
      <c r="A64" s="15"/>
      <c r="B64" s="33">
        <v>3405</v>
      </c>
      <c r="C64" s="30">
        <v>19000</v>
      </c>
      <c r="D64" s="33" t="s">
        <v>265</v>
      </c>
      <c r="E64" s="33" t="s">
        <v>267</v>
      </c>
      <c r="F64" s="33" t="s">
        <v>203</v>
      </c>
      <c r="G64" s="33" t="s">
        <v>266</v>
      </c>
      <c r="H64" s="33" t="s">
        <v>92</v>
      </c>
      <c r="I64" s="33" t="s">
        <v>165</v>
      </c>
      <c r="J64" s="32">
        <v>44174</v>
      </c>
      <c r="K64" s="33"/>
      <c r="L64" s="32">
        <v>44256</v>
      </c>
      <c r="M64" s="33" t="s">
        <v>251</v>
      </c>
      <c r="N64" s="33" t="s">
        <v>94</v>
      </c>
      <c r="O64" s="30">
        <v>105</v>
      </c>
      <c r="P64" s="33" t="s">
        <v>95</v>
      </c>
      <c r="Q64" s="33" t="s">
        <v>167</v>
      </c>
      <c r="R64" s="33" t="s">
        <v>143</v>
      </c>
      <c r="S64" s="33" t="s">
        <v>144</v>
      </c>
      <c r="T64" s="33" t="s">
        <v>161</v>
      </c>
    </row>
    <row r="65" spans="1:20" s="37" customFormat="1" outlineLevel="3" x14ac:dyDescent="0.25">
      <c r="A65" s="15"/>
      <c r="B65" s="33" t="s">
        <v>252</v>
      </c>
      <c r="C65" s="30">
        <v>452700</v>
      </c>
      <c r="D65" s="33" t="s">
        <v>197</v>
      </c>
      <c r="E65" s="33" t="s">
        <v>223</v>
      </c>
      <c r="F65" s="33" t="s">
        <v>170</v>
      </c>
      <c r="G65" s="33" t="s">
        <v>263</v>
      </c>
      <c r="H65" s="33" t="s">
        <v>172</v>
      </c>
      <c r="I65" s="33" t="s">
        <v>224</v>
      </c>
      <c r="J65" s="32">
        <v>44355</v>
      </c>
      <c r="K65" s="33"/>
      <c r="L65" s="32">
        <v>44355</v>
      </c>
      <c r="M65" s="33" t="s">
        <v>251</v>
      </c>
      <c r="N65" s="33" t="s">
        <v>175</v>
      </c>
      <c r="O65" s="30">
        <v>9</v>
      </c>
      <c r="P65" s="33" t="s">
        <v>176</v>
      </c>
      <c r="Q65" s="33" t="s">
        <v>177</v>
      </c>
      <c r="R65" s="33" t="s">
        <v>143</v>
      </c>
      <c r="S65" s="33" t="s">
        <v>144</v>
      </c>
      <c r="T65" s="33" t="s">
        <v>161</v>
      </c>
    </row>
    <row r="66" spans="1:20" s="37" customFormat="1" outlineLevel="3" x14ac:dyDescent="0.25">
      <c r="A66" s="15"/>
      <c r="B66" s="33">
        <v>6567</v>
      </c>
      <c r="C66" s="30">
        <v>154561</v>
      </c>
      <c r="D66" s="33" t="s">
        <v>260</v>
      </c>
      <c r="E66" s="33" t="s">
        <v>262</v>
      </c>
      <c r="F66" s="33" t="s">
        <v>170</v>
      </c>
      <c r="G66" s="33" t="s">
        <v>261</v>
      </c>
      <c r="H66" s="33" t="s">
        <v>92</v>
      </c>
      <c r="I66" s="33" t="s">
        <v>258</v>
      </c>
      <c r="J66" s="32">
        <v>44278</v>
      </c>
      <c r="K66" s="33"/>
      <c r="L66" s="32">
        <v>44326</v>
      </c>
      <c r="M66" s="33" t="s">
        <v>256</v>
      </c>
      <c r="N66" s="33" t="s">
        <v>94</v>
      </c>
      <c r="O66" s="30">
        <v>21</v>
      </c>
      <c r="P66" s="33" t="s">
        <v>95</v>
      </c>
      <c r="Q66" s="33" t="s">
        <v>200</v>
      </c>
      <c r="R66" s="33" t="s">
        <v>143</v>
      </c>
      <c r="S66" s="33" t="s">
        <v>144</v>
      </c>
      <c r="T66" s="33" t="s">
        <v>161</v>
      </c>
    </row>
    <row r="67" spans="1:20" s="37" customFormat="1" outlineLevel="3" x14ac:dyDescent="0.25">
      <c r="A67" s="15"/>
      <c r="B67" s="33" t="s">
        <v>257</v>
      </c>
      <c r="C67" s="30">
        <v>154561</v>
      </c>
      <c r="D67" s="33" t="s">
        <v>197</v>
      </c>
      <c r="E67" s="33" t="s">
        <v>186</v>
      </c>
      <c r="F67" s="33" t="s">
        <v>170</v>
      </c>
      <c r="G67" s="33" t="s">
        <v>259</v>
      </c>
      <c r="H67" s="33" t="s">
        <v>172</v>
      </c>
      <c r="I67" s="33" t="s">
        <v>188</v>
      </c>
      <c r="J67" s="32">
        <v>44355</v>
      </c>
      <c r="K67" s="33"/>
      <c r="L67" s="32">
        <v>44355</v>
      </c>
      <c r="M67" s="33" t="s">
        <v>256</v>
      </c>
      <c r="N67" s="33" t="s">
        <v>175</v>
      </c>
      <c r="O67" s="30">
        <v>22</v>
      </c>
      <c r="P67" s="33" t="s">
        <v>176</v>
      </c>
      <c r="Q67" s="33" t="s">
        <v>177</v>
      </c>
      <c r="R67" s="33" t="s">
        <v>143</v>
      </c>
      <c r="S67" s="33" t="s">
        <v>144</v>
      </c>
      <c r="T67" s="33" t="s">
        <v>161</v>
      </c>
    </row>
    <row r="68" spans="1:20" s="37" customFormat="1" outlineLevel="3" x14ac:dyDescent="0.25">
      <c r="A68" s="15"/>
      <c r="B68" s="33" t="s">
        <v>257</v>
      </c>
      <c r="C68" s="30">
        <v>154561</v>
      </c>
      <c r="D68" s="33" t="s">
        <v>215</v>
      </c>
      <c r="E68" s="33" t="s">
        <v>186</v>
      </c>
      <c r="F68" s="33" t="s">
        <v>170</v>
      </c>
      <c r="G68" s="33" t="s">
        <v>256</v>
      </c>
      <c r="H68" s="33" t="s">
        <v>181</v>
      </c>
      <c r="I68" s="33" t="s">
        <v>258</v>
      </c>
      <c r="J68" s="32">
        <v>44355</v>
      </c>
      <c r="K68" s="33"/>
      <c r="L68" s="32">
        <v>44377</v>
      </c>
      <c r="M68" s="33" t="s">
        <v>256</v>
      </c>
      <c r="N68" s="33" t="s">
        <v>175</v>
      </c>
      <c r="O68" s="30">
        <v>22</v>
      </c>
      <c r="P68" s="33" t="s">
        <v>255</v>
      </c>
      <c r="Q68" s="33" t="s">
        <v>177</v>
      </c>
      <c r="R68" s="33" t="s">
        <v>143</v>
      </c>
      <c r="S68" s="33" t="s">
        <v>144</v>
      </c>
      <c r="T68" s="33" t="s">
        <v>161</v>
      </c>
    </row>
    <row r="69" spans="1:20" s="37" customFormat="1" outlineLevel="3" x14ac:dyDescent="0.25">
      <c r="A69" s="15"/>
      <c r="B69" s="33" t="s">
        <v>257</v>
      </c>
      <c r="C69" s="30">
        <v>154561</v>
      </c>
      <c r="D69" s="33" t="s">
        <v>215</v>
      </c>
      <c r="E69" s="33" t="s">
        <v>186</v>
      </c>
      <c r="F69" s="33" t="s">
        <v>170</v>
      </c>
      <c r="G69" s="33" t="s">
        <v>256</v>
      </c>
      <c r="H69" s="33" t="s">
        <v>181</v>
      </c>
      <c r="I69" s="33" t="s">
        <v>188</v>
      </c>
      <c r="J69" s="32">
        <v>44355</v>
      </c>
      <c r="K69" s="33"/>
      <c r="L69" s="32">
        <v>44377</v>
      </c>
      <c r="M69" s="33" t="s">
        <v>256</v>
      </c>
      <c r="N69" s="33" t="s">
        <v>94</v>
      </c>
      <c r="O69" s="30">
        <v>22</v>
      </c>
      <c r="P69" s="33" t="s">
        <v>255</v>
      </c>
      <c r="Q69" s="33" t="s">
        <v>177</v>
      </c>
      <c r="R69" s="33" t="s">
        <v>143</v>
      </c>
      <c r="S69" s="33" t="s">
        <v>144</v>
      </c>
      <c r="T69" s="33" t="s">
        <v>161</v>
      </c>
    </row>
    <row r="70" spans="1:20" s="37" customFormat="1" outlineLevel="3" x14ac:dyDescent="0.25">
      <c r="A70" s="15"/>
      <c r="B70" s="33">
        <v>1322</v>
      </c>
      <c r="C70" s="30">
        <v>279300</v>
      </c>
      <c r="D70" s="33" t="s">
        <v>248</v>
      </c>
      <c r="E70" s="33" t="s">
        <v>250</v>
      </c>
      <c r="F70" s="33" t="s">
        <v>203</v>
      </c>
      <c r="G70" s="33" t="s">
        <v>254</v>
      </c>
      <c r="H70" s="33" t="s">
        <v>181</v>
      </c>
      <c r="I70" s="33" t="s">
        <v>245</v>
      </c>
      <c r="J70" s="32">
        <v>44111</v>
      </c>
      <c r="K70" s="33"/>
      <c r="L70" s="32">
        <v>44285</v>
      </c>
      <c r="M70" s="33" t="s">
        <v>249</v>
      </c>
      <c r="N70" s="33" t="s">
        <v>94</v>
      </c>
      <c r="O70" s="30">
        <v>242</v>
      </c>
      <c r="P70" s="33" t="s">
        <v>210</v>
      </c>
      <c r="Q70" s="33" t="s">
        <v>247</v>
      </c>
      <c r="R70" s="33" t="s">
        <v>143</v>
      </c>
      <c r="S70" s="33" t="s">
        <v>144</v>
      </c>
      <c r="T70" s="33" t="s">
        <v>161</v>
      </c>
    </row>
    <row r="71" spans="1:20" s="37" customFormat="1" outlineLevel="3" x14ac:dyDescent="0.25">
      <c r="A71" s="15"/>
      <c r="B71" s="33">
        <v>1322</v>
      </c>
      <c r="C71" s="30">
        <v>82900</v>
      </c>
      <c r="D71" s="33"/>
      <c r="E71" s="33" t="s">
        <v>253</v>
      </c>
      <c r="F71" s="33" t="s">
        <v>170</v>
      </c>
      <c r="G71" s="33" t="s">
        <v>249</v>
      </c>
      <c r="H71" s="33" t="s">
        <v>181</v>
      </c>
      <c r="I71" s="33" t="s">
        <v>224</v>
      </c>
      <c r="J71" s="32">
        <v>44111</v>
      </c>
      <c r="K71" s="33"/>
      <c r="L71" s="32">
        <v>44438</v>
      </c>
      <c r="M71" s="33" t="s">
        <v>249</v>
      </c>
      <c r="N71" s="33" t="s">
        <v>94</v>
      </c>
      <c r="O71" s="30">
        <v>327</v>
      </c>
      <c r="P71" s="33" t="s">
        <v>210</v>
      </c>
      <c r="Q71" s="33" t="s">
        <v>247</v>
      </c>
      <c r="R71" s="33" t="s">
        <v>143</v>
      </c>
      <c r="S71" s="33" t="s">
        <v>144</v>
      </c>
      <c r="T71" s="33" t="s">
        <v>161</v>
      </c>
    </row>
    <row r="72" spans="1:20" s="37" customFormat="1" outlineLevel="3" x14ac:dyDescent="0.25">
      <c r="A72" s="15"/>
      <c r="B72" s="33">
        <v>1322</v>
      </c>
      <c r="C72" s="30">
        <v>279300</v>
      </c>
      <c r="D72" s="33"/>
      <c r="E72" s="33" t="s">
        <v>253</v>
      </c>
      <c r="F72" s="33" t="s">
        <v>203</v>
      </c>
      <c r="G72" s="33" t="s">
        <v>249</v>
      </c>
      <c r="H72" s="33" t="s">
        <v>181</v>
      </c>
      <c r="I72" s="33" t="s">
        <v>245</v>
      </c>
      <c r="J72" s="32">
        <v>44111</v>
      </c>
      <c r="K72" s="33"/>
      <c r="L72" s="32">
        <v>44438</v>
      </c>
      <c r="M72" s="33" t="s">
        <v>249</v>
      </c>
      <c r="N72" s="33" t="s">
        <v>175</v>
      </c>
      <c r="O72" s="30">
        <v>327</v>
      </c>
      <c r="P72" s="33" t="s">
        <v>210</v>
      </c>
      <c r="Q72" s="33" t="s">
        <v>247</v>
      </c>
      <c r="R72" s="33" t="s">
        <v>143</v>
      </c>
      <c r="S72" s="33" t="s">
        <v>144</v>
      </c>
      <c r="T72" s="33" t="s">
        <v>161</v>
      </c>
    </row>
    <row r="73" spans="1:20" s="37" customFormat="1" outlineLevel="3" x14ac:dyDescent="0.25">
      <c r="A73" s="15"/>
      <c r="B73" s="33" t="s">
        <v>252</v>
      </c>
      <c r="C73" s="30">
        <v>82900</v>
      </c>
      <c r="D73" s="33" t="s">
        <v>183</v>
      </c>
      <c r="E73" s="33" t="s">
        <v>223</v>
      </c>
      <c r="F73" s="33" t="s">
        <v>170</v>
      </c>
      <c r="G73" s="33" t="s">
        <v>251</v>
      </c>
      <c r="H73" s="33" t="s">
        <v>181</v>
      </c>
      <c r="I73" s="33" t="s">
        <v>224</v>
      </c>
      <c r="J73" s="32">
        <v>44355</v>
      </c>
      <c r="K73" s="33"/>
      <c r="L73" s="32">
        <v>44364</v>
      </c>
      <c r="M73" s="33" t="s">
        <v>249</v>
      </c>
      <c r="N73" s="33" t="s">
        <v>175</v>
      </c>
      <c r="O73" s="30">
        <v>83</v>
      </c>
      <c r="P73" s="33" t="s">
        <v>214</v>
      </c>
      <c r="Q73" s="33" t="s">
        <v>177</v>
      </c>
      <c r="R73" s="33" t="s">
        <v>143</v>
      </c>
      <c r="S73" s="33" t="s">
        <v>144</v>
      </c>
      <c r="T73" s="33" t="s">
        <v>161</v>
      </c>
    </row>
    <row r="74" spans="1:20" s="37" customFormat="1" outlineLevel="3" x14ac:dyDescent="0.25">
      <c r="A74" s="15"/>
      <c r="B74" s="33">
        <v>1322</v>
      </c>
      <c r="C74" s="30">
        <v>196400</v>
      </c>
      <c r="D74" s="33" t="s">
        <v>248</v>
      </c>
      <c r="E74" s="33" t="s">
        <v>250</v>
      </c>
      <c r="F74" s="33" t="s">
        <v>203</v>
      </c>
      <c r="G74" s="33" t="s">
        <v>249</v>
      </c>
      <c r="H74" s="33" t="s">
        <v>181</v>
      </c>
      <c r="I74" s="33" t="s">
        <v>245</v>
      </c>
      <c r="J74" s="32">
        <v>44111</v>
      </c>
      <c r="K74" s="33"/>
      <c r="L74" s="32">
        <v>44438</v>
      </c>
      <c r="M74" s="33" t="s">
        <v>207</v>
      </c>
      <c r="N74" s="33" t="s">
        <v>94</v>
      </c>
      <c r="O74" s="30">
        <v>302</v>
      </c>
      <c r="P74" s="33" t="s">
        <v>210</v>
      </c>
      <c r="Q74" s="33" t="s">
        <v>247</v>
      </c>
      <c r="R74" s="33" t="s">
        <v>143</v>
      </c>
      <c r="S74" s="33" t="s">
        <v>144</v>
      </c>
      <c r="T74" s="33" t="s">
        <v>161</v>
      </c>
    </row>
    <row r="75" spans="1:20" s="37" customFormat="1" outlineLevel="3" x14ac:dyDescent="0.25">
      <c r="A75" s="15"/>
      <c r="B75" s="33">
        <v>5493</v>
      </c>
      <c r="C75" s="30">
        <v>17100</v>
      </c>
      <c r="D75" s="33"/>
      <c r="E75" s="33" t="s">
        <v>246</v>
      </c>
      <c r="F75" s="33" t="s">
        <v>170</v>
      </c>
      <c r="G75" s="33" t="s">
        <v>207</v>
      </c>
      <c r="H75" s="33" t="s">
        <v>181</v>
      </c>
      <c r="I75" s="33" t="s">
        <v>182</v>
      </c>
      <c r="J75" s="32">
        <v>44249</v>
      </c>
      <c r="K75" s="33"/>
      <c r="L75" s="32">
        <v>44498</v>
      </c>
      <c r="M75" s="33" t="s">
        <v>207</v>
      </c>
      <c r="N75" s="33" t="s">
        <v>94</v>
      </c>
      <c r="O75" s="30">
        <v>249</v>
      </c>
      <c r="P75" s="33" t="s">
        <v>205</v>
      </c>
      <c r="Q75" s="33" t="s">
        <v>200</v>
      </c>
      <c r="R75" s="33" t="s">
        <v>143</v>
      </c>
      <c r="S75" s="33" t="s">
        <v>144</v>
      </c>
      <c r="T75" s="33" t="s">
        <v>161</v>
      </c>
    </row>
    <row r="76" spans="1:20" s="37" customFormat="1" outlineLevel="3" x14ac:dyDescent="0.25">
      <c r="A76" s="15"/>
      <c r="B76" s="33">
        <v>5493</v>
      </c>
      <c r="C76" s="30">
        <v>196400</v>
      </c>
      <c r="D76" s="33"/>
      <c r="E76" s="33" t="s">
        <v>246</v>
      </c>
      <c r="F76" s="33" t="s">
        <v>203</v>
      </c>
      <c r="G76" s="33" t="s">
        <v>207</v>
      </c>
      <c r="H76" s="33" t="s">
        <v>181</v>
      </c>
      <c r="I76" s="33" t="s">
        <v>245</v>
      </c>
      <c r="J76" s="32">
        <v>44249</v>
      </c>
      <c r="K76" s="33"/>
      <c r="L76" s="32">
        <v>44498</v>
      </c>
      <c r="M76" s="33" t="s">
        <v>207</v>
      </c>
      <c r="N76" s="33" t="s">
        <v>175</v>
      </c>
      <c r="O76" s="30">
        <v>249</v>
      </c>
      <c r="P76" s="33" t="s">
        <v>205</v>
      </c>
      <c r="Q76" s="33" t="s">
        <v>200</v>
      </c>
      <c r="R76" s="33" t="s">
        <v>143</v>
      </c>
      <c r="S76" s="33" t="s">
        <v>144</v>
      </c>
      <c r="T76" s="33" t="s">
        <v>161</v>
      </c>
    </row>
    <row r="77" spans="1:20" s="37" customFormat="1" outlineLevel="3" x14ac:dyDescent="0.25">
      <c r="A77" s="15"/>
      <c r="B77" s="33">
        <v>5493</v>
      </c>
      <c r="C77" s="30">
        <v>393000</v>
      </c>
      <c r="D77" s="33" t="s">
        <v>201</v>
      </c>
      <c r="E77" s="33" t="s">
        <v>208</v>
      </c>
      <c r="F77" s="33" t="s">
        <v>170</v>
      </c>
      <c r="G77" s="33" t="s">
        <v>244</v>
      </c>
      <c r="H77" s="33" t="s">
        <v>92</v>
      </c>
      <c r="I77" s="33" t="s">
        <v>182</v>
      </c>
      <c r="J77" s="32">
        <v>44249</v>
      </c>
      <c r="K77" s="33"/>
      <c r="L77" s="32">
        <v>44326</v>
      </c>
      <c r="M77" s="33" t="s">
        <v>207</v>
      </c>
      <c r="N77" s="33" t="s">
        <v>94</v>
      </c>
      <c r="O77" s="30">
        <v>142</v>
      </c>
      <c r="P77" s="33" t="s">
        <v>95</v>
      </c>
      <c r="Q77" s="33" t="s">
        <v>200</v>
      </c>
      <c r="R77" s="33" t="s">
        <v>143</v>
      </c>
      <c r="S77" s="33" t="s">
        <v>144</v>
      </c>
      <c r="T77" s="33" t="s">
        <v>161</v>
      </c>
    </row>
    <row r="78" spans="1:20" s="37" customFormat="1" outlineLevel="3" x14ac:dyDescent="0.25">
      <c r="A78" s="15"/>
      <c r="B78" s="33" t="s">
        <v>243</v>
      </c>
      <c r="C78" s="30">
        <v>410100</v>
      </c>
      <c r="D78" s="33" t="s">
        <v>239</v>
      </c>
      <c r="E78" s="33" t="s">
        <v>242</v>
      </c>
      <c r="F78" s="33" t="s">
        <v>170</v>
      </c>
      <c r="G78" s="33" t="s">
        <v>241</v>
      </c>
      <c r="H78" s="33" t="s">
        <v>181</v>
      </c>
      <c r="I78" s="33" t="s">
        <v>240</v>
      </c>
      <c r="J78" s="32">
        <v>44260</v>
      </c>
      <c r="K78" s="33"/>
      <c r="L78" s="32">
        <v>44286</v>
      </c>
      <c r="M78" s="33" t="s">
        <v>207</v>
      </c>
      <c r="N78" s="33" t="s">
        <v>175</v>
      </c>
      <c r="O78" s="30">
        <v>238</v>
      </c>
      <c r="P78" s="33" t="s">
        <v>205</v>
      </c>
      <c r="Q78" s="33" t="s">
        <v>177</v>
      </c>
      <c r="R78" s="33" t="s">
        <v>143</v>
      </c>
      <c r="S78" s="33" t="s">
        <v>144</v>
      </c>
      <c r="T78" s="33" t="s">
        <v>161</v>
      </c>
    </row>
    <row r="79" spans="1:20" s="37" customFormat="1" outlineLevel="3" x14ac:dyDescent="0.25">
      <c r="A79" s="15"/>
      <c r="B79" s="33">
        <v>3850</v>
      </c>
      <c r="C79" s="30">
        <v>61000</v>
      </c>
      <c r="D79" s="33" t="s">
        <v>237</v>
      </c>
      <c r="E79" s="33" t="s">
        <v>213</v>
      </c>
      <c r="F79" s="33" t="s">
        <v>203</v>
      </c>
      <c r="G79" s="33" t="s">
        <v>238</v>
      </c>
      <c r="H79" s="33" t="s">
        <v>181</v>
      </c>
      <c r="I79" s="33" t="s">
        <v>227</v>
      </c>
      <c r="J79" s="32">
        <v>44187</v>
      </c>
      <c r="K79" s="33"/>
      <c r="L79" s="32">
        <v>44364</v>
      </c>
      <c r="M79" s="33" t="s">
        <v>212</v>
      </c>
      <c r="N79" s="33" t="s">
        <v>94</v>
      </c>
      <c r="O79" s="30">
        <v>272</v>
      </c>
      <c r="P79" s="33" t="s">
        <v>214</v>
      </c>
      <c r="Q79" s="33" t="s">
        <v>167</v>
      </c>
      <c r="R79" s="33" t="s">
        <v>143</v>
      </c>
      <c r="S79" s="33" t="s">
        <v>144</v>
      </c>
      <c r="T79" s="33" t="s">
        <v>161</v>
      </c>
    </row>
    <row r="80" spans="1:20" s="37" customFormat="1" outlineLevel="3" x14ac:dyDescent="0.25">
      <c r="A80" s="15"/>
      <c r="B80" s="33">
        <v>3959</v>
      </c>
      <c r="C80" s="30">
        <v>59912</v>
      </c>
      <c r="D80" s="33" t="s">
        <v>234</v>
      </c>
      <c r="E80" s="33" t="s">
        <v>233</v>
      </c>
      <c r="F80" s="33" t="s">
        <v>229</v>
      </c>
      <c r="G80" s="33" t="s">
        <v>236</v>
      </c>
      <c r="H80" s="33" t="s">
        <v>92</v>
      </c>
      <c r="I80" s="33" t="s">
        <v>235</v>
      </c>
      <c r="J80" s="32">
        <v>44193</v>
      </c>
      <c r="K80" s="33"/>
      <c r="L80" s="32">
        <v>44283</v>
      </c>
      <c r="M80" s="33" t="s">
        <v>212</v>
      </c>
      <c r="N80" s="33" t="s">
        <v>94</v>
      </c>
      <c r="O80" s="30">
        <v>272</v>
      </c>
      <c r="P80" s="33" t="s">
        <v>95</v>
      </c>
      <c r="Q80" s="33" t="s">
        <v>230</v>
      </c>
      <c r="R80" s="33" t="s">
        <v>143</v>
      </c>
      <c r="S80" s="33" t="s">
        <v>144</v>
      </c>
      <c r="T80" s="33" t="s">
        <v>161</v>
      </c>
    </row>
    <row r="81" spans="1:20" s="37" customFormat="1" outlineLevel="3" x14ac:dyDescent="0.25">
      <c r="A81" s="15"/>
      <c r="B81" s="33">
        <v>3953</v>
      </c>
      <c r="C81" s="30">
        <v>19900</v>
      </c>
      <c r="D81" s="33" t="s">
        <v>231</v>
      </c>
      <c r="E81" s="33" t="s">
        <v>233</v>
      </c>
      <c r="F81" s="33" t="s">
        <v>229</v>
      </c>
      <c r="G81" s="33" t="s">
        <v>232</v>
      </c>
      <c r="H81" s="33" t="s">
        <v>181</v>
      </c>
      <c r="I81" s="33" t="s">
        <v>198</v>
      </c>
      <c r="J81" s="32">
        <v>44193</v>
      </c>
      <c r="K81" s="33"/>
      <c r="L81" s="32">
        <v>44294</v>
      </c>
      <c r="M81" s="33" t="s">
        <v>212</v>
      </c>
      <c r="N81" s="33" t="s">
        <v>94</v>
      </c>
      <c r="O81" s="30">
        <v>272</v>
      </c>
      <c r="P81" s="33" t="s">
        <v>141</v>
      </c>
      <c r="Q81" s="33" t="s">
        <v>230</v>
      </c>
      <c r="R81" s="33" t="s">
        <v>143</v>
      </c>
      <c r="S81" s="33" t="s">
        <v>144</v>
      </c>
      <c r="T81" s="33" t="s">
        <v>161</v>
      </c>
    </row>
    <row r="82" spans="1:20" s="37" customFormat="1" outlineLevel="3" x14ac:dyDescent="0.25">
      <c r="A82" s="15"/>
      <c r="B82" s="33">
        <v>3850</v>
      </c>
      <c r="C82" s="30">
        <v>79812</v>
      </c>
      <c r="D82" s="33"/>
      <c r="E82" s="33" t="s">
        <v>228</v>
      </c>
      <c r="F82" s="33" t="s">
        <v>229</v>
      </c>
      <c r="G82" s="33" t="s">
        <v>212</v>
      </c>
      <c r="H82" s="33" t="s">
        <v>181</v>
      </c>
      <c r="I82" s="33" t="s">
        <v>198</v>
      </c>
      <c r="J82" s="32">
        <v>44187</v>
      </c>
      <c r="K82" s="33"/>
      <c r="L82" s="32">
        <v>44531</v>
      </c>
      <c r="M82" s="33" t="s">
        <v>212</v>
      </c>
      <c r="N82" s="33" t="s">
        <v>175</v>
      </c>
      <c r="O82" s="30">
        <v>344</v>
      </c>
      <c r="P82" s="33" t="s">
        <v>210</v>
      </c>
      <c r="Q82" s="33" t="s">
        <v>167</v>
      </c>
      <c r="R82" s="33" t="s">
        <v>143</v>
      </c>
      <c r="S82" s="33" t="s">
        <v>144</v>
      </c>
      <c r="T82" s="33" t="s">
        <v>161</v>
      </c>
    </row>
    <row r="83" spans="1:20" s="37" customFormat="1" outlineLevel="3" x14ac:dyDescent="0.25">
      <c r="A83" s="15"/>
      <c r="B83" s="33">
        <v>3850</v>
      </c>
      <c r="C83" s="30">
        <v>126608</v>
      </c>
      <c r="D83" s="33"/>
      <c r="E83" s="33" t="s">
        <v>228</v>
      </c>
      <c r="F83" s="33" t="s">
        <v>170</v>
      </c>
      <c r="G83" s="33" t="s">
        <v>212</v>
      </c>
      <c r="H83" s="33" t="s">
        <v>181</v>
      </c>
      <c r="I83" s="33" t="s">
        <v>224</v>
      </c>
      <c r="J83" s="32">
        <v>44187</v>
      </c>
      <c r="K83" s="33"/>
      <c r="L83" s="32">
        <v>44531</v>
      </c>
      <c r="M83" s="33" t="s">
        <v>212</v>
      </c>
      <c r="N83" s="33" t="s">
        <v>94</v>
      </c>
      <c r="O83" s="30">
        <v>344</v>
      </c>
      <c r="P83" s="33" t="s">
        <v>210</v>
      </c>
      <c r="Q83" s="33" t="s">
        <v>167</v>
      </c>
      <c r="R83" s="33" t="s">
        <v>143</v>
      </c>
      <c r="S83" s="33" t="s">
        <v>144</v>
      </c>
      <c r="T83" s="33" t="s">
        <v>161</v>
      </c>
    </row>
    <row r="84" spans="1:20" s="37" customFormat="1" outlineLevel="3" x14ac:dyDescent="0.25">
      <c r="A84" s="15"/>
      <c r="B84" s="33">
        <v>3850</v>
      </c>
      <c r="C84" s="30">
        <v>61000</v>
      </c>
      <c r="D84" s="33"/>
      <c r="E84" s="33" t="s">
        <v>228</v>
      </c>
      <c r="F84" s="33" t="s">
        <v>203</v>
      </c>
      <c r="G84" s="33" t="s">
        <v>212</v>
      </c>
      <c r="H84" s="33" t="s">
        <v>181</v>
      </c>
      <c r="I84" s="33" t="s">
        <v>227</v>
      </c>
      <c r="J84" s="32">
        <v>44187</v>
      </c>
      <c r="K84" s="33"/>
      <c r="L84" s="32">
        <v>44531</v>
      </c>
      <c r="M84" s="33" t="s">
        <v>212</v>
      </c>
      <c r="N84" s="33" t="s">
        <v>175</v>
      </c>
      <c r="O84" s="30">
        <v>344</v>
      </c>
      <c r="P84" s="33" t="s">
        <v>210</v>
      </c>
      <c r="Q84" s="33" t="s">
        <v>167</v>
      </c>
      <c r="R84" s="33" t="s">
        <v>143</v>
      </c>
      <c r="S84" s="33" t="s">
        <v>144</v>
      </c>
      <c r="T84" s="33" t="s">
        <v>161</v>
      </c>
    </row>
    <row r="85" spans="1:20" s="37" customFormat="1" outlineLevel="3" x14ac:dyDescent="0.25">
      <c r="A85" s="15"/>
      <c r="B85" s="33" t="s">
        <v>226</v>
      </c>
      <c r="C85" s="30">
        <v>126608</v>
      </c>
      <c r="D85" s="33" t="s">
        <v>177</v>
      </c>
      <c r="E85" s="33" t="s">
        <v>223</v>
      </c>
      <c r="F85" s="33" t="s">
        <v>170</v>
      </c>
      <c r="G85" s="33" t="s">
        <v>225</v>
      </c>
      <c r="H85" s="33" t="s">
        <v>172</v>
      </c>
      <c r="I85" s="33" t="s">
        <v>224</v>
      </c>
      <c r="J85" s="32">
        <v>44452</v>
      </c>
      <c r="K85" s="33"/>
      <c r="L85" s="32">
        <v>44452</v>
      </c>
      <c r="M85" s="33" t="s">
        <v>212</v>
      </c>
      <c r="N85" s="33" t="s">
        <v>175</v>
      </c>
      <c r="O85" s="30">
        <v>79</v>
      </c>
      <c r="P85" s="33" t="s">
        <v>176</v>
      </c>
      <c r="Q85" s="33" t="s">
        <v>223</v>
      </c>
      <c r="R85" s="33" t="s">
        <v>143</v>
      </c>
      <c r="S85" s="33" t="s">
        <v>144</v>
      </c>
      <c r="T85" s="33" t="s">
        <v>161</v>
      </c>
    </row>
    <row r="86" spans="1:20" s="37" customFormat="1" outlineLevel="3" x14ac:dyDescent="0.25">
      <c r="A86" s="15"/>
      <c r="B86" s="33">
        <v>4880</v>
      </c>
      <c r="C86" s="30">
        <v>138266</v>
      </c>
      <c r="D86" s="33" t="s">
        <v>221</v>
      </c>
      <c r="E86" s="33" t="s">
        <v>208</v>
      </c>
      <c r="F86" s="33" t="s">
        <v>170</v>
      </c>
      <c r="G86" s="33" t="s">
        <v>222</v>
      </c>
      <c r="H86" s="33" t="s">
        <v>92</v>
      </c>
      <c r="I86" s="33" t="s">
        <v>182</v>
      </c>
      <c r="J86" s="32">
        <v>44230</v>
      </c>
      <c r="K86" s="33"/>
      <c r="L86" s="32">
        <v>44326</v>
      </c>
      <c r="M86" s="33" t="s">
        <v>216</v>
      </c>
      <c r="N86" s="33" t="s">
        <v>94</v>
      </c>
      <c r="O86" s="30">
        <v>205</v>
      </c>
      <c r="P86" s="33" t="s">
        <v>95</v>
      </c>
      <c r="Q86" s="33" t="s">
        <v>200</v>
      </c>
      <c r="R86" s="33" t="s">
        <v>143</v>
      </c>
      <c r="S86" s="33" t="s">
        <v>144</v>
      </c>
      <c r="T86" s="33" t="s">
        <v>161</v>
      </c>
    </row>
    <row r="87" spans="1:20" s="37" customFormat="1" outlineLevel="3" x14ac:dyDescent="0.25">
      <c r="A87" s="15"/>
      <c r="B87" s="33" t="s">
        <v>219</v>
      </c>
      <c r="C87" s="30">
        <v>138266</v>
      </c>
      <c r="D87" s="33" t="s">
        <v>197</v>
      </c>
      <c r="E87" s="33" t="s">
        <v>218</v>
      </c>
      <c r="F87" s="33" t="s">
        <v>170</v>
      </c>
      <c r="G87" s="33" t="s">
        <v>220</v>
      </c>
      <c r="H87" s="33" t="s">
        <v>172</v>
      </c>
      <c r="I87" s="33" t="s">
        <v>217</v>
      </c>
      <c r="J87" s="32">
        <v>44355</v>
      </c>
      <c r="K87" s="33"/>
      <c r="L87" s="32">
        <v>44355</v>
      </c>
      <c r="M87" s="33" t="s">
        <v>216</v>
      </c>
      <c r="N87" s="33" t="s">
        <v>175</v>
      </c>
      <c r="O87" s="30">
        <v>206</v>
      </c>
      <c r="P87" s="33" t="s">
        <v>176</v>
      </c>
      <c r="Q87" s="33" t="s">
        <v>177</v>
      </c>
      <c r="R87" s="33" t="s">
        <v>143</v>
      </c>
      <c r="S87" s="33" t="s">
        <v>144</v>
      </c>
      <c r="T87" s="33" t="s">
        <v>161</v>
      </c>
    </row>
    <row r="88" spans="1:20" s="37" customFormat="1" outlineLevel="3" x14ac:dyDescent="0.25">
      <c r="A88" s="15"/>
      <c r="B88" s="33" t="s">
        <v>219</v>
      </c>
      <c r="C88" s="30">
        <v>138266</v>
      </c>
      <c r="D88" s="33" t="s">
        <v>215</v>
      </c>
      <c r="E88" s="33" t="s">
        <v>218</v>
      </c>
      <c r="F88" s="33" t="s">
        <v>170</v>
      </c>
      <c r="G88" s="33" t="s">
        <v>216</v>
      </c>
      <c r="H88" s="33" t="s">
        <v>181</v>
      </c>
      <c r="I88" s="33" t="s">
        <v>182</v>
      </c>
      <c r="J88" s="32">
        <v>44355</v>
      </c>
      <c r="K88" s="33"/>
      <c r="L88" s="32">
        <v>44561</v>
      </c>
      <c r="M88" s="33" t="s">
        <v>216</v>
      </c>
      <c r="N88" s="33" t="s">
        <v>175</v>
      </c>
      <c r="O88" s="30">
        <v>206</v>
      </c>
      <c r="P88" s="33" t="s">
        <v>214</v>
      </c>
      <c r="Q88" s="33" t="s">
        <v>177</v>
      </c>
      <c r="R88" s="33" t="s">
        <v>143</v>
      </c>
      <c r="S88" s="33" t="s">
        <v>144</v>
      </c>
      <c r="T88" s="33" t="s">
        <v>161</v>
      </c>
    </row>
    <row r="89" spans="1:20" s="37" customFormat="1" outlineLevel="3" x14ac:dyDescent="0.25">
      <c r="A89" s="15"/>
      <c r="B89" s="33" t="s">
        <v>219</v>
      </c>
      <c r="C89" s="30">
        <v>138266</v>
      </c>
      <c r="D89" s="33" t="s">
        <v>215</v>
      </c>
      <c r="E89" s="33" t="s">
        <v>218</v>
      </c>
      <c r="F89" s="33" t="s">
        <v>170</v>
      </c>
      <c r="G89" s="33" t="s">
        <v>216</v>
      </c>
      <c r="H89" s="33" t="s">
        <v>181</v>
      </c>
      <c r="I89" s="33" t="s">
        <v>217</v>
      </c>
      <c r="J89" s="32">
        <v>44355</v>
      </c>
      <c r="K89" s="33"/>
      <c r="L89" s="32">
        <v>44561</v>
      </c>
      <c r="M89" s="33" t="s">
        <v>216</v>
      </c>
      <c r="N89" s="33" t="s">
        <v>94</v>
      </c>
      <c r="O89" s="30">
        <v>206</v>
      </c>
      <c r="P89" s="33" t="s">
        <v>214</v>
      </c>
      <c r="Q89" s="33" t="s">
        <v>177</v>
      </c>
      <c r="R89" s="33" t="s">
        <v>143</v>
      </c>
      <c r="S89" s="33" t="s">
        <v>144</v>
      </c>
      <c r="T89" s="33" t="s">
        <v>161</v>
      </c>
    </row>
    <row r="90" spans="1:20" s="37" customFormat="1" outlineLevel="3" x14ac:dyDescent="0.25">
      <c r="A90" s="15"/>
      <c r="B90" s="33">
        <v>3850</v>
      </c>
      <c r="C90" s="30">
        <v>14204</v>
      </c>
      <c r="D90" s="33" t="s">
        <v>211</v>
      </c>
      <c r="E90" s="33" t="s">
        <v>213</v>
      </c>
      <c r="F90" s="33" t="s">
        <v>203</v>
      </c>
      <c r="G90" s="33" t="s">
        <v>212</v>
      </c>
      <c r="H90" s="33" t="s">
        <v>181</v>
      </c>
      <c r="I90" s="33" t="s">
        <v>198</v>
      </c>
      <c r="J90" s="32">
        <v>44187</v>
      </c>
      <c r="K90" s="33"/>
      <c r="L90" s="32">
        <v>44531</v>
      </c>
      <c r="M90" s="33" t="s">
        <v>180</v>
      </c>
      <c r="N90" s="33" t="s">
        <v>94</v>
      </c>
      <c r="O90" s="30">
        <v>351</v>
      </c>
      <c r="P90" s="33" t="s">
        <v>210</v>
      </c>
      <c r="Q90" s="33" t="s">
        <v>167</v>
      </c>
      <c r="R90" s="33" t="s">
        <v>143</v>
      </c>
      <c r="S90" s="33" t="s">
        <v>144</v>
      </c>
      <c r="T90" s="33" t="s">
        <v>161</v>
      </c>
    </row>
    <row r="91" spans="1:20" s="37" customFormat="1" outlineLevel="3" x14ac:dyDescent="0.25">
      <c r="A91" s="15"/>
      <c r="B91" s="33">
        <v>4984</v>
      </c>
      <c r="C91" s="30">
        <v>59700</v>
      </c>
      <c r="D91" s="33" t="s">
        <v>201</v>
      </c>
      <c r="E91" s="33" t="s">
        <v>208</v>
      </c>
      <c r="F91" s="33" t="s">
        <v>203</v>
      </c>
      <c r="G91" s="33" t="s">
        <v>209</v>
      </c>
      <c r="H91" s="33" t="s">
        <v>92</v>
      </c>
      <c r="I91" s="33" t="s">
        <v>182</v>
      </c>
      <c r="J91" s="32">
        <v>44235</v>
      </c>
      <c r="K91" s="33"/>
      <c r="L91" s="32">
        <v>44326</v>
      </c>
      <c r="M91" s="33" t="s">
        <v>180</v>
      </c>
      <c r="N91" s="33" t="s">
        <v>94</v>
      </c>
      <c r="O91" s="30">
        <v>254</v>
      </c>
      <c r="P91" s="33" t="s">
        <v>95</v>
      </c>
      <c r="Q91" s="33" t="s">
        <v>200</v>
      </c>
      <c r="R91" s="33" t="s">
        <v>143</v>
      </c>
      <c r="S91" s="33" t="s">
        <v>144</v>
      </c>
      <c r="T91" s="33" t="s">
        <v>161</v>
      </c>
    </row>
    <row r="92" spans="1:20" s="37" customFormat="1" outlineLevel="3" x14ac:dyDescent="0.25">
      <c r="A92" s="15"/>
      <c r="B92" s="33">
        <v>5493</v>
      </c>
      <c r="C92" s="30">
        <v>179300</v>
      </c>
      <c r="D92" s="33" t="s">
        <v>206</v>
      </c>
      <c r="E92" s="33" t="s">
        <v>208</v>
      </c>
      <c r="F92" s="33" t="s">
        <v>170</v>
      </c>
      <c r="G92" s="33" t="s">
        <v>207</v>
      </c>
      <c r="H92" s="33" t="s">
        <v>181</v>
      </c>
      <c r="I92" s="33" t="s">
        <v>182</v>
      </c>
      <c r="J92" s="32">
        <v>44249</v>
      </c>
      <c r="K92" s="33"/>
      <c r="L92" s="32">
        <v>44498</v>
      </c>
      <c r="M92" s="33" t="s">
        <v>180</v>
      </c>
      <c r="N92" s="33" t="s">
        <v>94</v>
      </c>
      <c r="O92" s="30">
        <v>254</v>
      </c>
      <c r="P92" s="33" t="s">
        <v>205</v>
      </c>
      <c r="Q92" s="33" t="s">
        <v>200</v>
      </c>
      <c r="R92" s="33" t="s">
        <v>143</v>
      </c>
      <c r="S92" s="33" t="s">
        <v>144</v>
      </c>
      <c r="T92" s="33" t="s">
        <v>161</v>
      </c>
    </row>
    <row r="93" spans="1:20" s="37" customFormat="1" outlineLevel="3" x14ac:dyDescent="0.25">
      <c r="A93" s="15"/>
      <c r="B93" s="33">
        <v>4597</v>
      </c>
      <c r="C93" s="30">
        <v>158260</v>
      </c>
      <c r="D93" s="33" t="s">
        <v>201</v>
      </c>
      <c r="E93" s="33" t="s">
        <v>204</v>
      </c>
      <c r="F93" s="33" t="s">
        <v>203</v>
      </c>
      <c r="G93" s="33" t="s">
        <v>202</v>
      </c>
      <c r="H93" s="33" t="s">
        <v>92</v>
      </c>
      <c r="I93" s="33" t="s">
        <v>182</v>
      </c>
      <c r="J93" s="32">
        <v>44218</v>
      </c>
      <c r="K93" s="33"/>
      <c r="L93" s="32">
        <v>44441</v>
      </c>
      <c r="M93" s="33" t="s">
        <v>180</v>
      </c>
      <c r="N93" s="33" t="s">
        <v>94</v>
      </c>
      <c r="O93" s="30">
        <v>170</v>
      </c>
      <c r="P93" s="33" t="s">
        <v>95</v>
      </c>
      <c r="Q93" s="33" t="s">
        <v>200</v>
      </c>
      <c r="R93" s="33" t="s">
        <v>143</v>
      </c>
      <c r="S93" s="33" t="s">
        <v>144</v>
      </c>
      <c r="T93" s="33" t="s">
        <v>161</v>
      </c>
    </row>
    <row r="94" spans="1:20" s="37" customFormat="1" outlineLevel="3" x14ac:dyDescent="0.25">
      <c r="A94" s="15"/>
      <c r="B94" s="33" t="s">
        <v>178</v>
      </c>
      <c r="C94" s="30">
        <v>426682</v>
      </c>
      <c r="D94" s="33" t="s">
        <v>197</v>
      </c>
      <c r="E94" s="33" t="s">
        <v>179</v>
      </c>
      <c r="F94" s="33" t="s">
        <v>170</v>
      </c>
      <c r="G94" s="33" t="s">
        <v>199</v>
      </c>
      <c r="H94" s="33" t="s">
        <v>172</v>
      </c>
      <c r="I94" s="33" t="s">
        <v>198</v>
      </c>
      <c r="J94" s="32">
        <v>44355</v>
      </c>
      <c r="K94" s="33"/>
      <c r="L94" s="32">
        <v>44355</v>
      </c>
      <c r="M94" s="33" t="s">
        <v>180</v>
      </c>
      <c r="N94" s="33" t="s">
        <v>175</v>
      </c>
      <c r="O94" s="30">
        <v>255</v>
      </c>
      <c r="P94" s="33" t="s">
        <v>176</v>
      </c>
      <c r="Q94" s="33" t="s">
        <v>177</v>
      </c>
      <c r="R94" s="33" t="s">
        <v>143</v>
      </c>
      <c r="S94" s="33" t="s">
        <v>144</v>
      </c>
      <c r="T94" s="33" t="s">
        <v>161</v>
      </c>
    </row>
    <row r="95" spans="1:20" s="37" customFormat="1" outlineLevel="2" x14ac:dyDescent="0.25">
      <c r="A95" s="25"/>
      <c r="B95" s="29"/>
      <c r="C95" s="28">
        <v>0</v>
      </c>
      <c r="D95" s="29"/>
      <c r="E95" s="29"/>
      <c r="F95" s="29"/>
      <c r="G95" s="29"/>
      <c r="H95" s="29"/>
      <c r="I95" s="29"/>
      <c r="J95" s="27"/>
      <c r="K95" s="29"/>
      <c r="L95" s="27"/>
      <c r="M95" s="29"/>
      <c r="N95" s="29"/>
      <c r="O95" s="28"/>
      <c r="P95" s="29"/>
      <c r="Q95" s="29"/>
      <c r="R95" s="29"/>
      <c r="S95" s="29"/>
      <c r="T95" s="29"/>
    </row>
  </sheetData>
  <mergeCells count="2">
    <mergeCell ref="A1:B1"/>
    <mergeCell ref="A10:B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015D-D4A9-4DB6-BDC1-C4454C424893}">
  <dimension ref="A1:T4"/>
  <sheetViews>
    <sheetView workbookViewId="0">
      <selection activeCell="E15" sqref="E15"/>
    </sheetView>
  </sheetViews>
  <sheetFormatPr baseColWidth="10" defaultRowHeight="15" outlineLevelRow="3" x14ac:dyDescent="0.25"/>
  <cols>
    <col min="4" max="4" width="32.5703125" bestFit="1" customWidth="1"/>
  </cols>
  <sheetData>
    <row r="1" spans="1:20" s="33" customFormat="1" x14ac:dyDescent="0.25">
      <c r="A1" s="46" t="s">
        <v>184</v>
      </c>
      <c r="B1" s="46"/>
    </row>
    <row r="2" spans="1:20" s="37" customFormat="1" x14ac:dyDescent="0.25">
      <c r="A2" s="19" t="s">
        <v>69</v>
      </c>
      <c r="B2" s="19" t="s">
        <v>70</v>
      </c>
      <c r="C2" s="19" t="s">
        <v>79</v>
      </c>
      <c r="D2" s="19" t="s">
        <v>81</v>
      </c>
      <c r="E2" s="19" t="s">
        <v>71</v>
      </c>
      <c r="F2" s="19" t="s">
        <v>72</v>
      </c>
      <c r="G2" s="19" t="s">
        <v>73</v>
      </c>
      <c r="H2" s="19" t="s">
        <v>74</v>
      </c>
      <c r="I2" s="19" t="s">
        <v>75</v>
      </c>
      <c r="J2" s="19" t="s">
        <v>76</v>
      </c>
      <c r="K2" s="19" t="s">
        <v>77</v>
      </c>
      <c r="L2" s="19" t="s">
        <v>78</v>
      </c>
      <c r="M2" s="19" t="s">
        <v>80</v>
      </c>
      <c r="N2" s="19" t="s">
        <v>82</v>
      </c>
      <c r="O2" s="19" t="s">
        <v>83</v>
      </c>
      <c r="P2" s="19" t="s">
        <v>84</v>
      </c>
      <c r="Q2" s="19" t="s">
        <v>85</v>
      </c>
      <c r="R2" s="19" t="s">
        <v>86</v>
      </c>
      <c r="S2" s="19" t="s">
        <v>87</v>
      </c>
      <c r="T2" s="19" t="s">
        <v>88</v>
      </c>
    </row>
    <row r="3" spans="1:20" s="37" customFormat="1" outlineLevel="3" x14ac:dyDescent="0.25">
      <c r="A3" s="15"/>
      <c r="B3" s="33">
        <v>2117</v>
      </c>
      <c r="C3" s="30">
        <v>290300</v>
      </c>
      <c r="D3" s="33" t="s">
        <v>159</v>
      </c>
      <c r="E3" s="33" t="s">
        <v>155</v>
      </c>
      <c r="F3" s="33" t="s">
        <v>156</v>
      </c>
      <c r="G3" s="33" t="s">
        <v>157</v>
      </c>
      <c r="H3" s="33" t="s">
        <v>92</v>
      </c>
      <c r="I3" s="33" t="s">
        <v>158</v>
      </c>
      <c r="J3" s="32">
        <v>44133</v>
      </c>
      <c r="K3" s="33"/>
      <c r="L3" s="32">
        <v>44197</v>
      </c>
      <c r="M3" s="33"/>
      <c r="N3" s="33" t="s">
        <v>94</v>
      </c>
      <c r="O3" s="30">
        <v>428</v>
      </c>
      <c r="P3" s="33" t="s">
        <v>95</v>
      </c>
      <c r="Q3" s="33" t="s">
        <v>160</v>
      </c>
      <c r="R3" s="33" t="s">
        <v>143</v>
      </c>
      <c r="S3" s="33" t="s">
        <v>144</v>
      </c>
      <c r="T3" s="33" t="s">
        <v>161</v>
      </c>
    </row>
    <row r="4" spans="1:20" s="37" customFormat="1" outlineLevel="3" x14ac:dyDescent="0.25">
      <c r="A4" s="15"/>
      <c r="B4" s="23">
        <v>576397</v>
      </c>
      <c r="C4" s="30">
        <v>99500</v>
      </c>
      <c r="D4" s="33" t="s">
        <v>166</v>
      </c>
      <c r="E4" s="33" t="s">
        <v>162</v>
      </c>
      <c r="F4" s="33" t="s">
        <v>163</v>
      </c>
      <c r="G4" s="33" t="s">
        <v>164</v>
      </c>
      <c r="H4" s="33" t="s">
        <v>92</v>
      </c>
      <c r="I4" s="33" t="s">
        <v>165</v>
      </c>
      <c r="J4" s="32">
        <v>44029</v>
      </c>
      <c r="K4" s="33"/>
      <c r="L4" s="32">
        <v>44105</v>
      </c>
      <c r="M4" s="33"/>
      <c r="N4" s="33" t="s">
        <v>94</v>
      </c>
      <c r="O4" s="30">
        <v>531</v>
      </c>
      <c r="P4" s="33" t="s">
        <v>95</v>
      </c>
      <c r="Q4" s="33" t="s">
        <v>167</v>
      </c>
      <c r="R4" s="33" t="s">
        <v>143</v>
      </c>
      <c r="S4" s="33" t="s">
        <v>144</v>
      </c>
      <c r="T4" s="33" t="s">
        <v>161</v>
      </c>
    </row>
  </sheetData>
  <mergeCells count="1">
    <mergeCell ref="A1:B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C7BB0-FE4E-444D-8BB7-FCD4C90F7FEE}">
  <dimension ref="A1:V11"/>
  <sheetViews>
    <sheetView workbookViewId="0">
      <selection activeCell="D15" sqref="D15"/>
    </sheetView>
  </sheetViews>
  <sheetFormatPr baseColWidth="10" defaultRowHeight="15" x14ac:dyDescent="0.25"/>
  <cols>
    <col min="1" max="2" width="11.42578125" style="33"/>
    <col min="3" max="3" width="15.7109375" style="33" bestFit="1" customWidth="1"/>
    <col min="4" max="4" width="75.85546875" style="33" bestFit="1" customWidth="1"/>
    <col min="5" max="16384" width="11.42578125" style="33"/>
  </cols>
  <sheetData>
    <row r="1" spans="1:22" x14ac:dyDescent="0.25">
      <c r="A1" s="50" t="s">
        <v>371</v>
      </c>
      <c r="B1" s="50" t="s">
        <v>374</v>
      </c>
      <c r="C1" s="50" t="s">
        <v>379</v>
      </c>
      <c r="D1" s="33" t="s">
        <v>383</v>
      </c>
      <c r="E1" s="33" t="s">
        <v>365</v>
      </c>
      <c r="F1" s="33" t="s">
        <v>366</v>
      </c>
      <c r="G1" s="33" t="s">
        <v>367</v>
      </c>
      <c r="H1" s="33" t="s">
        <v>368</v>
      </c>
      <c r="I1" s="33" t="s">
        <v>369</v>
      </c>
      <c r="J1" s="33" t="s">
        <v>370</v>
      </c>
      <c r="K1" s="33" t="s">
        <v>372</v>
      </c>
      <c r="L1" s="33" t="s">
        <v>373</v>
      </c>
      <c r="M1" s="33" t="s">
        <v>375</v>
      </c>
      <c r="N1" s="33" t="s">
        <v>376</v>
      </c>
      <c r="O1" s="33" t="s">
        <v>377</v>
      </c>
      <c r="P1" s="33" t="s">
        <v>378</v>
      </c>
      <c r="Q1" s="33" t="s">
        <v>379</v>
      </c>
      <c r="R1" s="33" t="s">
        <v>380</v>
      </c>
      <c r="S1" s="33" t="s">
        <v>381</v>
      </c>
      <c r="T1" s="33" t="s">
        <v>382</v>
      </c>
      <c r="U1" s="33" t="s">
        <v>384</v>
      </c>
      <c r="V1" s="33" t="s">
        <v>385</v>
      </c>
    </row>
    <row r="2" spans="1:22" x14ac:dyDescent="0.25">
      <c r="A2" s="47">
        <v>549062</v>
      </c>
      <c r="B2" s="49">
        <v>51878</v>
      </c>
      <c r="C2" s="51" t="s">
        <v>406</v>
      </c>
      <c r="D2" s="33" t="s">
        <v>399</v>
      </c>
      <c r="E2" s="33" t="s">
        <v>404</v>
      </c>
      <c r="F2" s="33" t="s">
        <v>387</v>
      </c>
      <c r="G2" s="33" t="s">
        <v>388</v>
      </c>
      <c r="H2" s="33" t="s">
        <v>389</v>
      </c>
      <c r="I2" s="33" t="s">
        <v>275</v>
      </c>
      <c r="J2" s="33" t="s">
        <v>390</v>
      </c>
      <c r="K2" s="33" t="s">
        <v>405</v>
      </c>
      <c r="L2" s="33" t="s">
        <v>392</v>
      </c>
      <c r="M2" s="33" t="s">
        <v>275</v>
      </c>
      <c r="N2" s="33" t="s">
        <v>394</v>
      </c>
      <c r="O2" s="33" t="s">
        <v>395</v>
      </c>
      <c r="P2" s="33" t="s">
        <v>402</v>
      </c>
      <c r="Q2" s="33" t="s">
        <v>406</v>
      </c>
      <c r="R2" s="33" t="s">
        <v>406</v>
      </c>
      <c r="S2" s="33" t="s">
        <v>406</v>
      </c>
      <c r="T2" s="33" t="s">
        <v>398</v>
      </c>
      <c r="U2" s="33" t="s">
        <v>392</v>
      </c>
      <c r="V2" s="33" t="s">
        <v>392</v>
      </c>
    </row>
    <row r="3" spans="1:22" x14ac:dyDescent="0.25">
      <c r="A3" s="47">
        <v>549488</v>
      </c>
      <c r="B3" s="49">
        <v>53332</v>
      </c>
      <c r="C3" s="51" t="s">
        <v>406</v>
      </c>
      <c r="D3" s="33" t="s">
        <v>399</v>
      </c>
      <c r="E3" s="33" t="s">
        <v>407</v>
      </c>
      <c r="F3" s="33" t="s">
        <v>387</v>
      </c>
      <c r="G3" s="33" t="s">
        <v>388</v>
      </c>
      <c r="H3" s="33" t="s">
        <v>389</v>
      </c>
      <c r="I3" s="33" t="s">
        <v>275</v>
      </c>
      <c r="J3" s="33" t="s">
        <v>390</v>
      </c>
      <c r="K3" s="33" t="s">
        <v>405</v>
      </c>
      <c r="L3" s="33" t="s">
        <v>392</v>
      </c>
      <c r="M3" s="33" t="s">
        <v>275</v>
      </c>
      <c r="N3" s="33" t="s">
        <v>394</v>
      </c>
      <c r="O3" s="33" t="s">
        <v>395</v>
      </c>
      <c r="P3" s="33" t="s">
        <v>402</v>
      </c>
      <c r="Q3" s="33" t="s">
        <v>406</v>
      </c>
      <c r="R3" s="33" t="s">
        <v>406</v>
      </c>
      <c r="S3" s="33" t="s">
        <v>406</v>
      </c>
      <c r="T3" s="33" t="s">
        <v>398</v>
      </c>
      <c r="U3" s="33" t="s">
        <v>392</v>
      </c>
      <c r="V3" s="33" t="s">
        <v>392</v>
      </c>
    </row>
    <row r="4" spans="1:22" x14ac:dyDescent="0.25">
      <c r="A4" s="47">
        <v>548045</v>
      </c>
      <c r="B4" s="49">
        <v>94822</v>
      </c>
      <c r="C4" s="51" t="s">
        <v>406</v>
      </c>
      <c r="D4" s="33" t="s">
        <v>399</v>
      </c>
      <c r="E4" s="33" t="s">
        <v>408</v>
      </c>
      <c r="F4" s="33" t="s">
        <v>387</v>
      </c>
      <c r="G4" s="33" t="s">
        <v>388</v>
      </c>
      <c r="H4" s="33" t="s">
        <v>389</v>
      </c>
      <c r="I4" s="33" t="s">
        <v>275</v>
      </c>
      <c r="J4" s="33" t="s">
        <v>390</v>
      </c>
      <c r="K4" s="33" t="s">
        <v>405</v>
      </c>
      <c r="L4" s="33" t="s">
        <v>392</v>
      </c>
      <c r="M4" s="33" t="s">
        <v>275</v>
      </c>
      <c r="N4" s="33" t="s">
        <v>394</v>
      </c>
      <c r="O4" s="33" t="s">
        <v>395</v>
      </c>
      <c r="P4" s="33" t="s">
        <v>402</v>
      </c>
      <c r="Q4" s="33" t="s">
        <v>406</v>
      </c>
      <c r="R4" s="33" t="s">
        <v>406</v>
      </c>
      <c r="S4" s="33" t="s">
        <v>406</v>
      </c>
      <c r="T4" s="33" t="s">
        <v>398</v>
      </c>
      <c r="U4" s="33" t="s">
        <v>392</v>
      </c>
      <c r="V4" s="33" t="s">
        <v>392</v>
      </c>
    </row>
    <row r="5" spans="1:22" x14ac:dyDescent="0.25">
      <c r="A5" s="47">
        <v>540957</v>
      </c>
      <c r="B5" s="49">
        <v>206200</v>
      </c>
      <c r="C5" s="51" t="s">
        <v>406</v>
      </c>
      <c r="D5" s="33" t="s">
        <v>399</v>
      </c>
      <c r="E5" s="33" t="s">
        <v>409</v>
      </c>
      <c r="F5" s="33" t="s">
        <v>387</v>
      </c>
      <c r="G5" s="33" t="s">
        <v>388</v>
      </c>
      <c r="H5" s="33" t="s">
        <v>389</v>
      </c>
      <c r="I5" s="33" t="s">
        <v>275</v>
      </c>
      <c r="J5" s="33" t="s">
        <v>390</v>
      </c>
      <c r="K5" s="33" t="s">
        <v>405</v>
      </c>
      <c r="L5" s="33" t="s">
        <v>392</v>
      </c>
      <c r="M5" s="33" t="s">
        <v>275</v>
      </c>
      <c r="N5" s="33" t="s">
        <v>394</v>
      </c>
      <c r="O5" s="33" t="s">
        <v>395</v>
      </c>
      <c r="P5" s="33" t="s">
        <v>402</v>
      </c>
      <c r="Q5" s="33" t="s">
        <v>406</v>
      </c>
      <c r="R5" s="33" t="s">
        <v>406</v>
      </c>
      <c r="S5" s="33" t="s">
        <v>406</v>
      </c>
      <c r="T5" s="33" t="s">
        <v>398</v>
      </c>
      <c r="U5" s="33" t="s">
        <v>392</v>
      </c>
      <c r="V5" s="33" t="s">
        <v>392</v>
      </c>
    </row>
    <row r="6" spans="1:22" x14ac:dyDescent="0.25">
      <c r="A6" s="47">
        <v>550509</v>
      </c>
      <c r="B6" s="49">
        <v>101717</v>
      </c>
      <c r="C6" s="51" t="s">
        <v>412</v>
      </c>
      <c r="D6" s="33" t="s">
        <v>399</v>
      </c>
      <c r="E6" s="33" t="s">
        <v>410</v>
      </c>
      <c r="F6" s="33" t="s">
        <v>387</v>
      </c>
      <c r="G6" s="33" t="s">
        <v>388</v>
      </c>
      <c r="H6" s="33" t="s">
        <v>389</v>
      </c>
      <c r="I6" s="33" t="s">
        <v>275</v>
      </c>
      <c r="J6" s="33" t="s">
        <v>390</v>
      </c>
      <c r="K6" s="33" t="s">
        <v>411</v>
      </c>
      <c r="L6" s="33" t="s">
        <v>392</v>
      </c>
      <c r="M6" s="33" t="s">
        <v>275</v>
      </c>
      <c r="N6" s="33" t="s">
        <v>394</v>
      </c>
      <c r="O6" s="33" t="s">
        <v>395</v>
      </c>
      <c r="P6" s="33" t="s">
        <v>402</v>
      </c>
      <c r="Q6" s="33" t="s">
        <v>412</v>
      </c>
      <c r="R6" s="33" t="s">
        <v>412</v>
      </c>
      <c r="S6" s="33" t="s">
        <v>412</v>
      </c>
      <c r="T6" s="33" t="s">
        <v>398</v>
      </c>
      <c r="U6" s="33" t="s">
        <v>392</v>
      </c>
      <c r="V6" s="33" t="s">
        <v>392</v>
      </c>
    </row>
    <row r="7" spans="1:22" x14ac:dyDescent="0.25">
      <c r="A7" s="47">
        <v>550383</v>
      </c>
      <c r="B7" s="49">
        <v>23200</v>
      </c>
      <c r="C7" s="51" t="s">
        <v>412</v>
      </c>
      <c r="D7" s="33" t="s">
        <v>399</v>
      </c>
      <c r="E7" s="33" t="s">
        <v>413</v>
      </c>
      <c r="F7" s="33" t="s">
        <v>387</v>
      </c>
      <c r="G7" s="33" t="s">
        <v>388</v>
      </c>
      <c r="H7" s="33" t="s">
        <v>389</v>
      </c>
      <c r="I7" s="33" t="s">
        <v>275</v>
      </c>
      <c r="J7" s="33" t="s">
        <v>390</v>
      </c>
      <c r="K7" s="33" t="s">
        <v>414</v>
      </c>
      <c r="L7" s="33" t="s">
        <v>392</v>
      </c>
      <c r="M7" s="33" t="s">
        <v>275</v>
      </c>
      <c r="N7" s="33" t="s">
        <v>394</v>
      </c>
      <c r="O7" s="33" t="s">
        <v>395</v>
      </c>
      <c r="P7" s="33" t="s">
        <v>402</v>
      </c>
      <c r="Q7" s="33" t="s">
        <v>412</v>
      </c>
      <c r="R7" s="33" t="s">
        <v>412</v>
      </c>
      <c r="S7" s="33" t="s">
        <v>412</v>
      </c>
      <c r="T7" s="33" t="s">
        <v>398</v>
      </c>
      <c r="U7" s="33" t="s">
        <v>392</v>
      </c>
      <c r="V7" s="33" t="s">
        <v>392</v>
      </c>
    </row>
    <row r="8" spans="1:22" x14ac:dyDescent="0.25">
      <c r="A8" s="47">
        <v>548045</v>
      </c>
      <c r="B8" s="49">
        <v>94822</v>
      </c>
      <c r="C8" s="51" t="s">
        <v>412</v>
      </c>
      <c r="D8" s="33" t="s">
        <v>419</v>
      </c>
      <c r="E8" s="33" t="s">
        <v>415</v>
      </c>
      <c r="F8" s="33" t="s">
        <v>387</v>
      </c>
      <c r="G8" s="33" t="s">
        <v>388</v>
      </c>
      <c r="H8" s="33" t="s">
        <v>389</v>
      </c>
      <c r="I8" s="33" t="s">
        <v>275</v>
      </c>
      <c r="J8" s="33" t="s">
        <v>390</v>
      </c>
      <c r="K8" s="33" t="s">
        <v>416</v>
      </c>
      <c r="L8" s="33" t="s">
        <v>417</v>
      </c>
      <c r="M8" s="33" t="s">
        <v>275</v>
      </c>
      <c r="N8" s="33" t="s">
        <v>394</v>
      </c>
      <c r="O8" s="33" t="s">
        <v>395</v>
      </c>
      <c r="P8" s="33" t="s">
        <v>402</v>
      </c>
      <c r="Q8" s="33" t="s">
        <v>412</v>
      </c>
      <c r="R8" s="33" t="s">
        <v>412</v>
      </c>
      <c r="S8" s="33" t="s">
        <v>412</v>
      </c>
      <c r="T8" s="33" t="s">
        <v>418</v>
      </c>
      <c r="U8" s="33" t="s">
        <v>392</v>
      </c>
      <c r="V8" s="33" t="s">
        <v>417</v>
      </c>
    </row>
    <row r="9" spans="1:22" x14ac:dyDescent="0.25">
      <c r="A9" s="47">
        <v>540957</v>
      </c>
      <c r="B9" s="49">
        <v>206200</v>
      </c>
      <c r="C9" s="51" t="s">
        <v>412</v>
      </c>
      <c r="D9" s="33" t="s">
        <v>399</v>
      </c>
      <c r="E9" s="33" t="s">
        <v>420</v>
      </c>
      <c r="F9" s="33" t="s">
        <v>387</v>
      </c>
      <c r="G9" s="33" t="s">
        <v>388</v>
      </c>
      <c r="H9" s="33" t="s">
        <v>389</v>
      </c>
      <c r="I9" s="33" t="s">
        <v>275</v>
      </c>
      <c r="J9" s="33" t="s">
        <v>390</v>
      </c>
      <c r="K9" s="33" t="s">
        <v>421</v>
      </c>
      <c r="L9" s="33" t="s">
        <v>417</v>
      </c>
      <c r="M9" s="33" t="s">
        <v>275</v>
      </c>
      <c r="N9" s="33" t="s">
        <v>394</v>
      </c>
      <c r="O9" s="33" t="s">
        <v>395</v>
      </c>
      <c r="P9" s="33" t="s">
        <v>402</v>
      </c>
      <c r="Q9" s="33" t="s">
        <v>412</v>
      </c>
      <c r="R9" s="33" t="s">
        <v>412</v>
      </c>
      <c r="S9" s="33" t="s">
        <v>412</v>
      </c>
      <c r="T9" s="33" t="s">
        <v>398</v>
      </c>
      <c r="U9" s="33" t="s">
        <v>392</v>
      </c>
      <c r="V9" s="33" t="s">
        <v>417</v>
      </c>
    </row>
    <row r="10" spans="1:22" x14ac:dyDescent="0.25">
      <c r="A10" s="47">
        <v>561306</v>
      </c>
      <c r="B10" s="49">
        <v>101525</v>
      </c>
      <c r="C10" s="51" t="s">
        <v>403</v>
      </c>
      <c r="D10" s="33" t="s">
        <v>399</v>
      </c>
      <c r="E10" s="33" t="s">
        <v>400</v>
      </c>
      <c r="F10" s="33" t="s">
        <v>387</v>
      </c>
      <c r="G10" s="33" t="s">
        <v>388</v>
      </c>
      <c r="H10" s="33" t="s">
        <v>389</v>
      </c>
      <c r="I10" s="33" t="s">
        <v>275</v>
      </c>
      <c r="J10" s="33" t="s">
        <v>390</v>
      </c>
      <c r="K10" s="33" t="s">
        <v>401</v>
      </c>
      <c r="L10" s="33" t="s">
        <v>392</v>
      </c>
      <c r="M10" s="33" t="s">
        <v>275</v>
      </c>
      <c r="N10" s="33" t="s">
        <v>394</v>
      </c>
      <c r="O10" s="33" t="s">
        <v>395</v>
      </c>
      <c r="P10" s="33" t="s">
        <v>402</v>
      </c>
      <c r="Q10" s="33" t="s">
        <v>403</v>
      </c>
      <c r="R10" s="33" t="s">
        <v>403</v>
      </c>
      <c r="S10" s="33" t="s">
        <v>403</v>
      </c>
      <c r="T10" s="33" t="s">
        <v>398</v>
      </c>
      <c r="U10" s="33" t="s">
        <v>392</v>
      </c>
      <c r="V10" s="33" t="s">
        <v>392</v>
      </c>
    </row>
    <row r="11" spans="1:22" x14ac:dyDescent="0.25">
      <c r="A11" s="47">
        <v>564002</v>
      </c>
      <c r="B11" s="49">
        <v>101814</v>
      </c>
      <c r="C11" s="51" t="s">
        <v>397</v>
      </c>
      <c r="D11" s="33" t="s">
        <v>399</v>
      </c>
      <c r="E11" s="33" t="s">
        <v>386</v>
      </c>
      <c r="F11" s="33" t="s">
        <v>387</v>
      </c>
      <c r="G11" s="33" t="s">
        <v>388</v>
      </c>
      <c r="H11" s="33" t="s">
        <v>389</v>
      </c>
      <c r="I11" s="33" t="s">
        <v>275</v>
      </c>
      <c r="J11" s="33" t="s">
        <v>390</v>
      </c>
      <c r="K11" s="33" t="s">
        <v>391</v>
      </c>
      <c r="L11" s="33" t="s">
        <v>392</v>
      </c>
      <c r="M11" s="33" t="s">
        <v>393</v>
      </c>
      <c r="N11" s="33" t="s">
        <v>394</v>
      </c>
      <c r="O11" s="33" t="s">
        <v>395</v>
      </c>
      <c r="P11" s="33" t="s">
        <v>396</v>
      </c>
      <c r="Q11" s="33" t="s">
        <v>397</v>
      </c>
      <c r="R11" s="33" t="s">
        <v>397</v>
      </c>
      <c r="S11" s="33" t="s">
        <v>397</v>
      </c>
      <c r="T11" s="33" t="s">
        <v>398</v>
      </c>
      <c r="U11" s="33" t="s">
        <v>392</v>
      </c>
      <c r="V11" s="33" t="s">
        <v>392</v>
      </c>
    </row>
  </sheetData>
  <sortState xmlns:xlrd2="http://schemas.microsoft.com/office/spreadsheetml/2017/richdata2" ref="A2:V9">
    <sortCondition ref="C2:C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CARTERA CORTE 28 FEB 2022</vt:lpstr>
      <vt:lpstr>VERIFICACIÓN DE CARTERA NIT 800</vt:lpstr>
      <vt:lpstr>RESUMEN 800</vt:lpstr>
      <vt:lpstr>VERIFICACIÓN DE CARTERA NIT 900</vt:lpstr>
      <vt:lpstr>RESUMEN 900</vt:lpstr>
      <vt:lpstr>PEND X PAGAR </vt:lpstr>
      <vt:lpstr>PAGOS</vt:lpstr>
      <vt:lpstr>GLOSAS PEND X CONCILIAR </vt:lpstr>
      <vt:lpstr>DEVOLUCIONES </vt:lpstr>
      <vt:lpstr>NO RADICADAS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 Auditoria</dc:creator>
  <cp:lastModifiedBy>Jennifer Lorena Castillo Lizarazo</cp:lastModifiedBy>
  <dcterms:created xsi:type="dcterms:W3CDTF">2022-03-29T20:37:55Z</dcterms:created>
  <dcterms:modified xsi:type="dcterms:W3CDTF">2022-04-18T16:47:59Z</dcterms:modified>
</cp:coreProperties>
</file>