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yes\Downloads\"/>
    </mc:Choice>
  </mc:AlternateContent>
  <xr:revisionPtr revIDLastSave="0" documentId="13_ncr:1_{889490E5-132A-464F-BFEC-BAB499E3B9A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I" sheetId="1" r:id="rId1"/>
    <sheet name="CRUCE800" sheetId="6" r:id="rId2"/>
    <sheet name="RESUMEN800" sheetId="7" r:id="rId3"/>
    <sheet name="CRUCE900" sheetId="5" r:id="rId4"/>
    <sheet name="RESUMEN900" sheetId="8" r:id="rId5"/>
  </sheets>
  <externalReferences>
    <externalReference r:id="rId6"/>
  </externalReferences>
  <definedNames>
    <definedName name="_xlnm._FilterDatabase" localSheetId="1" hidden="1">CRUCE800!$A$1:$E$14</definedName>
    <definedName name="_xlnm._FilterDatabase" localSheetId="3" hidden="1">CRUCE900!$A$1:$E$18</definedName>
    <definedName name="_xlnm._FilterDatabase" localSheetId="0" hidden="1">INI!$A$6:$E$35</definedName>
    <definedName name="GLO">[1]CRUCE900!#REF!</definedName>
    <definedName name="glosy">[1]CRUCE900!#REF!</definedName>
    <definedName name="PAY">[1]CRUCE900!#REF!</definedName>
    <definedName name="PEND">[1]CRUCE900!#REF!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8" l="1"/>
  <c r="F17" i="8"/>
  <c r="F16" i="8"/>
  <c r="F15" i="8"/>
  <c r="F14" i="8"/>
  <c r="F13" i="8"/>
  <c r="F12" i="8"/>
  <c r="F11" i="8"/>
  <c r="F9" i="8"/>
  <c r="F21" i="8"/>
  <c r="F16" i="7"/>
  <c r="F15" i="7"/>
  <c r="F14" i="7"/>
  <c r="F12" i="7"/>
  <c r="F9" i="7"/>
  <c r="F21" i="7"/>
  <c r="F22" i="8" l="1"/>
  <c r="F26" i="8" s="1"/>
  <c r="F14" i="6"/>
  <c r="O13" i="6"/>
  <c r="O12" i="6"/>
  <c r="O11" i="6"/>
  <c r="O10" i="6"/>
  <c r="O9" i="6"/>
  <c r="O8" i="6"/>
  <c r="O7" i="6"/>
  <c r="O6" i="6"/>
  <c r="O5" i="6"/>
  <c r="O4" i="6"/>
  <c r="O3" i="6"/>
  <c r="O2" i="6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14" i="6"/>
  <c r="F13" i="7" s="1"/>
  <c r="M14" i="6"/>
  <c r="L14" i="6"/>
  <c r="K14" i="6"/>
  <c r="J14" i="6"/>
  <c r="F11" i="7" s="1"/>
  <c r="I14" i="6"/>
  <c r="H14" i="6"/>
  <c r="G14" i="6"/>
  <c r="E14" i="6"/>
  <c r="N18" i="5"/>
  <c r="M18" i="5"/>
  <c r="L18" i="5"/>
  <c r="K18" i="5"/>
  <c r="J18" i="5"/>
  <c r="I18" i="5"/>
  <c r="H18" i="5"/>
  <c r="G18" i="5"/>
  <c r="F18" i="5"/>
  <c r="E18" i="5"/>
  <c r="E35" i="1"/>
  <c r="O14" i="6" l="1"/>
  <c r="F17" i="7" s="1"/>
  <c r="F19" i="7" s="1"/>
  <c r="F22" i="7" s="1"/>
  <c r="F26" i="7" s="1"/>
  <c r="O18" i="5"/>
</calcChain>
</file>

<file path=xl/sharedStrings.xml><?xml version="1.0" encoding="utf-8"?>
<sst xmlns="http://schemas.openxmlformats.org/spreadsheetml/2006/main" count="160" uniqueCount="44">
  <si>
    <t>N° FAC</t>
  </si>
  <si>
    <t>F. RADICACION</t>
  </si>
  <si>
    <t>VALOR NETO</t>
  </si>
  <si>
    <t>SALDO</t>
  </si>
  <si>
    <t>ESTADO DE CARTERA</t>
  </si>
  <si>
    <t>TOTAL CARTERA</t>
  </si>
  <si>
    <t>REGIMEN</t>
  </si>
  <si>
    <t>SUBSIDIADO</t>
  </si>
  <si>
    <t>NIT 860.024.030-5</t>
  </si>
  <si>
    <t>HOSPITAL DIOGENES TRONCOSO DE PUERTO SALGAR</t>
  </si>
  <si>
    <t>COOSALUD EPS</t>
  </si>
  <si>
    <t>CONTRIBUTIVO</t>
  </si>
  <si>
    <t>CARTERA RECONOCIDA PARA PAGO</t>
  </si>
  <si>
    <t>FACTURAS DEVUELTAS</t>
  </si>
  <si>
    <t>FACTURAS EN PROCESO DE AUDITORIA</t>
  </si>
  <si>
    <t>FACTURAS COVID</t>
  </si>
  <si>
    <t>FACTURAS A VERIFICAR RADICACIÓN</t>
  </si>
  <si>
    <t>GLOSAS PENDIENTES POR CONCILIAR</t>
  </si>
  <si>
    <t>GLOSAS ACEPTADAS POR PARTE DE LA IPS</t>
  </si>
  <si>
    <t>COPAGO/CUOTA MODERADORA</t>
  </si>
  <si>
    <t>FACTURAS CANCELADAS PENDIENTES POR DESCARGAR IPS</t>
  </si>
  <si>
    <t>DIFERENCIA ENTRE LAS PARTES</t>
  </si>
  <si>
    <t>COOSALUD EPS SA</t>
  </si>
  <si>
    <t>DETALLE DE CARTERA IPS</t>
  </si>
  <si>
    <t>COOSALUD  NIT 800,249,241</t>
  </si>
  <si>
    <t>=</t>
  </si>
  <si>
    <t>-</t>
  </si>
  <si>
    <t>Facturas sin evidencia de radicación</t>
  </si>
  <si>
    <t>Devoluciones</t>
  </si>
  <si>
    <t>Facturas Canceladas y No descargadas por el Hospital</t>
  </si>
  <si>
    <t>Glosas Aceptadas por la IPS</t>
  </si>
  <si>
    <t>Glosas por  Conciliar</t>
  </si>
  <si>
    <t>Copagos</t>
  </si>
  <si>
    <t>Diferencias a revisar por el Proveedor</t>
  </si>
  <si>
    <t>Saldo</t>
  </si>
  <si>
    <t>*</t>
  </si>
  <si>
    <t>Facturas en proceso de auditoria Aplistaff</t>
  </si>
  <si>
    <t>Saldo Final</t>
  </si>
  <si>
    <t xml:space="preserve">Anticipos por legalizar </t>
  </si>
  <si>
    <t>Estado de cartera HOSPITAL DIOGENES TRONCOSO NIT :860,024,030</t>
  </si>
  <si>
    <t>Cartera presentada  ESE</t>
  </si>
  <si>
    <t>Saldo Disponible a Favor del HOSPITAL  Corte 07/03/2022</t>
  </si>
  <si>
    <t>COOSALUD  NIT 900,226,715</t>
  </si>
  <si>
    <t>Saldo Disponible a Favor de COOSALUD  Corte 07/03/2022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</si>
</sst>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&quot;$&quot;\ #,##0;&quot;$&quot;\ \-#,##0"/>
    <numFmt numFmtId="166" formatCode="_ * #,##0.00_ ;_ * \-#,##0.00_ ;_ * &quot;-&quot;??_ ;_ @_ "/>
    <numFmt numFmtId="167" formatCode="_ * #,##0_ ;_ * \-#,##0_ ;_ * &quot;-&quot;??_ ;_ @_ "/>
    <numFmt numFmtId="168" formatCode="_ * #,##0.0000_ ;_ * \-#,##0.00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3" applyNumberFormat="0" applyFill="0" applyAlignment="0" applyProtection="0"/>
    <xf numFmtId="166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18" xfId="0" applyFont="1" applyBorder="1"/>
    <xf numFmtId="167" fontId="2" fillId="0" borderId="19" xfId="0" applyNumberFormat="1" applyFont="1" applyBorder="1"/>
    <xf numFmtId="0" fontId="0" fillId="0" borderId="18" xfId="0" applyFont="1" applyBorder="1"/>
    <xf numFmtId="14" fontId="0" fillId="0" borderId="18" xfId="0" applyNumberFormat="1" applyFont="1" applyBorder="1" applyAlignment="1">
      <alignment horizontal="right"/>
    </xf>
    <xf numFmtId="0" fontId="23" fillId="0" borderId="20" xfId="0" applyFont="1" applyBorder="1" applyAlignment="1">
      <alignment wrapText="1"/>
    </xf>
    <xf numFmtId="0" fontId="2" fillId="0" borderId="22" xfId="0" applyFont="1" applyBorder="1"/>
    <xf numFmtId="0" fontId="23" fillId="0" borderId="23" xfId="0" applyFont="1" applyBorder="1" applyAlignment="1">
      <alignment wrapText="1"/>
    </xf>
    <xf numFmtId="0" fontId="23" fillId="0" borderId="25" xfId="0" applyFont="1" applyBorder="1" applyAlignment="1">
      <alignment wrapText="1"/>
    </xf>
    <xf numFmtId="167" fontId="25" fillId="0" borderId="24" xfId="0" applyNumberFormat="1" applyFont="1" applyBorder="1"/>
    <xf numFmtId="0" fontId="0" fillId="0" borderId="26" xfId="0" applyFont="1" applyBorder="1"/>
    <xf numFmtId="0" fontId="23" fillId="0" borderId="27" xfId="0" applyFont="1" applyBorder="1" applyAlignment="1">
      <alignment wrapText="1"/>
    </xf>
    <xf numFmtId="14" fontId="0" fillId="0" borderId="26" xfId="0" applyNumberFormat="1" applyFont="1" applyBorder="1" applyAlignment="1">
      <alignment horizontal="right"/>
    </xf>
    <xf numFmtId="3" fontId="24" fillId="24" borderId="21" xfId="0" applyNumberFormat="1" applyFont="1" applyFill="1" applyBorder="1" applyAlignment="1">
      <alignment horizontal="center" vertical="center" wrapText="1"/>
    </xf>
    <xf numFmtId="3" fontId="0" fillId="0" borderId="21" xfId="0" applyNumberFormat="1" applyBorder="1"/>
    <xf numFmtId="3" fontId="25" fillId="0" borderId="24" xfId="0" applyNumberFormat="1" applyFont="1" applyBorder="1"/>
    <xf numFmtId="3" fontId="0" fillId="0" borderId="0" xfId="0" applyNumberFormat="1"/>
    <xf numFmtId="3" fontId="2" fillId="0" borderId="22" xfId="0" applyNumberFormat="1" applyFont="1" applyBorder="1"/>
    <xf numFmtId="3" fontId="23" fillId="0" borderId="23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5" borderId="0" xfId="0" applyFont="1" applyFill="1" applyAlignment="1">
      <alignment vertical="center"/>
    </xf>
    <xf numFmtId="3" fontId="2" fillId="26" borderId="0" xfId="0" applyNumberFormat="1" applyFont="1" applyFill="1" applyAlignment="1">
      <alignment vertical="center"/>
    </xf>
    <xf numFmtId="0" fontId="26" fillId="25" borderId="0" xfId="0" applyFont="1" applyFill="1"/>
    <xf numFmtId="3" fontId="26" fillId="25" borderId="0" xfId="0" applyNumberFormat="1" applyFont="1" applyFill="1"/>
    <xf numFmtId="3" fontId="27" fillId="0" borderId="0" xfId="0" applyNumberFormat="1" applyFont="1"/>
    <xf numFmtId="3" fontId="3" fillId="0" borderId="0" xfId="72" applyNumberFormat="1" applyAlignment="1">
      <alignment horizontal="right"/>
    </xf>
    <xf numFmtId="3" fontId="26" fillId="27" borderId="0" xfId="0" applyNumberFormat="1" applyFont="1" applyFill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73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uro" xfId="29" xr:uid="{00000000-0005-0000-0000-00001B000000}"/>
    <cellStyle name="Explanatory Text" xfId="30" xr:uid="{00000000-0005-0000-0000-00001C000000}"/>
    <cellStyle name="Good" xfId="31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Input" xfId="36" xr:uid="{00000000-0005-0000-0000-000022000000}"/>
    <cellStyle name="Linked Cell" xfId="37" xr:uid="{00000000-0005-0000-0000-000023000000}"/>
    <cellStyle name="Millares 2" xfId="39" xr:uid="{00000000-0005-0000-0000-000024000000}"/>
    <cellStyle name="Millares 3" xfId="40" xr:uid="{00000000-0005-0000-0000-000025000000}"/>
    <cellStyle name="Millares 4" xfId="41" xr:uid="{00000000-0005-0000-0000-000026000000}"/>
    <cellStyle name="Millares 5" xfId="42" xr:uid="{00000000-0005-0000-0000-000027000000}"/>
    <cellStyle name="Millares 6" xfId="43" xr:uid="{00000000-0005-0000-0000-000028000000}"/>
    <cellStyle name="Millares 7" xfId="38" xr:uid="{00000000-0005-0000-0000-000029000000}"/>
    <cellStyle name="Neutral 2" xfId="44" xr:uid="{00000000-0005-0000-0000-00002A000000}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55" xr:uid="{00000000-0005-0000-0000-000036000000}"/>
    <cellStyle name="Normal 2 2" xfId="72" xr:uid="{63874532-E12D-41A3-BB87-C4FBBD6BECD9}"/>
    <cellStyle name="Normal 20" xfId="56" xr:uid="{00000000-0005-0000-0000-000037000000}"/>
    <cellStyle name="Normal 21" xfId="57" xr:uid="{00000000-0005-0000-0000-000038000000}"/>
    <cellStyle name="Normal 22" xfId="1" xr:uid="{00000000-0005-0000-0000-000039000000}"/>
    <cellStyle name="Normal 3" xfId="58" xr:uid="{00000000-0005-0000-0000-00003A000000}"/>
    <cellStyle name="Normal 4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" xfId="65" xr:uid="{00000000-0005-0000-0000-000041000000}"/>
    <cellStyle name="Output" xfId="66" xr:uid="{00000000-0005-0000-0000-000042000000}"/>
    <cellStyle name="Porcentaje 2" xfId="71" xr:uid="{00000000-0005-0000-0000-000043000000}"/>
    <cellStyle name="Porcentual 2" xfId="67" xr:uid="{00000000-0005-0000-0000-000044000000}"/>
    <cellStyle name="Title" xfId="68" xr:uid="{00000000-0005-0000-0000-000045000000}"/>
    <cellStyle name="Total 2" xfId="69" xr:uid="{00000000-0005-0000-0000-000046000000}"/>
    <cellStyle name="Warning Text" xfId="70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114300</xdr:rowOff>
    </xdr:to>
    <xdr:sp macro="" textlink="">
      <xdr:nvSpPr>
        <xdr:cNvPr id="1027" name="AutoShape 3" descr="Convocatoria para... - Alcaldía Municipal de Silvania | Faceboo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80962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104775</xdr:rowOff>
    </xdr:to>
    <xdr:sp macro="" textlink="">
      <xdr:nvSpPr>
        <xdr:cNvPr id="1028" name="AutoShape 4" descr="Convocatoria para... - Alcaldía Municipal de Silvania | Faceboo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962025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104775</xdr:rowOff>
    </xdr:to>
    <xdr:sp macro="" textlink="">
      <xdr:nvSpPr>
        <xdr:cNvPr id="1030" name="AutoShape 6" descr="Convocatoria para... - Alcaldía Municipal de Silvania | Faceboo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8858250" y="216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026" name="AutoShape 2" descr="E. S. E Hospital Diógenes Troncoso - Puerto Salgar - Home | Faceboo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85629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200026</xdr:colOff>
      <xdr:row>0</xdr:row>
      <xdr:rowOff>0</xdr:rowOff>
    </xdr:from>
    <xdr:to>
      <xdr:col>1</xdr:col>
      <xdr:colOff>304800</xdr:colOff>
      <xdr:row>4</xdr:row>
      <xdr:rowOff>190501</xdr:rowOff>
    </xdr:to>
    <xdr:pic>
      <xdr:nvPicPr>
        <xdr:cNvPr id="13" name="Imagen 12" descr="Puede ser una imagen de ‎texto que dice &quot;‎نای HDT E.S.E. Hospital Diogenes Troncoso Puerto Salgar, Cund.‎&quot;‎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0"/>
          <a:ext cx="1285874" cy="952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361950</xdr:colOff>
      <xdr:row>0</xdr:row>
      <xdr:rowOff>0</xdr:rowOff>
    </xdr:from>
    <xdr:to>
      <xdr:col>4</xdr:col>
      <xdr:colOff>1762124</xdr:colOff>
      <xdr:row>4</xdr:row>
      <xdr:rowOff>89772</xdr:rowOff>
    </xdr:to>
    <xdr:pic>
      <xdr:nvPicPr>
        <xdr:cNvPr id="8" name="Imagen 7" descr="Prensa.gc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0"/>
          <a:ext cx="1400174" cy="851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0</xdr:row>
      <xdr:rowOff>304800</xdr:rowOff>
    </xdr:to>
    <xdr:sp macro="" textlink="">
      <xdr:nvSpPr>
        <xdr:cNvPr id="2" name="AutoShape 3" descr="Convocatoria para... - Alcaldía Municipal de Silvania | Facebook">
          <a:extLst>
            <a:ext uri="{FF2B5EF4-FFF2-40B4-BE49-F238E27FC236}">
              <a16:creationId xmlns:a16="http://schemas.microsoft.com/office/drawing/2014/main" id="{18141559-5800-4954-829E-F355676984AB}"/>
            </a:ext>
          </a:extLst>
        </xdr:cNvPr>
        <xdr:cNvSpPr>
          <a:spLocks noChangeAspect="1" noChangeArrowheads="1"/>
        </xdr:cNvSpPr>
      </xdr:nvSpPr>
      <xdr:spPr bwMode="auto">
        <a:xfrm>
          <a:off x="6638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95250</xdr:rowOff>
    </xdr:to>
    <xdr:sp macro="" textlink="">
      <xdr:nvSpPr>
        <xdr:cNvPr id="3" name="AutoShape 4" descr="Convocatoria para... - Alcaldía Municipal de Silvania | Facebook">
          <a:extLst>
            <a:ext uri="{FF2B5EF4-FFF2-40B4-BE49-F238E27FC236}">
              <a16:creationId xmlns:a16="http://schemas.microsoft.com/office/drawing/2014/main" id="{5B4C60B1-3731-4F01-B2E1-45E27A10E208}"/>
            </a:ext>
          </a:extLst>
        </xdr:cNvPr>
        <xdr:cNvSpPr>
          <a:spLocks noChangeAspect="1" noChangeArrowheads="1"/>
        </xdr:cNvSpPr>
      </xdr:nvSpPr>
      <xdr:spPr bwMode="auto">
        <a:xfrm>
          <a:off x="6638925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95250</xdr:rowOff>
    </xdr:to>
    <xdr:sp macro="" textlink="">
      <xdr:nvSpPr>
        <xdr:cNvPr id="4" name="AutoShape 6" descr="Convocatoria para... - Alcaldía Municipal de Silvania | Facebook">
          <a:extLst>
            <a:ext uri="{FF2B5EF4-FFF2-40B4-BE49-F238E27FC236}">
              <a16:creationId xmlns:a16="http://schemas.microsoft.com/office/drawing/2014/main" id="{EE6A2408-B402-459E-9B30-4F820F1BA987}"/>
            </a:ext>
          </a:extLst>
        </xdr:cNvPr>
        <xdr:cNvSpPr>
          <a:spLocks noChangeAspect="1" noChangeArrowheads="1"/>
        </xdr:cNvSpPr>
      </xdr:nvSpPr>
      <xdr:spPr bwMode="auto">
        <a:xfrm>
          <a:off x="6638925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0</xdr:row>
      <xdr:rowOff>304800</xdr:rowOff>
    </xdr:to>
    <xdr:sp macro="" textlink="">
      <xdr:nvSpPr>
        <xdr:cNvPr id="5" name="AutoShape 2" descr="E. S. E Hospital Diógenes Troncoso - Puerto Salgar - Home | Facebook">
          <a:extLst>
            <a:ext uri="{FF2B5EF4-FFF2-40B4-BE49-F238E27FC236}">
              <a16:creationId xmlns:a16="http://schemas.microsoft.com/office/drawing/2014/main" id="{55F428FE-493B-44CC-85CD-3E4ED3E115BD}"/>
            </a:ext>
          </a:extLst>
        </xdr:cNvPr>
        <xdr:cNvSpPr>
          <a:spLocks noChangeAspect="1" noChangeArrowheads="1"/>
        </xdr:cNvSpPr>
      </xdr:nvSpPr>
      <xdr:spPr bwMode="auto">
        <a:xfrm>
          <a:off x="6638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</xdr:colOff>
      <xdr:row>0</xdr:row>
      <xdr:rowOff>28575</xdr:rowOff>
    </xdr:from>
    <xdr:ext cx="3905250" cy="542926"/>
    <xdr:pic>
      <xdr:nvPicPr>
        <xdr:cNvPr id="2" name="Imagen 1">
          <a:extLst>
            <a:ext uri="{FF2B5EF4-FFF2-40B4-BE49-F238E27FC236}">
              <a16:creationId xmlns:a16="http://schemas.microsoft.com/office/drawing/2014/main" id="{34C16F79-84C4-4A4E-A825-35E889C8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8575"/>
          <a:ext cx="3905250" cy="54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0</xdr:row>
      <xdr:rowOff>304800</xdr:rowOff>
    </xdr:to>
    <xdr:sp macro="" textlink="">
      <xdr:nvSpPr>
        <xdr:cNvPr id="2" name="AutoShape 3" descr="Convocatoria para... - Alcaldía Municipal de Silvania | Facebook">
          <a:extLst>
            <a:ext uri="{FF2B5EF4-FFF2-40B4-BE49-F238E27FC236}">
              <a16:creationId xmlns:a16="http://schemas.microsoft.com/office/drawing/2014/main" id="{708500D2-297F-42DD-98C7-701BDB70B947}"/>
            </a:ext>
          </a:extLst>
        </xdr:cNvPr>
        <xdr:cNvSpPr>
          <a:spLocks noChangeAspect="1" noChangeArrowheads="1"/>
        </xdr:cNvSpPr>
      </xdr:nvSpPr>
      <xdr:spPr bwMode="auto">
        <a:xfrm>
          <a:off x="6638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95250</xdr:rowOff>
    </xdr:to>
    <xdr:sp macro="" textlink="">
      <xdr:nvSpPr>
        <xdr:cNvPr id="3" name="AutoShape 4" descr="Convocatoria para... - Alcaldía Municipal de Silvania | Facebook">
          <a:extLst>
            <a:ext uri="{FF2B5EF4-FFF2-40B4-BE49-F238E27FC236}">
              <a16:creationId xmlns:a16="http://schemas.microsoft.com/office/drawing/2014/main" id="{CB105609-C0A6-483E-ACCF-168F49040470}"/>
            </a:ext>
          </a:extLst>
        </xdr:cNvPr>
        <xdr:cNvSpPr>
          <a:spLocks noChangeAspect="1" noChangeArrowheads="1"/>
        </xdr:cNvSpPr>
      </xdr:nvSpPr>
      <xdr:spPr bwMode="auto">
        <a:xfrm>
          <a:off x="6638925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95250</xdr:rowOff>
    </xdr:to>
    <xdr:sp macro="" textlink="">
      <xdr:nvSpPr>
        <xdr:cNvPr id="4" name="AutoShape 6" descr="Convocatoria para... - Alcaldía Municipal de Silvania | Facebook">
          <a:extLst>
            <a:ext uri="{FF2B5EF4-FFF2-40B4-BE49-F238E27FC236}">
              <a16:creationId xmlns:a16="http://schemas.microsoft.com/office/drawing/2014/main" id="{826191B2-8B67-457C-AF72-AA3AFCA282D5}"/>
            </a:ext>
          </a:extLst>
        </xdr:cNvPr>
        <xdr:cNvSpPr>
          <a:spLocks noChangeAspect="1" noChangeArrowheads="1"/>
        </xdr:cNvSpPr>
      </xdr:nvSpPr>
      <xdr:spPr bwMode="auto">
        <a:xfrm>
          <a:off x="6638925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0</xdr:row>
      <xdr:rowOff>304800</xdr:rowOff>
    </xdr:to>
    <xdr:sp macro="" textlink="">
      <xdr:nvSpPr>
        <xdr:cNvPr id="5" name="AutoShape 2" descr="E. S. E Hospital Diógenes Troncoso - Puerto Salgar - Home | Facebook">
          <a:extLst>
            <a:ext uri="{FF2B5EF4-FFF2-40B4-BE49-F238E27FC236}">
              <a16:creationId xmlns:a16="http://schemas.microsoft.com/office/drawing/2014/main" id="{FD74FFEF-F96A-4822-A7A8-838C16182421}"/>
            </a:ext>
          </a:extLst>
        </xdr:cNvPr>
        <xdr:cNvSpPr>
          <a:spLocks noChangeAspect="1" noChangeArrowheads="1"/>
        </xdr:cNvSpPr>
      </xdr:nvSpPr>
      <xdr:spPr bwMode="auto">
        <a:xfrm>
          <a:off x="6638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28574</xdr:colOff>
      <xdr:row>0</xdr:row>
      <xdr:rowOff>28575</xdr:rowOff>
    </xdr:from>
    <xdr:ext cx="3171825" cy="542926"/>
    <xdr:pic>
      <xdr:nvPicPr>
        <xdr:cNvPr id="2" name="Imagen 1">
          <a:extLst>
            <a:ext uri="{FF2B5EF4-FFF2-40B4-BE49-F238E27FC236}">
              <a16:creationId xmlns:a16="http://schemas.microsoft.com/office/drawing/2014/main" id="{2909B807-0315-4069-AD1A-86AE05B0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4" y="28575"/>
          <a:ext cx="3171825" cy="54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oosaludcom-my.sharepoint.com/personal/atome_coosalud_com/Documents/COOSALUD/REGIONAL%20CENTRO/EQUIPO%20FINANCIERO%20REGIONAL%20CENTRO/MESAS%20Y%20CONCILIACIONES/CONCILIACIONES%20DE%20CARTERA%20REGIONAL%20CENTRO/CARTERAS%20CONCILIADAS/800006850%20HOSPITAL%20MARIO%20GAITAN%20YANGUAS%2016.05.2022.xlsx?D326860F" TargetMode="External"/><Relationship Id="rId1" Type="http://schemas.openxmlformats.org/officeDocument/2006/relationships/externalLinkPath" Target="file:///\\D326860F\800006850%20HOSPITAL%20MARIO%20GAITAN%20YANGUAS%2016.05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CRUCE800"/>
      <sheetName val="RESUMEN800"/>
      <sheetName val="CRUCE900"/>
      <sheetName val="RESUMEN900"/>
      <sheetName val="ANTICIP"/>
    </sheetNames>
    <sheetDataSet>
      <sheetData sheetId="0"/>
      <sheetData sheetId="1">
        <row r="199">
          <cell r="J199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workbookViewId="0">
      <selection activeCell="E13" sqref="E13"/>
    </sheetView>
  </sheetViews>
  <sheetFormatPr baseColWidth="10" defaultRowHeight="15" x14ac:dyDescent="0.25"/>
  <cols>
    <col min="1" max="1" width="17.7109375" customWidth="1"/>
    <col min="2" max="2" width="15" customWidth="1"/>
    <col min="3" max="3" width="19.28515625" customWidth="1"/>
    <col min="4" max="4" width="19.5703125" customWidth="1"/>
    <col min="5" max="5" width="28" customWidth="1"/>
  </cols>
  <sheetData>
    <row r="1" spans="1:5" x14ac:dyDescent="0.25">
      <c r="A1" s="32" t="s">
        <v>9</v>
      </c>
      <c r="B1" s="33"/>
      <c r="C1" s="33"/>
      <c r="D1" s="33"/>
      <c r="E1" s="34"/>
    </row>
    <row r="2" spans="1:5" x14ac:dyDescent="0.25">
      <c r="A2" s="35" t="s">
        <v>8</v>
      </c>
      <c r="B2" s="36"/>
      <c r="C2" s="36"/>
      <c r="D2" s="36"/>
      <c r="E2" s="37"/>
    </row>
    <row r="3" spans="1:5" x14ac:dyDescent="0.25">
      <c r="A3" s="35" t="s">
        <v>4</v>
      </c>
      <c r="B3" s="36"/>
      <c r="C3" s="36"/>
      <c r="D3" s="36"/>
      <c r="E3" s="37"/>
    </row>
    <row r="4" spans="1:5" x14ac:dyDescent="0.25">
      <c r="A4" s="35" t="s">
        <v>10</v>
      </c>
      <c r="B4" s="38"/>
      <c r="C4" s="38"/>
      <c r="D4" s="38"/>
      <c r="E4" s="39"/>
    </row>
    <row r="5" spans="1:5" ht="15.75" thickBot="1" x14ac:dyDescent="0.3">
      <c r="A5" s="40"/>
      <c r="B5" s="41"/>
      <c r="C5" s="41"/>
      <c r="D5" s="41"/>
      <c r="E5" s="42"/>
    </row>
    <row r="6" spans="1:5" ht="34.5" customHeight="1" x14ac:dyDescent="0.25">
      <c r="A6" s="1" t="s">
        <v>6</v>
      </c>
      <c r="B6" s="1" t="s">
        <v>0</v>
      </c>
      <c r="C6" s="1" t="s">
        <v>1</v>
      </c>
      <c r="D6" s="1" t="s">
        <v>2</v>
      </c>
      <c r="E6" s="1" t="s">
        <v>3</v>
      </c>
    </row>
    <row r="7" spans="1:5" x14ac:dyDescent="0.25">
      <c r="A7" s="3" t="s">
        <v>11</v>
      </c>
      <c r="B7" s="5">
        <v>327533</v>
      </c>
      <c r="C7" s="4">
        <v>44136</v>
      </c>
      <c r="D7" s="5">
        <v>97260</v>
      </c>
      <c r="E7" s="5">
        <v>97260</v>
      </c>
    </row>
    <row r="8" spans="1:5" x14ac:dyDescent="0.25">
      <c r="A8" s="3" t="s">
        <v>11</v>
      </c>
      <c r="B8" s="5">
        <v>328871</v>
      </c>
      <c r="C8" s="4">
        <v>44136</v>
      </c>
      <c r="D8" s="5">
        <v>167460</v>
      </c>
      <c r="E8" s="5">
        <v>167460</v>
      </c>
    </row>
    <row r="9" spans="1:5" x14ac:dyDescent="0.25">
      <c r="A9" s="3" t="s">
        <v>7</v>
      </c>
      <c r="B9" s="5">
        <v>297945</v>
      </c>
      <c r="C9" s="4">
        <v>41941</v>
      </c>
      <c r="D9" s="5">
        <v>150110</v>
      </c>
      <c r="E9" s="5">
        <v>150110</v>
      </c>
    </row>
    <row r="10" spans="1:5" x14ac:dyDescent="0.25">
      <c r="A10" s="3" t="s">
        <v>7</v>
      </c>
      <c r="B10" s="5">
        <v>298821</v>
      </c>
      <c r="C10" s="4">
        <v>42292</v>
      </c>
      <c r="D10" s="5">
        <v>42300</v>
      </c>
      <c r="E10" s="5">
        <v>42300</v>
      </c>
    </row>
    <row r="11" spans="1:5" x14ac:dyDescent="0.25">
      <c r="A11" s="3" t="s">
        <v>7</v>
      </c>
      <c r="B11" s="5">
        <v>299528</v>
      </c>
      <c r="C11" s="4">
        <v>42158</v>
      </c>
      <c r="D11" s="5">
        <v>108529</v>
      </c>
      <c r="E11" s="5">
        <v>108529</v>
      </c>
    </row>
    <row r="12" spans="1:5" x14ac:dyDescent="0.25">
      <c r="A12" s="3" t="s">
        <v>7</v>
      </c>
      <c r="B12" s="5">
        <v>301410</v>
      </c>
      <c r="C12" s="4">
        <v>42292</v>
      </c>
      <c r="D12" s="5">
        <v>159970</v>
      </c>
      <c r="E12" s="5">
        <v>159970</v>
      </c>
    </row>
    <row r="13" spans="1:5" x14ac:dyDescent="0.25">
      <c r="A13" s="3" t="s">
        <v>7</v>
      </c>
      <c r="B13" s="5">
        <v>302833</v>
      </c>
      <c r="C13" s="4">
        <v>42415</v>
      </c>
      <c r="D13" s="5">
        <v>42654</v>
      </c>
      <c r="E13" s="5">
        <v>42654</v>
      </c>
    </row>
    <row r="14" spans="1:5" x14ac:dyDescent="0.25">
      <c r="A14" s="3" t="s">
        <v>7</v>
      </c>
      <c r="B14" s="5">
        <v>303047</v>
      </c>
      <c r="C14" s="4">
        <v>42415</v>
      </c>
      <c r="D14" s="5">
        <v>47687</v>
      </c>
      <c r="E14" s="5">
        <v>47687</v>
      </c>
    </row>
    <row r="15" spans="1:5" x14ac:dyDescent="0.25">
      <c r="A15" s="3" t="s">
        <v>7</v>
      </c>
      <c r="B15" s="5">
        <v>303957</v>
      </c>
      <c r="C15" s="4">
        <v>42475</v>
      </c>
      <c r="D15" s="5">
        <v>204814</v>
      </c>
      <c r="E15" s="5">
        <v>204814</v>
      </c>
    </row>
    <row r="16" spans="1:5" x14ac:dyDescent="0.25">
      <c r="A16" s="3" t="s">
        <v>7</v>
      </c>
      <c r="B16" s="5">
        <v>305348</v>
      </c>
      <c r="C16" s="4">
        <v>42634</v>
      </c>
      <c r="D16" s="5">
        <v>123226</v>
      </c>
      <c r="E16" s="5">
        <v>123226</v>
      </c>
    </row>
    <row r="17" spans="1:5" x14ac:dyDescent="0.25">
      <c r="A17" s="3" t="s">
        <v>7</v>
      </c>
      <c r="B17" s="5">
        <v>305435</v>
      </c>
      <c r="C17" s="4">
        <v>42634</v>
      </c>
      <c r="D17" s="5">
        <v>46418</v>
      </c>
      <c r="E17" s="5">
        <v>46418</v>
      </c>
    </row>
    <row r="18" spans="1:5" x14ac:dyDescent="0.25">
      <c r="A18" s="3" t="s">
        <v>7</v>
      </c>
      <c r="B18" s="5">
        <v>305453</v>
      </c>
      <c r="C18" s="4">
        <v>42634</v>
      </c>
      <c r="D18" s="5">
        <v>76378</v>
      </c>
      <c r="E18" s="5">
        <v>76378</v>
      </c>
    </row>
    <row r="19" spans="1:5" x14ac:dyDescent="0.25">
      <c r="A19" s="3" t="s">
        <v>7</v>
      </c>
      <c r="B19" s="5">
        <v>306070</v>
      </c>
      <c r="C19" s="4">
        <v>42713</v>
      </c>
      <c r="D19" s="5">
        <v>95900</v>
      </c>
      <c r="E19" s="5">
        <v>95900</v>
      </c>
    </row>
    <row r="20" spans="1:5" x14ac:dyDescent="0.25">
      <c r="A20" s="3" t="s">
        <v>7</v>
      </c>
      <c r="B20" s="5">
        <v>307235</v>
      </c>
      <c r="C20" s="4">
        <v>42940</v>
      </c>
      <c r="D20" s="5">
        <v>80840</v>
      </c>
      <c r="E20" s="5">
        <v>80840</v>
      </c>
    </row>
    <row r="21" spans="1:5" x14ac:dyDescent="0.25">
      <c r="A21" s="3" t="s">
        <v>7</v>
      </c>
      <c r="B21" s="5">
        <v>321203</v>
      </c>
      <c r="C21" s="4">
        <v>44136</v>
      </c>
      <c r="D21" s="5">
        <v>55608</v>
      </c>
      <c r="E21" s="5">
        <v>55608</v>
      </c>
    </row>
    <row r="22" spans="1:5" x14ac:dyDescent="0.25">
      <c r="A22" s="3" t="s">
        <v>7</v>
      </c>
      <c r="B22" s="5">
        <v>321292</v>
      </c>
      <c r="C22" s="4">
        <v>44136</v>
      </c>
      <c r="D22" s="5">
        <v>78640</v>
      </c>
      <c r="E22" s="5">
        <v>78640</v>
      </c>
    </row>
    <row r="23" spans="1:5" x14ac:dyDescent="0.25">
      <c r="A23" s="3" t="s">
        <v>7</v>
      </c>
      <c r="B23" s="5">
        <v>324364</v>
      </c>
      <c r="C23" s="4">
        <v>44136</v>
      </c>
      <c r="D23" s="5">
        <v>263002</v>
      </c>
      <c r="E23" s="5">
        <v>263002</v>
      </c>
    </row>
    <row r="24" spans="1:5" x14ac:dyDescent="0.25">
      <c r="A24" s="3" t="s">
        <v>7</v>
      </c>
      <c r="B24" s="5">
        <v>325061</v>
      </c>
      <c r="C24" s="4">
        <v>44136</v>
      </c>
      <c r="D24" s="5">
        <v>149900</v>
      </c>
      <c r="E24" s="5">
        <v>149900</v>
      </c>
    </row>
    <row r="25" spans="1:5" x14ac:dyDescent="0.25">
      <c r="A25" s="3" t="s">
        <v>7</v>
      </c>
      <c r="B25" s="5">
        <v>325169</v>
      </c>
      <c r="C25" s="4">
        <v>44136</v>
      </c>
      <c r="D25" s="5">
        <v>596290</v>
      </c>
      <c r="E25" s="5">
        <v>596290</v>
      </c>
    </row>
    <row r="26" spans="1:5" x14ac:dyDescent="0.25">
      <c r="A26" s="3" t="s">
        <v>7</v>
      </c>
      <c r="B26" s="5">
        <v>325754</v>
      </c>
      <c r="C26" s="4">
        <v>44136</v>
      </c>
      <c r="D26" s="5">
        <v>280455</v>
      </c>
      <c r="E26" s="5">
        <v>280455</v>
      </c>
    </row>
    <row r="27" spans="1:5" x14ac:dyDescent="0.25">
      <c r="A27" s="3" t="s">
        <v>7</v>
      </c>
      <c r="B27" s="5">
        <v>326088</v>
      </c>
      <c r="C27" s="4">
        <v>44136</v>
      </c>
      <c r="D27" s="5">
        <v>172940</v>
      </c>
      <c r="E27" s="5">
        <v>172940</v>
      </c>
    </row>
    <row r="28" spans="1:5" x14ac:dyDescent="0.25">
      <c r="A28" s="3" t="s">
        <v>7</v>
      </c>
      <c r="B28" s="5">
        <v>327320</v>
      </c>
      <c r="C28" s="4">
        <v>44136</v>
      </c>
      <c r="D28" s="5">
        <v>122000</v>
      </c>
      <c r="E28" s="5">
        <v>122000</v>
      </c>
    </row>
    <row r="29" spans="1:5" x14ac:dyDescent="0.25">
      <c r="A29" s="3" t="s">
        <v>7</v>
      </c>
      <c r="B29" s="5">
        <v>329295</v>
      </c>
      <c r="C29" s="4">
        <v>44145</v>
      </c>
      <c r="D29" s="5">
        <v>146855</v>
      </c>
      <c r="E29" s="5">
        <v>146855</v>
      </c>
    </row>
    <row r="30" spans="1:5" x14ac:dyDescent="0.25">
      <c r="A30" s="3" t="s">
        <v>7</v>
      </c>
      <c r="B30" s="5">
        <v>329320</v>
      </c>
      <c r="C30" s="4">
        <v>44145</v>
      </c>
      <c r="D30" s="5">
        <v>79730</v>
      </c>
      <c r="E30" s="5">
        <v>79730</v>
      </c>
    </row>
    <row r="31" spans="1:5" x14ac:dyDescent="0.25">
      <c r="A31" s="3" t="s">
        <v>7</v>
      </c>
      <c r="B31" s="5">
        <v>329466</v>
      </c>
      <c r="C31" s="4">
        <v>44378</v>
      </c>
      <c r="D31" s="5">
        <v>120200</v>
      </c>
      <c r="E31" s="5">
        <v>120200</v>
      </c>
    </row>
    <row r="32" spans="1:5" x14ac:dyDescent="0.25">
      <c r="A32" s="3" t="s">
        <v>7</v>
      </c>
      <c r="B32" s="5">
        <v>330119</v>
      </c>
      <c r="C32" s="4">
        <v>44378</v>
      </c>
      <c r="D32" s="5">
        <v>57600</v>
      </c>
      <c r="E32" s="5">
        <v>57600</v>
      </c>
    </row>
    <row r="33" spans="1:5" x14ac:dyDescent="0.25">
      <c r="A33" s="3" t="s">
        <v>7</v>
      </c>
      <c r="B33" s="5">
        <v>336220</v>
      </c>
      <c r="C33" s="4">
        <v>44531</v>
      </c>
      <c r="D33" s="5">
        <v>534578</v>
      </c>
      <c r="E33" s="5">
        <v>534578</v>
      </c>
    </row>
    <row r="34" spans="1:5" x14ac:dyDescent="0.25">
      <c r="A34" s="3" t="s">
        <v>7</v>
      </c>
      <c r="B34" s="5">
        <v>336309</v>
      </c>
      <c r="C34" s="4">
        <v>44531</v>
      </c>
      <c r="D34" s="5">
        <v>59700</v>
      </c>
      <c r="E34" s="5">
        <v>59700</v>
      </c>
    </row>
    <row r="35" spans="1:5" ht="15.75" thickBot="1" x14ac:dyDescent="0.3">
      <c r="A35" s="30" t="s">
        <v>5</v>
      </c>
      <c r="B35" s="31"/>
      <c r="C35" s="31"/>
      <c r="D35" s="31"/>
      <c r="E35" s="2">
        <f>SUM(E7:E34)</f>
        <v>4161044</v>
      </c>
    </row>
  </sheetData>
  <autoFilter ref="A6:E35" xr:uid="{00000000-0009-0000-0000-000000000000}"/>
  <mergeCells count="6">
    <mergeCell ref="A35:D35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02A4C-3E68-4383-A1E5-3FD494B4C97D}">
  <dimension ref="A1:O14"/>
  <sheetViews>
    <sheetView workbookViewId="0">
      <selection activeCell="J11" sqref="J11"/>
    </sheetView>
  </sheetViews>
  <sheetFormatPr baseColWidth="10" defaultRowHeight="15" x14ac:dyDescent="0.25"/>
  <cols>
    <col min="1" max="1" width="17.7109375" customWidth="1"/>
    <col min="2" max="2" width="15" customWidth="1"/>
    <col min="3" max="3" width="19.28515625" customWidth="1"/>
    <col min="4" max="4" width="19.5703125" customWidth="1"/>
    <col min="5" max="5" width="11.28515625" style="16" bestFit="1" customWidth="1"/>
    <col min="6" max="15" width="11.42578125" style="16"/>
  </cols>
  <sheetData>
    <row r="1" spans="1:15" ht="51" customHeight="1" x14ac:dyDescent="0.25">
      <c r="A1" s="1" t="s">
        <v>6</v>
      </c>
      <c r="B1" s="1" t="s">
        <v>0</v>
      </c>
      <c r="C1" s="1" t="s">
        <v>1</v>
      </c>
      <c r="D1" s="1" t="s">
        <v>2</v>
      </c>
      <c r="E1" s="17" t="s">
        <v>3</v>
      </c>
      <c r="F1" s="13" t="s">
        <v>12</v>
      </c>
      <c r="G1" s="13" t="s">
        <v>13</v>
      </c>
      <c r="H1" s="13" t="s">
        <v>14</v>
      </c>
      <c r="I1" s="13" t="s">
        <v>15</v>
      </c>
      <c r="J1" s="13" t="s">
        <v>16</v>
      </c>
      <c r="K1" s="13" t="s">
        <v>17</v>
      </c>
      <c r="L1" s="13" t="s">
        <v>18</v>
      </c>
      <c r="M1" s="13" t="s">
        <v>19</v>
      </c>
      <c r="N1" s="13" t="s">
        <v>20</v>
      </c>
      <c r="O1" s="13" t="s">
        <v>21</v>
      </c>
    </row>
    <row r="2" spans="1:15" x14ac:dyDescent="0.25">
      <c r="A2" s="3" t="s">
        <v>7</v>
      </c>
      <c r="B2" s="5">
        <v>297945</v>
      </c>
      <c r="C2" s="4">
        <v>41941</v>
      </c>
      <c r="D2" s="5">
        <v>150110</v>
      </c>
      <c r="E2" s="18">
        <v>150110</v>
      </c>
      <c r="F2" s="14">
        <v>0</v>
      </c>
      <c r="G2" s="14">
        <v>0</v>
      </c>
      <c r="H2" s="14">
        <v>0</v>
      </c>
      <c r="I2" s="14">
        <v>0</v>
      </c>
      <c r="J2" s="14">
        <v>0</v>
      </c>
      <c r="K2" s="14">
        <v>0</v>
      </c>
      <c r="L2" s="14">
        <v>0</v>
      </c>
      <c r="M2" s="14">
        <v>0</v>
      </c>
      <c r="N2" s="14">
        <v>150110</v>
      </c>
      <c r="O2" s="14">
        <f>+E2-F2-G2-H2-I2-J2-K2-L2-M2-N2</f>
        <v>0</v>
      </c>
    </row>
    <row r="3" spans="1:15" x14ac:dyDescent="0.25">
      <c r="A3" s="3" t="s">
        <v>7</v>
      </c>
      <c r="B3" s="5">
        <v>299528</v>
      </c>
      <c r="C3" s="4">
        <v>42158</v>
      </c>
      <c r="D3" s="5">
        <v>108529</v>
      </c>
      <c r="E3" s="18">
        <v>108529</v>
      </c>
      <c r="F3" s="14">
        <v>108529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f t="shared" ref="O3:O13" si="0">+E3-F3-G3-H3-I3-J3-K3-L3-M3-N3</f>
        <v>0</v>
      </c>
    </row>
    <row r="4" spans="1:15" x14ac:dyDescent="0.25">
      <c r="A4" s="3" t="s">
        <v>7</v>
      </c>
      <c r="B4" s="5">
        <v>298821</v>
      </c>
      <c r="C4" s="4">
        <v>42292</v>
      </c>
      <c r="D4" s="5">
        <v>42300</v>
      </c>
      <c r="E4" s="18">
        <v>42300</v>
      </c>
      <c r="F4" s="14">
        <v>42300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f t="shared" si="0"/>
        <v>0</v>
      </c>
    </row>
    <row r="5" spans="1:15" x14ac:dyDescent="0.25">
      <c r="A5" s="3" t="s">
        <v>7</v>
      </c>
      <c r="B5" s="5">
        <v>301410</v>
      </c>
      <c r="C5" s="4">
        <v>42292</v>
      </c>
      <c r="D5" s="5">
        <v>159970</v>
      </c>
      <c r="E5" s="18">
        <v>159970</v>
      </c>
      <c r="F5" s="14">
        <v>159970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 t="shared" si="0"/>
        <v>0</v>
      </c>
    </row>
    <row r="6" spans="1:15" x14ac:dyDescent="0.25">
      <c r="A6" s="3" t="s">
        <v>7</v>
      </c>
      <c r="B6" s="5">
        <v>302833</v>
      </c>
      <c r="C6" s="4">
        <v>42415</v>
      </c>
      <c r="D6" s="5">
        <v>42654</v>
      </c>
      <c r="E6" s="18">
        <v>42654</v>
      </c>
      <c r="F6" s="14">
        <v>42654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 t="shared" si="0"/>
        <v>0</v>
      </c>
    </row>
    <row r="7" spans="1:15" x14ac:dyDescent="0.25">
      <c r="A7" s="3" t="s">
        <v>7</v>
      </c>
      <c r="B7" s="5">
        <v>303047</v>
      </c>
      <c r="C7" s="4">
        <v>42415</v>
      </c>
      <c r="D7" s="5">
        <v>47687</v>
      </c>
      <c r="E7" s="18">
        <v>47687</v>
      </c>
      <c r="F7" s="14">
        <v>0</v>
      </c>
      <c r="G7" s="14">
        <v>0</v>
      </c>
      <c r="H7" s="14">
        <v>0</v>
      </c>
      <c r="I7" s="14">
        <v>0</v>
      </c>
      <c r="J7" s="14">
        <v>47687</v>
      </c>
      <c r="K7" s="14">
        <v>0</v>
      </c>
      <c r="L7" s="14">
        <v>0</v>
      </c>
      <c r="M7" s="14">
        <v>0</v>
      </c>
      <c r="N7" s="14">
        <v>0</v>
      </c>
      <c r="O7" s="14">
        <f t="shared" si="0"/>
        <v>0</v>
      </c>
    </row>
    <row r="8" spans="1:15" x14ac:dyDescent="0.25">
      <c r="A8" s="3" t="s">
        <v>7</v>
      </c>
      <c r="B8" s="5">
        <v>303957</v>
      </c>
      <c r="C8" s="4">
        <v>42475</v>
      </c>
      <c r="D8" s="5">
        <v>204814</v>
      </c>
      <c r="E8" s="18">
        <v>204814</v>
      </c>
      <c r="F8" s="14">
        <v>204814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 t="shared" si="0"/>
        <v>0</v>
      </c>
    </row>
    <row r="9" spans="1:15" x14ac:dyDescent="0.25">
      <c r="A9" s="3" t="s">
        <v>7</v>
      </c>
      <c r="B9" s="5">
        <v>305348</v>
      </c>
      <c r="C9" s="4">
        <v>42634</v>
      </c>
      <c r="D9" s="5">
        <v>123226</v>
      </c>
      <c r="E9" s="18">
        <v>123226</v>
      </c>
      <c r="F9" s="14">
        <v>123226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f t="shared" si="0"/>
        <v>0</v>
      </c>
    </row>
    <row r="10" spans="1:15" x14ac:dyDescent="0.25">
      <c r="A10" s="3" t="s">
        <v>7</v>
      </c>
      <c r="B10" s="5">
        <v>305435</v>
      </c>
      <c r="C10" s="4">
        <v>42634</v>
      </c>
      <c r="D10" s="5">
        <v>46418</v>
      </c>
      <c r="E10" s="18">
        <v>46418</v>
      </c>
      <c r="F10" s="14">
        <v>46418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f t="shared" si="0"/>
        <v>0</v>
      </c>
    </row>
    <row r="11" spans="1:15" x14ac:dyDescent="0.25">
      <c r="A11" s="3" t="s">
        <v>7</v>
      </c>
      <c r="B11" s="5">
        <v>305453</v>
      </c>
      <c r="C11" s="4">
        <v>42634</v>
      </c>
      <c r="D11" s="5">
        <v>76378</v>
      </c>
      <c r="E11" s="18">
        <v>76378</v>
      </c>
      <c r="F11" s="14">
        <v>76378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 t="shared" si="0"/>
        <v>0</v>
      </c>
    </row>
    <row r="12" spans="1:15" x14ac:dyDescent="0.25">
      <c r="A12" s="3" t="s">
        <v>7</v>
      </c>
      <c r="B12" s="5">
        <v>306070</v>
      </c>
      <c r="C12" s="4">
        <v>42713</v>
      </c>
      <c r="D12" s="5">
        <v>95900</v>
      </c>
      <c r="E12" s="18">
        <v>95900</v>
      </c>
      <c r="F12" s="14">
        <v>95900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 t="shared" si="0"/>
        <v>0</v>
      </c>
    </row>
    <row r="13" spans="1:15" ht="15.75" thickBot="1" x14ac:dyDescent="0.3">
      <c r="A13" s="3" t="s">
        <v>7</v>
      </c>
      <c r="B13" s="5">
        <v>307235</v>
      </c>
      <c r="C13" s="4">
        <v>42940</v>
      </c>
      <c r="D13" s="5">
        <v>80840</v>
      </c>
      <c r="E13" s="18">
        <v>80840</v>
      </c>
      <c r="F13" s="14">
        <v>80840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 t="shared" si="0"/>
        <v>0</v>
      </c>
    </row>
    <row r="14" spans="1:15" ht="16.5" thickBot="1" x14ac:dyDescent="0.3">
      <c r="A14" s="43" t="s">
        <v>5</v>
      </c>
      <c r="B14" s="44"/>
      <c r="C14" s="44"/>
      <c r="D14" s="45"/>
      <c r="E14" s="15">
        <f t="shared" ref="E14:O14" si="1">SUM(E2:E13)</f>
        <v>1178826</v>
      </c>
      <c r="F14" s="15">
        <f t="shared" si="1"/>
        <v>981029</v>
      </c>
      <c r="G14" s="15">
        <f t="shared" si="1"/>
        <v>0</v>
      </c>
      <c r="H14" s="15">
        <f t="shared" si="1"/>
        <v>0</v>
      </c>
      <c r="I14" s="15">
        <f t="shared" si="1"/>
        <v>0</v>
      </c>
      <c r="J14" s="15">
        <f t="shared" si="1"/>
        <v>47687</v>
      </c>
      <c r="K14" s="15">
        <f t="shared" si="1"/>
        <v>0</v>
      </c>
      <c r="L14" s="15">
        <f t="shared" si="1"/>
        <v>0</v>
      </c>
      <c r="M14" s="15">
        <f t="shared" si="1"/>
        <v>0</v>
      </c>
      <c r="N14" s="15">
        <f t="shared" si="1"/>
        <v>150110</v>
      </c>
      <c r="O14" s="15">
        <f t="shared" si="1"/>
        <v>0</v>
      </c>
    </row>
  </sheetData>
  <mergeCells count="1">
    <mergeCell ref="A14:D14"/>
  </mergeCells>
  <pageMargins left="0.7" right="0.7" top="0.75" bottom="0.75" header="0.3" footer="0.3"/>
  <pageSetup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F4486-7BF3-4386-A095-28664C8C959A}">
  <dimension ref="C4:F27"/>
  <sheetViews>
    <sheetView workbookViewId="0">
      <selection activeCell="F19" sqref="F19"/>
    </sheetView>
  </sheetViews>
  <sheetFormatPr baseColWidth="10" defaultRowHeight="15" x14ac:dyDescent="0.25"/>
  <cols>
    <col min="5" max="5" width="72" bestFit="1" customWidth="1"/>
    <col min="6" max="6" width="25.5703125" bestFit="1" customWidth="1"/>
  </cols>
  <sheetData>
    <row r="4" spans="3:6" ht="15.75" x14ac:dyDescent="0.25">
      <c r="D4" s="19"/>
      <c r="E4" s="20" t="s">
        <v>22</v>
      </c>
      <c r="F4" s="16"/>
    </row>
    <row r="5" spans="3:6" ht="15.75" x14ac:dyDescent="0.25">
      <c r="D5" s="19"/>
      <c r="E5" s="20" t="s">
        <v>39</v>
      </c>
      <c r="F5" s="16"/>
    </row>
    <row r="6" spans="3:6" x14ac:dyDescent="0.25">
      <c r="D6" s="19"/>
      <c r="F6" s="16"/>
    </row>
    <row r="7" spans="3:6" x14ac:dyDescent="0.25">
      <c r="C7" s="21"/>
      <c r="D7" s="22"/>
      <c r="E7" s="23" t="s">
        <v>23</v>
      </c>
      <c r="F7" s="24" t="s">
        <v>24</v>
      </c>
    </row>
    <row r="8" spans="3:6" x14ac:dyDescent="0.25">
      <c r="D8" s="19"/>
      <c r="F8" s="16"/>
    </row>
    <row r="9" spans="3:6" ht="18.75" x14ac:dyDescent="0.3">
      <c r="D9" s="19" t="s">
        <v>25</v>
      </c>
      <c r="E9" s="25" t="s">
        <v>40</v>
      </c>
      <c r="F9" s="26">
        <f>+CRUCE800!E14</f>
        <v>1178826</v>
      </c>
    </row>
    <row r="10" spans="3:6" x14ac:dyDescent="0.25">
      <c r="D10" s="19"/>
      <c r="F10" s="16"/>
    </row>
    <row r="11" spans="3:6" x14ac:dyDescent="0.25">
      <c r="D11" s="19" t="s">
        <v>26</v>
      </c>
      <c r="E11" t="s">
        <v>27</v>
      </c>
      <c r="F11" s="16">
        <f>+CRUCE800!J14</f>
        <v>47687</v>
      </c>
    </row>
    <row r="12" spans="3:6" x14ac:dyDescent="0.25">
      <c r="D12" s="19" t="s">
        <v>26</v>
      </c>
      <c r="E12" t="s">
        <v>28</v>
      </c>
      <c r="F12" s="16">
        <f>+CRUCE800!G14</f>
        <v>0</v>
      </c>
    </row>
    <row r="13" spans="3:6" x14ac:dyDescent="0.25">
      <c r="D13" s="19" t="s">
        <v>26</v>
      </c>
      <c r="E13" t="s">
        <v>29</v>
      </c>
      <c r="F13" s="16">
        <f>+CRUCE800!N14</f>
        <v>150110</v>
      </c>
    </row>
    <row r="14" spans="3:6" x14ac:dyDescent="0.25">
      <c r="D14" s="19" t="s">
        <v>26</v>
      </c>
      <c r="E14" t="s">
        <v>30</v>
      </c>
      <c r="F14" s="16">
        <f>+CRUCE800!L14</f>
        <v>0</v>
      </c>
    </row>
    <row r="15" spans="3:6" x14ac:dyDescent="0.25">
      <c r="D15" s="19" t="s">
        <v>26</v>
      </c>
      <c r="E15" t="s">
        <v>31</v>
      </c>
      <c r="F15" s="16">
        <f>+CRUCE800!K14</f>
        <v>0</v>
      </c>
    </row>
    <row r="16" spans="3:6" x14ac:dyDescent="0.25">
      <c r="D16" s="19" t="s">
        <v>26</v>
      </c>
      <c r="E16" t="s">
        <v>32</v>
      </c>
      <c r="F16" s="16">
        <f>+CRUCE800!M14</f>
        <v>0</v>
      </c>
    </row>
    <row r="17" spans="4:6" x14ac:dyDescent="0.25">
      <c r="D17" s="19" t="s">
        <v>26</v>
      </c>
      <c r="E17" t="s">
        <v>33</v>
      </c>
      <c r="F17" s="16">
        <f>+CRUCE800!O14</f>
        <v>0</v>
      </c>
    </row>
    <row r="18" spans="4:6" x14ac:dyDescent="0.25">
      <c r="D18" s="19"/>
      <c r="F18" s="16"/>
    </row>
    <row r="19" spans="4:6" ht="18.75" x14ac:dyDescent="0.3">
      <c r="D19" s="19" t="s">
        <v>25</v>
      </c>
      <c r="E19" s="25" t="s">
        <v>34</v>
      </c>
      <c r="F19" s="26">
        <f>+F9-F11-F12-F13-F14-F15-F16-F17</f>
        <v>981029</v>
      </c>
    </row>
    <row r="20" spans="4:6" x14ac:dyDescent="0.25">
      <c r="D20" s="19" t="s">
        <v>35</v>
      </c>
      <c r="F20" s="27"/>
    </row>
    <row r="21" spans="4:6" x14ac:dyDescent="0.25">
      <c r="D21" s="19"/>
      <c r="E21" t="s">
        <v>36</v>
      </c>
      <c r="F21" s="27">
        <f>+[1]CRUCE800!J199</f>
        <v>0</v>
      </c>
    </row>
    <row r="22" spans="4:6" ht="18.75" x14ac:dyDescent="0.3">
      <c r="D22" s="19" t="s">
        <v>25</v>
      </c>
      <c r="E22" s="25" t="s">
        <v>37</v>
      </c>
      <c r="F22" s="26">
        <f>+F19-F21</f>
        <v>981029</v>
      </c>
    </row>
    <row r="23" spans="4:6" x14ac:dyDescent="0.25">
      <c r="D23" s="19"/>
      <c r="F23" s="16"/>
    </row>
    <row r="24" spans="4:6" x14ac:dyDescent="0.25">
      <c r="D24" s="19" t="s">
        <v>26</v>
      </c>
      <c r="E24" t="s">
        <v>38</v>
      </c>
      <c r="F24" s="28">
        <v>0</v>
      </c>
    </row>
    <row r="25" spans="4:6" x14ac:dyDescent="0.25">
      <c r="D25" s="19" t="s">
        <v>26</v>
      </c>
      <c r="F25" s="16"/>
    </row>
    <row r="26" spans="4:6" ht="18.75" x14ac:dyDescent="0.3">
      <c r="D26" s="19" t="s">
        <v>25</v>
      </c>
      <c r="E26" s="25" t="s">
        <v>41</v>
      </c>
      <c r="F26" s="29">
        <f>+F22-F24</f>
        <v>981029</v>
      </c>
    </row>
    <row r="27" spans="4:6" x14ac:dyDescent="0.25">
      <c r="F27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D295-0D71-4489-AFBD-8AEFA9B9B3C6}">
  <dimension ref="A1:O18"/>
  <sheetViews>
    <sheetView topLeftCell="B1" workbookViewId="0">
      <selection activeCell="K10" sqref="K10"/>
    </sheetView>
  </sheetViews>
  <sheetFormatPr baseColWidth="10" defaultRowHeight="15" x14ac:dyDescent="0.25"/>
  <cols>
    <col min="1" max="1" width="17.7109375" customWidth="1"/>
    <col min="2" max="2" width="15" customWidth="1"/>
    <col min="3" max="3" width="19.28515625" customWidth="1"/>
    <col min="4" max="4" width="19.5703125" customWidth="1"/>
    <col min="5" max="5" width="28" customWidth="1"/>
    <col min="6" max="15" width="11.42578125" style="16"/>
  </cols>
  <sheetData>
    <row r="1" spans="1:15" ht="51" customHeight="1" x14ac:dyDescent="0.25">
      <c r="A1" s="1" t="s">
        <v>6</v>
      </c>
      <c r="B1" s="1" t="s">
        <v>0</v>
      </c>
      <c r="C1" s="1" t="s">
        <v>1</v>
      </c>
      <c r="D1" s="1" t="s">
        <v>2</v>
      </c>
      <c r="E1" s="6" t="s">
        <v>3</v>
      </c>
      <c r="F1" s="13" t="s">
        <v>12</v>
      </c>
      <c r="G1" s="13" t="s">
        <v>13</v>
      </c>
      <c r="H1" s="13" t="s">
        <v>14</v>
      </c>
      <c r="I1" s="13" t="s">
        <v>15</v>
      </c>
      <c r="J1" s="13" t="s">
        <v>16</v>
      </c>
      <c r="K1" s="13" t="s">
        <v>17</v>
      </c>
      <c r="L1" s="13" t="s">
        <v>18</v>
      </c>
      <c r="M1" s="13" t="s">
        <v>19</v>
      </c>
      <c r="N1" s="13" t="s">
        <v>20</v>
      </c>
      <c r="O1" s="13" t="s">
        <v>21</v>
      </c>
    </row>
    <row r="2" spans="1:15" x14ac:dyDescent="0.25">
      <c r="A2" s="3" t="s">
        <v>11</v>
      </c>
      <c r="B2" s="5">
        <v>327533</v>
      </c>
      <c r="C2" s="4">
        <v>44136</v>
      </c>
      <c r="D2" s="5">
        <v>97260</v>
      </c>
      <c r="E2" s="7">
        <v>97260</v>
      </c>
      <c r="F2" s="14">
        <v>0</v>
      </c>
      <c r="G2" s="14">
        <v>0</v>
      </c>
      <c r="H2" s="14">
        <v>0</v>
      </c>
      <c r="I2" s="14">
        <v>0</v>
      </c>
      <c r="J2" s="14">
        <v>0</v>
      </c>
      <c r="K2" s="14">
        <v>0</v>
      </c>
      <c r="L2" s="14">
        <v>0</v>
      </c>
      <c r="M2" s="14">
        <v>0</v>
      </c>
      <c r="N2" s="14">
        <v>97260</v>
      </c>
      <c r="O2" s="14">
        <f>+E2-F2-G2-H2-I2-J2-K2-L2-M2-N2</f>
        <v>0</v>
      </c>
    </row>
    <row r="3" spans="1:15" x14ac:dyDescent="0.25">
      <c r="A3" s="3" t="s">
        <v>11</v>
      </c>
      <c r="B3" s="5">
        <v>328871</v>
      </c>
      <c r="C3" s="4">
        <v>44136</v>
      </c>
      <c r="D3" s="5">
        <v>167460</v>
      </c>
      <c r="E3" s="7">
        <v>167460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167460</v>
      </c>
      <c r="O3" s="14">
        <f t="shared" ref="O3:O17" si="0">+E3-F3-G3-H3-I3-J3-K3-L3-M3-N3</f>
        <v>0</v>
      </c>
    </row>
    <row r="4" spans="1:15" x14ac:dyDescent="0.25">
      <c r="A4" s="3" t="s">
        <v>7</v>
      </c>
      <c r="B4" s="5">
        <v>321203</v>
      </c>
      <c r="C4" s="4">
        <v>44136</v>
      </c>
      <c r="D4" s="5">
        <v>55608</v>
      </c>
      <c r="E4" s="7">
        <v>55608</v>
      </c>
      <c r="F4" s="14">
        <v>0</v>
      </c>
      <c r="G4" s="14">
        <v>0</v>
      </c>
      <c r="H4" s="14">
        <v>0</v>
      </c>
      <c r="I4" s="14">
        <v>0</v>
      </c>
      <c r="J4" s="14">
        <v>55608</v>
      </c>
      <c r="K4" s="14">
        <v>0</v>
      </c>
      <c r="L4" s="14">
        <v>0</v>
      </c>
      <c r="M4" s="14">
        <v>0</v>
      </c>
      <c r="N4" s="14">
        <v>0</v>
      </c>
      <c r="O4" s="14">
        <f t="shared" si="0"/>
        <v>0</v>
      </c>
    </row>
    <row r="5" spans="1:15" x14ac:dyDescent="0.25">
      <c r="A5" s="3" t="s">
        <v>7</v>
      </c>
      <c r="B5" s="5">
        <v>321292</v>
      </c>
      <c r="C5" s="4">
        <v>44136</v>
      </c>
      <c r="D5" s="5">
        <v>78640</v>
      </c>
      <c r="E5" s="7">
        <v>78640</v>
      </c>
      <c r="F5" s="14">
        <v>0</v>
      </c>
      <c r="G5" s="14">
        <v>0</v>
      </c>
      <c r="H5" s="14">
        <v>0</v>
      </c>
      <c r="I5" s="14">
        <v>0</v>
      </c>
      <c r="J5" s="14">
        <v>78640</v>
      </c>
      <c r="K5" s="14">
        <v>0</v>
      </c>
      <c r="L5" s="14">
        <v>0</v>
      </c>
      <c r="M5" s="14">
        <v>0</v>
      </c>
      <c r="N5" s="14">
        <v>0</v>
      </c>
      <c r="O5" s="14">
        <f t="shared" si="0"/>
        <v>0</v>
      </c>
    </row>
    <row r="6" spans="1:15" x14ac:dyDescent="0.25">
      <c r="A6" s="3" t="s">
        <v>7</v>
      </c>
      <c r="B6" s="5">
        <v>324364</v>
      </c>
      <c r="C6" s="4">
        <v>44136</v>
      </c>
      <c r="D6" s="5">
        <v>263002</v>
      </c>
      <c r="E6" s="7">
        <v>263002</v>
      </c>
      <c r="F6" s="14">
        <v>0</v>
      </c>
      <c r="G6" s="14">
        <v>0</v>
      </c>
      <c r="H6" s="14">
        <v>0</v>
      </c>
      <c r="I6" s="14">
        <v>0</v>
      </c>
      <c r="J6" s="14">
        <v>263002</v>
      </c>
      <c r="K6" s="14">
        <v>0</v>
      </c>
      <c r="L6" s="14">
        <v>0</v>
      </c>
      <c r="M6" s="14">
        <v>0</v>
      </c>
      <c r="N6" s="14">
        <v>0</v>
      </c>
      <c r="O6" s="14">
        <f t="shared" si="0"/>
        <v>0</v>
      </c>
    </row>
    <row r="7" spans="1:15" x14ac:dyDescent="0.25">
      <c r="A7" s="3" t="s">
        <v>7</v>
      </c>
      <c r="B7" s="5">
        <v>325061</v>
      </c>
      <c r="C7" s="4">
        <v>44136</v>
      </c>
      <c r="D7" s="5">
        <v>149900</v>
      </c>
      <c r="E7" s="7">
        <v>149900</v>
      </c>
      <c r="F7" s="14">
        <v>0</v>
      </c>
      <c r="G7" s="14">
        <v>0</v>
      </c>
      <c r="H7" s="14">
        <v>0</v>
      </c>
      <c r="I7" s="14">
        <v>0</v>
      </c>
      <c r="J7" s="14">
        <v>149900</v>
      </c>
      <c r="K7" s="14">
        <v>0</v>
      </c>
      <c r="L7" s="14">
        <v>0</v>
      </c>
      <c r="M7" s="14">
        <v>0</v>
      </c>
      <c r="N7" s="14">
        <v>0</v>
      </c>
      <c r="O7" s="14">
        <f t="shared" si="0"/>
        <v>0</v>
      </c>
    </row>
    <row r="8" spans="1:15" x14ac:dyDescent="0.25">
      <c r="A8" s="3" t="s">
        <v>7</v>
      </c>
      <c r="B8" s="5">
        <v>325169</v>
      </c>
      <c r="C8" s="4">
        <v>44136</v>
      </c>
      <c r="D8" s="5">
        <v>596290</v>
      </c>
      <c r="E8" s="7">
        <v>596290</v>
      </c>
      <c r="F8" s="14">
        <v>0</v>
      </c>
      <c r="G8" s="14">
        <v>0</v>
      </c>
      <c r="H8" s="14">
        <v>0</v>
      </c>
      <c r="I8" s="14">
        <v>0</v>
      </c>
      <c r="J8" s="14">
        <v>596290</v>
      </c>
      <c r="K8" s="14">
        <v>0</v>
      </c>
      <c r="L8" s="14">
        <v>0</v>
      </c>
      <c r="M8" s="14">
        <v>0</v>
      </c>
      <c r="N8" s="14">
        <v>0</v>
      </c>
      <c r="O8" s="14">
        <f t="shared" si="0"/>
        <v>0</v>
      </c>
    </row>
    <row r="9" spans="1:15" x14ac:dyDescent="0.25">
      <c r="A9" s="3" t="s">
        <v>7</v>
      </c>
      <c r="B9" s="5">
        <v>325754</v>
      </c>
      <c r="C9" s="4">
        <v>44136</v>
      </c>
      <c r="D9" s="5">
        <v>280455</v>
      </c>
      <c r="E9" s="7">
        <v>280455</v>
      </c>
      <c r="F9" s="14">
        <v>0</v>
      </c>
      <c r="G9" s="14">
        <v>0</v>
      </c>
      <c r="H9" s="14">
        <v>0</v>
      </c>
      <c r="I9" s="14">
        <v>0</v>
      </c>
      <c r="J9" s="14">
        <v>280455</v>
      </c>
      <c r="K9" s="14">
        <v>0</v>
      </c>
      <c r="L9" s="14">
        <v>0</v>
      </c>
      <c r="M9" s="14">
        <v>0</v>
      </c>
      <c r="N9" s="14">
        <v>0</v>
      </c>
      <c r="O9" s="14">
        <f t="shared" si="0"/>
        <v>0</v>
      </c>
    </row>
    <row r="10" spans="1:15" x14ac:dyDescent="0.25">
      <c r="A10" s="3" t="s">
        <v>7</v>
      </c>
      <c r="B10" s="5">
        <v>326088</v>
      </c>
      <c r="C10" s="4">
        <v>44136</v>
      </c>
      <c r="D10" s="5">
        <v>172940</v>
      </c>
      <c r="E10" s="7">
        <v>172940</v>
      </c>
      <c r="F10" s="14">
        <v>0</v>
      </c>
      <c r="G10" s="14">
        <v>0</v>
      </c>
      <c r="H10" s="14">
        <v>0</v>
      </c>
      <c r="I10" s="14">
        <v>0</v>
      </c>
      <c r="J10" s="14">
        <v>172940</v>
      </c>
      <c r="K10" s="14">
        <v>0</v>
      </c>
      <c r="L10" s="14">
        <v>0</v>
      </c>
      <c r="M10" s="14">
        <v>0</v>
      </c>
      <c r="N10" s="14">
        <v>0</v>
      </c>
      <c r="O10" s="14">
        <f t="shared" si="0"/>
        <v>0</v>
      </c>
    </row>
    <row r="11" spans="1:15" x14ac:dyDescent="0.25">
      <c r="A11" s="3" t="s">
        <v>7</v>
      </c>
      <c r="B11" s="5">
        <v>327320</v>
      </c>
      <c r="C11" s="4">
        <v>44136</v>
      </c>
      <c r="D11" s="5">
        <v>122000</v>
      </c>
      <c r="E11" s="7">
        <v>122000</v>
      </c>
      <c r="F11" s="14">
        <v>0</v>
      </c>
      <c r="G11" s="14">
        <v>0</v>
      </c>
      <c r="H11" s="14">
        <v>0</v>
      </c>
      <c r="I11" s="14">
        <v>0</v>
      </c>
      <c r="J11" s="14">
        <v>122000</v>
      </c>
      <c r="K11" s="14">
        <v>0</v>
      </c>
      <c r="L11" s="14">
        <v>0</v>
      </c>
      <c r="M11" s="14">
        <v>0</v>
      </c>
      <c r="N11" s="14">
        <v>0</v>
      </c>
      <c r="O11" s="14">
        <f t="shared" si="0"/>
        <v>0</v>
      </c>
    </row>
    <row r="12" spans="1:15" x14ac:dyDescent="0.25">
      <c r="A12" s="3" t="s">
        <v>7</v>
      </c>
      <c r="B12" s="5">
        <v>329295</v>
      </c>
      <c r="C12" s="4">
        <v>44145</v>
      </c>
      <c r="D12" s="5">
        <v>146855</v>
      </c>
      <c r="E12" s="7">
        <v>146855</v>
      </c>
      <c r="F12" s="14">
        <v>0</v>
      </c>
      <c r="G12" s="14">
        <v>0</v>
      </c>
      <c r="H12" s="14">
        <v>0</v>
      </c>
      <c r="I12" s="14">
        <v>0</v>
      </c>
      <c r="J12" s="14">
        <v>146855</v>
      </c>
      <c r="K12" s="14">
        <v>0</v>
      </c>
      <c r="L12" s="14">
        <v>0</v>
      </c>
      <c r="M12" s="14">
        <v>0</v>
      </c>
      <c r="N12" s="14">
        <v>0</v>
      </c>
      <c r="O12" s="14">
        <f t="shared" si="0"/>
        <v>0</v>
      </c>
    </row>
    <row r="13" spans="1:15" x14ac:dyDescent="0.25">
      <c r="A13" s="3" t="s">
        <v>7</v>
      </c>
      <c r="B13" s="5">
        <v>329320</v>
      </c>
      <c r="C13" s="4">
        <v>44145</v>
      </c>
      <c r="D13" s="5">
        <v>79730</v>
      </c>
      <c r="E13" s="7">
        <v>79730</v>
      </c>
      <c r="F13" s="14">
        <v>0</v>
      </c>
      <c r="G13" s="14">
        <v>0</v>
      </c>
      <c r="H13" s="14">
        <v>0</v>
      </c>
      <c r="I13" s="14">
        <v>0</v>
      </c>
      <c r="J13" s="14">
        <v>79730</v>
      </c>
      <c r="K13" s="14">
        <v>0</v>
      </c>
      <c r="L13" s="14">
        <v>0</v>
      </c>
      <c r="M13" s="14">
        <v>0</v>
      </c>
      <c r="N13" s="14">
        <v>0</v>
      </c>
      <c r="O13" s="14">
        <f t="shared" si="0"/>
        <v>0</v>
      </c>
    </row>
    <row r="14" spans="1:15" x14ac:dyDescent="0.25">
      <c r="A14" s="3" t="s">
        <v>7</v>
      </c>
      <c r="B14" s="5">
        <v>329466</v>
      </c>
      <c r="C14" s="4">
        <v>44378</v>
      </c>
      <c r="D14" s="5">
        <v>120200</v>
      </c>
      <c r="E14" s="7">
        <v>120200</v>
      </c>
      <c r="F14" s="14">
        <v>0</v>
      </c>
      <c r="G14" s="14">
        <v>0</v>
      </c>
      <c r="H14" s="14">
        <v>0</v>
      </c>
      <c r="I14" s="14">
        <v>0</v>
      </c>
      <c r="J14" s="14">
        <v>120200</v>
      </c>
      <c r="K14" s="14">
        <v>0</v>
      </c>
      <c r="L14" s="14">
        <v>0</v>
      </c>
      <c r="M14" s="14">
        <v>0</v>
      </c>
      <c r="N14" s="14">
        <v>0</v>
      </c>
      <c r="O14" s="14">
        <f t="shared" si="0"/>
        <v>0</v>
      </c>
    </row>
    <row r="15" spans="1:15" x14ac:dyDescent="0.25">
      <c r="A15" s="3" t="s">
        <v>7</v>
      </c>
      <c r="B15" s="5">
        <v>330119</v>
      </c>
      <c r="C15" s="4">
        <v>44378</v>
      </c>
      <c r="D15" s="5">
        <v>57600</v>
      </c>
      <c r="E15" s="7">
        <v>57600</v>
      </c>
      <c r="F15" s="14">
        <v>0</v>
      </c>
      <c r="G15" s="14">
        <v>0</v>
      </c>
      <c r="H15" s="14">
        <v>0</v>
      </c>
      <c r="I15" s="14">
        <v>0</v>
      </c>
      <c r="J15" s="14">
        <v>57600</v>
      </c>
      <c r="K15" s="14">
        <v>0</v>
      </c>
      <c r="L15" s="14">
        <v>0</v>
      </c>
      <c r="M15" s="14">
        <v>0</v>
      </c>
      <c r="N15" s="14">
        <v>0</v>
      </c>
      <c r="O15" s="14">
        <f t="shared" si="0"/>
        <v>0</v>
      </c>
    </row>
    <row r="16" spans="1:15" x14ac:dyDescent="0.25">
      <c r="A16" s="3" t="s">
        <v>7</v>
      </c>
      <c r="B16" s="5">
        <v>336220</v>
      </c>
      <c r="C16" s="4">
        <v>44531</v>
      </c>
      <c r="D16" s="5">
        <v>534578</v>
      </c>
      <c r="E16" s="7">
        <v>534578</v>
      </c>
      <c r="F16" s="14">
        <v>0</v>
      </c>
      <c r="G16" s="14">
        <v>0</v>
      </c>
      <c r="H16" s="14">
        <v>0</v>
      </c>
      <c r="I16" s="14">
        <v>0</v>
      </c>
      <c r="J16" s="14">
        <v>534578</v>
      </c>
      <c r="K16" s="14">
        <v>0</v>
      </c>
      <c r="L16" s="14">
        <v>0</v>
      </c>
      <c r="M16" s="14">
        <v>0</v>
      </c>
      <c r="N16" s="14">
        <v>0</v>
      </c>
      <c r="O16" s="14">
        <f t="shared" si="0"/>
        <v>0</v>
      </c>
    </row>
    <row r="17" spans="1:15" ht="15.75" thickBot="1" x14ac:dyDescent="0.3">
      <c r="A17" s="10" t="s">
        <v>7</v>
      </c>
      <c r="B17" s="11">
        <v>336309</v>
      </c>
      <c r="C17" s="12">
        <v>44531</v>
      </c>
      <c r="D17" s="11">
        <v>59700</v>
      </c>
      <c r="E17" s="8">
        <v>59700</v>
      </c>
      <c r="F17" s="14">
        <v>0</v>
      </c>
      <c r="G17" s="14">
        <v>0</v>
      </c>
      <c r="H17" s="14">
        <v>0</v>
      </c>
      <c r="I17" s="14">
        <v>0</v>
      </c>
      <c r="J17" s="14">
        <v>59700</v>
      </c>
      <c r="K17" s="14">
        <v>0</v>
      </c>
      <c r="L17" s="14">
        <v>0</v>
      </c>
      <c r="M17" s="14">
        <v>0</v>
      </c>
      <c r="N17" s="14">
        <v>0</v>
      </c>
      <c r="O17" s="14">
        <f t="shared" si="0"/>
        <v>0</v>
      </c>
    </row>
    <row r="18" spans="1:15" ht="16.5" thickBot="1" x14ac:dyDescent="0.3">
      <c r="A18" s="43" t="s">
        <v>5</v>
      </c>
      <c r="B18" s="44"/>
      <c r="C18" s="44"/>
      <c r="D18" s="45"/>
      <c r="E18" s="9">
        <f t="shared" ref="E18:O18" si="1">SUM(E2:E17)</f>
        <v>2982218</v>
      </c>
      <c r="F18" s="15">
        <f t="shared" si="1"/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2717498</v>
      </c>
      <c r="K18" s="15">
        <f t="shared" si="1"/>
        <v>0</v>
      </c>
      <c r="L18" s="15">
        <f t="shared" si="1"/>
        <v>0</v>
      </c>
      <c r="M18" s="15">
        <f t="shared" si="1"/>
        <v>0</v>
      </c>
      <c r="N18" s="15">
        <f t="shared" si="1"/>
        <v>264720</v>
      </c>
      <c r="O18" s="15">
        <f t="shared" si="1"/>
        <v>0</v>
      </c>
    </row>
  </sheetData>
  <sortState xmlns:xlrd2="http://schemas.microsoft.com/office/spreadsheetml/2017/richdata2" ref="A2:O17">
    <sortCondition ref="C2:C17"/>
  </sortState>
  <mergeCells count="1">
    <mergeCell ref="A18:D18"/>
  </mergeCells>
  <pageMargins left="0.7" right="0.7" top="0.75" bottom="0.75" header="0.3" footer="0.3"/>
  <pageSetup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474A-0067-4E93-AFB5-1855C59E704A}">
  <dimension ref="C4:F27"/>
  <sheetViews>
    <sheetView tabSelected="1" workbookViewId="0">
      <selection activeCell="J13" sqref="J13"/>
    </sheetView>
  </sheetViews>
  <sheetFormatPr baseColWidth="10" defaultRowHeight="15" x14ac:dyDescent="0.25"/>
  <cols>
    <col min="5" max="5" width="69.7109375" customWidth="1"/>
    <col min="6" max="6" width="25.5703125" bestFit="1" customWidth="1"/>
  </cols>
  <sheetData>
    <row r="4" spans="3:6" ht="15.75" x14ac:dyDescent="0.25">
      <c r="D4" s="19"/>
      <c r="E4" s="20" t="s">
        <v>22</v>
      </c>
      <c r="F4" s="16"/>
    </row>
    <row r="5" spans="3:6" ht="15.75" x14ac:dyDescent="0.25">
      <c r="D5" s="19"/>
      <c r="E5" s="20" t="s">
        <v>39</v>
      </c>
      <c r="F5" s="16"/>
    </row>
    <row r="6" spans="3:6" x14ac:dyDescent="0.25">
      <c r="D6" s="19"/>
      <c r="F6" s="16"/>
    </row>
    <row r="7" spans="3:6" x14ac:dyDescent="0.25">
      <c r="C7" s="21"/>
      <c r="D7" s="22"/>
      <c r="E7" s="23" t="s">
        <v>23</v>
      </c>
      <c r="F7" s="24" t="s">
        <v>42</v>
      </c>
    </row>
    <row r="8" spans="3:6" x14ac:dyDescent="0.25">
      <c r="D8" s="19"/>
      <c r="F8" s="16"/>
    </row>
    <row r="9" spans="3:6" ht="18.75" x14ac:dyDescent="0.3">
      <c r="D9" s="19" t="s">
        <v>25</v>
      </c>
      <c r="E9" s="25" t="s">
        <v>40</v>
      </c>
      <c r="F9" s="26">
        <f>+CRUCE900!E18</f>
        <v>2982218</v>
      </c>
    </row>
    <row r="10" spans="3:6" x14ac:dyDescent="0.25">
      <c r="D10" s="19"/>
      <c r="F10" s="16"/>
    </row>
    <row r="11" spans="3:6" x14ac:dyDescent="0.25">
      <c r="D11" s="19" t="s">
        <v>26</v>
      </c>
      <c r="E11" t="s">
        <v>27</v>
      </c>
      <c r="F11" s="16">
        <f>+CRUCE900!J18</f>
        <v>2717498</v>
      </c>
    </row>
    <row r="12" spans="3:6" x14ac:dyDescent="0.25">
      <c r="D12" s="19" t="s">
        <v>26</v>
      </c>
      <c r="E12" t="s">
        <v>28</v>
      </c>
      <c r="F12" s="16">
        <f>+CRUCE900!G18</f>
        <v>0</v>
      </c>
    </row>
    <row r="13" spans="3:6" x14ac:dyDescent="0.25">
      <c r="D13" s="19" t="s">
        <v>26</v>
      </c>
      <c r="E13" t="s">
        <v>29</v>
      </c>
      <c r="F13" s="16">
        <f>+CRUCE900!N18</f>
        <v>264720</v>
      </c>
    </row>
    <row r="14" spans="3:6" x14ac:dyDescent="0.25">
      <c r="D14" s="19" t="s">
        <v>26</v>
      </c>
      <c r="E14" t="s">
        <v>30</v>
      </c>
      <c r="F14" s="16">
        <f>+CRUCE900!L18</f>
        <v>0</v>
      </c>
    </row>
    <row r="15" spans="3:6" x14ac:dyDescent="0.25">
      <c r="D15" s="19" t="s">
        <v>26</v>
      </c>
      <c r="E15" t="s">
        <v>31</v>
      </c>
      <c r="F15" s="16">
        <f>+CRUCE900!K18</f>
        <v>0</v>
      </c>
    </row>
    <row r="16" spans="3:6" x14ac:dyDescent="0.25">
      <c r="D16" s="19" t="s">
        <v>26</v>
      </c>
      <c r="E16" t="s">
        <v>32</v>
      </c>
      <c r="F16" s="16">
        <f>+CRUCE900!M18</f>
        <v>0</v>
      </c>
    </row>
    <row r="17" spans="4:6" x14ac:dyDescent="0.25">
      <c r="D17" s="19" t="s">
        <v>26</v>
      </c>
      <c r="E17" t="s">
        <v>33</v>
      </c>
      <c r="F17" s="16">
        <f>+CRUCE900!O18</f>
        <v>0</v>
      </c>
    </row>
    <row r="18" spans="4:6" x14ac:dyDescent="0.25">
      <c r="D18" s="19"/>
      <c r="F18" s="16"/>
    </row>
    <row r="19" spans="4:6" ht="18.75" x14ac:dyDescent="0.3">
      <c r="D19" s="19" t="s">
        <v>25</v>
      </c>
      <c r="E19" s="25" t="s">
        <v>34</v>
      </c>
      <c r="F19" s="26">
        <f>+F9-F11-F12-F13-F14-F15-F16-F17</f>
        <v>0</v>
      </c>
    </row>
    <row r="20" spans="4:6" x14ac:dyDescent="0.25">
      <c r="D20" s="19" t="s">
        <v>35</v>
      </c>
      <c r="F20" s="27"/>
    </row>
    <row r="21" spans="4:6" x14ac:dyDescent="0.25">
      <c r="D21" s="19"/>
      <c r="E21" t="s">
        <v>36</v>
      </c>
      <c r="F21" s="27">
        <f>+[1]CRUCE800!J199</f>
        <v>0</v>
      </c>
    </row>
    <row r="22" spans="4:6" ht="18.75" x14ac:dyDescent="0.3">
      <c r="D22" s="19" t="s">
        <v>25</v>
      </c>
      <c r="E22" s="25" t="s">
        <v>37</v>
      </c>
      <c r="F22" s="26">
        <f>+F19-F21</f>
        <v>0</v>
      </c>
    </row>
    <row r="23" spans="4:6" x14ac:dyDescent="0.25">
      <c r="D23" s="19"/>
      <c r="F23" s="16"/>
    </row>
    <row r="24" spans="4:6" x14ac:dyDescent="0.25">
      <c r="D24" s="19" t="s">
        <v>26</v>
      </c>
      <c r="E24" t="s">
        <v>38</v>
      </c>
      <c r="F24" s="28">
        <v>0</v>
      </c>
    </row>
    <row r="25" spans="4:6" x14ac:dyDescent="0.25">
      <c r="D25" s="19" t="s">
        <v>26</v>
      </c>
      <c r="F25" s="16"/>
    </row>
    <row r="26" spans="4:6" ht="18.75" x14ac:dyDescent="0.3">
      <c r="D26" s="19" t="s">
        <v>25</v>
      </c>
      <c r="E26" s="25" t="s">
        <v>43</v>
      </c>
      <c r="F26" s="29">
        <f>+F22-F24</f>
        <v>0</v>
      </c>
    </row>
    <row r="27" spans="4:6" x14ac:dyDescent="0.25">
      <c r="F27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</vt:lpstr>
      <vt:lpstr>CRUCE800</vt:lpstr>
      <vt:lpstr>RESUMEN800</vt:lpstr>
      <vt:lpstr>CRUCE900</vt:lpstr>
      <vt:lpstr>RESUMEN900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</dc:creator>
  <cp:lastModifiedBy>Laura Reyes Bernal</cp:lastModifiedBy>
  <dcterms:created xsi:type="dcterms:W3CDTF">2021-04-27T15:00:42Z</dcterms:created>
  <dcterms:modified xsi:type="dcterms:W3CDTF">2022-05-23T16:05:35Z</dcterms:modified>
</cp:coreProperties>
</file>