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oosaludcom-my.sharepoint.com/personal/lejruiz_coosalud_com/Documents/CRUCES DE CARTERA/2. HOSPITAL PEDRO LEON ALVAREZ DIAZ LA MESA/"/>
    </mc:Choice>
  </mc:AlternateContent>
  <xr:revisionPtr revIDLastSave="116" documentId="8_{2DD10A2F-4EBF-412B-9EF2-25DD4730078C}" xr6:coauthVersionLast="47" xr6:coauthVersionMax="47" xr10:uidLastSave="{2E2DE588-5D77-4BBB-8E03-C3180C9FB0D9}"/>
  <bookViews>
    <workbookView xWindow="-120" yWindow="-120" windowWidth="29040" windowHeight="15840" activeTab="2" xr2:uid="{F0B035B0-D6B4-4152-8F21-11926C06B05B}"/>
  </bookViews>
  <sheets>
    <sheet name="CARTERA HOSPITAL" sheetId="1" r:id="rId1"/>
    <sheet name="VERIFICACION" sheetId="2" r:id="rId2"/>
    <sheet name="RESUMEN" sheetId="5" r:id="rId3"/>
    <sheet name="DEVOLUCIONES" sheetId="6" r:id="rId4"/>
    <sheet name="CARTERA COOSALUD" sheetId="3" r:id="rId5"/>
    <sheet name="GLOSAS POR CONCILIAR" sheetId="4" r:id="rId6"/>
  </sheets>
  <definedNames>
    <definedName name="_xlnm._FilterDatabase" localSheetId="4" hidden="1">'CARTERA COOSALUD'!$B$1:$J$55</definedName>
    <definedName name="_xlnm._FilterDatabase" localSheetId="0" hidden="1">'CARTERA HOSPITAL'!$A$12:$E$30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5" l="1"/>
  <c r="F19" i="2"/>
  <c r="F3" i="2"/>
  <c r="F4" i="2"/>
  <c r="F5" i="2"/>
  <c r="F6" i="2"/>
  <c r="F7" i="2"/>
  <c r="F8" i="2"/>
  <c r="F9" i="2"/>
  <c r="F10" i="2"/>
  <c r="F11" i="2"/>
  <c r="F12" i="2"/>
  <c r="F13" i="2"/>
  <c r="F14" i="2"/>
  <c r="F15" i="2"/>
  <c r="F16" i="2"/>
  <c r="F17" i="2"/>
  <c r="F18" i="2"/>
  <c r="F2" i="2"/>
  <c r="B16" i="5"/>
  <c r="B13" i="5"/>
  <c r="B10" i="5"/>
  <c r="E19" i="2"/>
  <c r="D19" i="2"/>
  <c r="C19" i="2"/>
  <c r="B19" i="2"/>
  <c r="C6" i="2"/>
  <c r="C7" i="2"/>
  <c r="C8" i="2"/>
  <c r="C9" i="2"/>
  <c r="C10" i="2"/>
  <c r="C11" i="2"/>
  <c r="C12" i="2"/>
  <c r="C13" i="2"/>
  <c r="C14" i="2"/>
  <c r="C15" i="2"/>
  <c r="C16" i="2"/>
  <c r="C18" i="2"/>
  <c r="C2" i="2"/>
  <c r="E30" i="1"/>
  <c r="B19" i="5" l="1"/>
  <c r="B22" i="5" s="1"/>
  <c r="B26" i="5" s="1"/>
</calcChain>
</file>

<file path=xl/sharedStrings.xml><?xml version="1.0" encoding="utf-8"?>
<sst xmlns="http://schemas.openxmlformats.org/spreadsheetml/2006/main" count="615" uniqueCount="350">
  <si>
    <t>TOTAL</t>
  </si>
  <si>
    <t>HPLA</t>
  </si>
  <si>
    <t>SALDO RECLAMADO</t>
  </si>
  <si>
    <t>FECHA DE RADICACION</t>
  </si>
  <si>
    <t>FECHA DE FACTURA</t>
  </si>
  <si>
    <t>N DE FACTURA</t>
  </si>
  <si>
    <t>PREFIJO DE FACTURA</t>
  </si>
  <si>
    <t>23 DE MAYO DE 2022</t>
  </si>
  <si>
    <t>FECHA DE RECLAMACION:</t>
  </si>
  <si>
    <t>CELULAR:</t>
  </si>
  <si>
    <t>5878570 ext 202</t>
  </si>
  <si>
    <t>FIJO:</t>
  </si>
  <si>
    <t>TELEFONO DE CONTACTO:</t>
  </si>
  <si>
    <t>cartera@hospilamesa.gov.co</t>
  </si>
  <si>
    <t>CORREO ELECTRONICO:</t>
  </si>
  <si>
    <t>YOLANDA NATALY DUQUE BELTRAN</t>
  </si>
  <si>
    <t>PERSONA DE CONTACTO:</t>
  </si>
  <si>
    <t>FECHA DE CORTE:</t>
  </si>
  <si>
    <t>SEDE PRINCIPAL</t>
  </si>
  <si>
    <t>SEDE QUE RECLAMA:</t>
  </si>
  <si>
    <t>NIT:</t>
  </si>
  <si>
    <t>COOSALUD EPS´S</t>
  </si>
  <si>
    <t>COMPAÑÍA:</t>
  </si>
  <si>
    <t>890,680,027</t>
  </si>
  <si>
    <t>E.S.E HOSPITAL PEDRO LEON ALVAREZ DIAZ LA MESA CUNDINAMARCA</t>
  </si>
  <si>
    <t>NOMBRE IPS:</t>
  </si>
  <si>
    <t>Factura</t>
  </si>
  <si>
    <t>Saldo</t>
  </si>
  <si>
    <t>Referencia</t>
  </si>
  <si>
    <t>Importe en moneda local</t>
  </si>
  <si>
    <t>Cuenta de mayor</t>
  </si>
  <si>
    <t>Nº documento</t>
  </si>
  <si>
    <t>Fecha de documento</t>
  </si>
  <si>
    <t>Clase de documento</t>
  </si>
  <si>
    <t>Texto</t>
  </si>
  <si>
    <t>Centro de beneficio</t>
  </si>
  <si>
    <t>Asignación</t>
  </si>
  <si>
    <t>HPLA0002688552</t>
  </si>
  <si>
    <t>2205100202</t>
  </si>
  <si>
    <t>1907383564</t>
  </si>
  <si>
    <t>KR</t>
  </si>
  <si>
    <t>76001181773 JHON JAIRO SUAREZ ZULUAGA</t>
  </si>
  <si>
    <t>10051106831</t>
  </si>
  <si>
    <t>HPLA0002690213</t>
  </si>
  <si>
    <t>1907316195</t>
  </si>
  <si>
    <t>68368116889 BETULIA  SANTAMARIA DESANTAMARIA</t>
  </si>
  <si>
    <t>10121352055</t>
  </si>
  <si>
    <t>HPLA0002636096</t>
  </si>
  <si>
    <t>1907796735</t>
  </si>
  <si>
    <t>54001042356 LUZ GAMUEZ REY</t>
  </si>
  <si>
    <t>1021640575</t>
  </si>
  <si>
    <t>HPLA0002923114</t>
  </si>
  <si>
    <t>1909593705</t>
  </si>
  <si>
    <t>13001191480 RITO ANTONIO ESLAVA MEDINA</t>
  </si>
  <si>
    <t>11201750016</t>
  </si>
  <si>
    <t>HPLA0002920930</t>
  </si>
  <si>
    <t>1909367389</t>
  </si>
  <si>
    <t>70001060773 CARMEN VELASQUEZ RAMOS</t>
  </si>
  <si>
    <t>112017500160</t>
  </si>
  <si>
    <t>HPLA0002924016</t>
  </si>
  <si>
    <t>1909470845</t>
  </si>
  <si>
    <t>68190242319 DENYI JULIANA MORENO BENITEZ</t>
  </si>
  <si>
    <t>11201754782</t>
  </si>
  <si>
    <t>HPLA0002737376</t>
  </si>
  <si>
    <t>1907822854</t>
  </si>
  <si>
    <t>68190167342 LUIS EDUARDO SIERRA NIAZA</t>
  </si>
  <si>
    <t>1121118835</t>
  </si>
  <si>
    <t>HPLA0002562112</t>
  </si>
  <si>
    <t>1906538734</t>
  </si>
  <si>
    <t>13244366616 YERIK STEEVNS RAMOS CAUSADO</t>
  </si>
  <si>
    <t>2021450418</t>
  </si>
  <si>
    <t>HPLA0002562495</t>
  </si>
  <si>
    <t>1906538738</t>
  </si>
  <si>
    <t>HPLA0002566189</t>
  </si>
  <si>
    <t>1906538740</t>
  </si>
  <si>
    <t>13244130059 MARIDYS ESTHER CAUSADO FLOREZ</t>
  </si>
  <si>
    <t>HPLA0002755394</t>
  </si>
  <si>
    <t>2205100208</t>
  </si>
  <si>
    <t>1908329676</t>
  </si>
  <si>
    <t>70001138520 NEYLA MARCELA DIAZ MERCADO</t>
  </si>
  <si>
    <t>4041037224</t>
  </si>
  <si>
    <t>HPLA0002764735</t>
  </si>
  <si>
    <t>1908329692</t>
  </si>
  <si>
    <t>68190318295 YOLIMA  VALEST FUENTES</t>
  </si>
  <si>
    <t>4041041926</t>
  </si>
  <si>
    <t>HPLA0002768462</t>
  </si>
  <si>
    <t>1908329697</t>
  </si>
  <si>
    <t>HPLA0002685658</t>
  </si>
  <si>
    <t>1908329702</t>
  </si>
  <si>
    <t>05250324863 ELIDES DEL CARMEN CARRERA TABORDA</t>
  </si>
  <si>
    <t>4041114792</t>
  </si>
  <si>
    <t>HPLA0002707550</t>
  </si>
  <si>
    <t>1908329685</t>
  </si>
  <si>
    <t>76895102062 JENNIFER KATERINE MATEUS PINEDA</t>
  </si>
  <si>
    <t>4041116800</t>
  </si>
  <si>
    <t>HPLA0002702333</t>
  </si>
  <si>
    <t>1908329689</t>
  </si>
  <si>
    <t>47288106947 SELMI  DAZA FONTALVO</t>
  </si>
  <si>
    <t>HPLA0002758587</t>
  </si>
  <si>
    <t>1908329696</t>
  </si>
  <si>
    <t>4120709752</t>
  </si>
  <si>
    <t>HPLA0002830863</t>
  </si>
  <si>
    <t>1908683764</t>
  </si>
  <si>
    <t>6051242029</t>
  </si>
  <si>
    <t>HPLA0002594752</t>
  </si>
  <si>
    <t>1906732444</t>
  </si>
  <si>
    <t>15500073042 JHOJAN ANDRES GOMEZ NUNSABA</t>
  </si>
  <si>
    <t>6141054133</t>
  </si>
  <si>
    <t>HPLA0002624966</t>
  </si>
  <si>
    <t>1906925980</t>
  </si>
  <si>
    <t>76364500454 MARIA JOSE CARABALI LERMA</t>
  </si>
  <si>
    <t>7051055934</t>
  </si>
  <si>
    <t>HPLA0002853730</t>
  </si>
  <si>
    <t>1908774333</t>
  </si>
  <si>
    <t>68773251959 AURA ROSA MATEUS</t>
  </si>
  <si>
    <t>7191631792</t>
  </si>
  <si>
    <t>HPLA0002675121</t>
  </si>
  <si>
    <t>1907187664</t>
  </si>
  <si>
    <t>68190318299 WILBERTO  MARTINEZ PATINO</t>
  </si>
  <si>
    <t>9141049418</t>
  </si>
  <si>
    <t>ACEPTACION GLOSA GL-689251623644</t>
  </si>
  <si>
    <t>ACEPTA EPS</t>
  </si>
  <si>
    <t>ACEPTACION GLOSA GL-682173264438</t>
  </si>
  <si>
    <t>HPLA0002417490</t>
  </si>
  <si>
    <t>1905678156</t>
  </si>
  <si>
    <t>68190065412 ELVI RUTH DAVID DAVID</t>
  </si>
  <si>
    <t>6819014021</t>
  </si>
  <si>
    <t>12071117788</t>
  </si>
  <si>
    <t>HPLA0002432684</t>
  </si>
  <si>
    <t>1905678158</t>
  </si>
  <si>
    <t>HPLA0002433201</t>
  </si>
  <si>
    <t>1905678161</t>
  </si>
  <si>
    <t>HPLA0002445152</t>
  </si>
  <si>
    <t>1905680549</t>
  </si>
  <si>
    <t>6836814021</t>
  </si>
  <si>
    <t>12071119799</t>
  </si>
  <si>
    <t>2645200201</t>
  </si>
  <si>
    <t>100049639</t>
  </si>
  <si>
    <t>SI</t>
  </si>
  <si>
    <t>NC  - Glosa Evento - Zona  - 1</t>
  </si>
  <si>
    <t>1100000000</t>
  </si>
  <si>
    <t>20 BTA</t>
  </si>
  <si>
    <t>HPLA0001445133</t>
  </si>
  <si>
    <t>1900520193</t>
  </si>
  <si>
    <t>FT-HPLA0001445133 CO200900101</t>
  </si>
  <si>
    <t>6839709700</t>
  </si>
  <si>
    <t>20110401</t>
  </si>
  <si>
    <t>100049707</t>
  </si>
  <si>
    <t>GO  - Glosa Evento - Zona  - 1</t>
  </si>
  <si>
    <t>253 BTA</t>
  </si>
  <si>
    <t>HPLA0002428603</t>
  </si>
  <si>
    <t>1904842410</t>
  </si>
  <si>
    <t>15500017953 YEISSON SANTIAGO PARRA</t>
  </si>
  <si>
    <t>1550014011</t>
  </si>
  <si>
    <t>6191627904</t>
  </si>
  <si>
    <t>HPLA0002423638</t>
  </si>
  <si>
    <t>1904865130</t>
  </si>
  <si>
    <t>68190065412 ELVI DAVID DAVID</t>
  </si>
  <si>
    <t>6191810730</t>
  </si>
  <si>
    <t>HPLA0002453150</t>
  </si>
  <si>
    <t>1904890745</t>
  </si>
  <si>
    <t>76845093153 MARIA JARAMILLO GOMEZ</t>
  </si>
  <si>
    <t>7684514011</t>
  </si>
  <si>
    <t>7090955076</t>
  </si>
  <si>
    <t>2804/0061</t>
  </si>
  <si>
    <t>100049637</t>
  </si>
  <si>
    <t>Abr-00</t>
  </si>
  <si>
    <t>100049638</t>
  </si>
  <si>
    <t>HPLA0002287676</t>
  </si>
  <si>
    <t>1905529909</t>
  </si>
  <si>
    <t>08001089558 ZULEIMA DEL CARMEN DURAN RAMIREZ</t>
  </si>
  <si>
    <t>800114011</t>
  </si>
  <si>
    <t>AT0000008468</t>
  </si>
  <si>
    <t>HPLA1675769</t>
  </si>
  <si>
    <t>1900619448</t>
  </si>
  <si>
    <t>servicio de salud</t>
  </si>
  <si>
    <t>1300110040</t>
  </si>
  <si>
    <t>bl</t>
  </si>
  <si>
    <t>HPLA1936362</t>
  </si>
  <si>
    <t>1901237997</t>
  </si>
  <si>
    <t>SIN CONTRATO</t>
  </si>
  <si>
    <t>BL 1934</t>
  </si>
  <si>
    <t>HPLA1977341</t>
  </si>
  <si>
    <t>1901398343</t>
  </si>
  <si>
    <t>BL 2260</t>
  </si>
  <si>
    <t>HPLA-2044023</t>
  </si>
  <si>
    <t>1901792498</t>
  </si>
  <si>
    <t>1300113011</t>
  </si>
  <si>
    <t>BL 3021</t>
  </si>
  <si>
    <t>HPLA1868026</t>
  </si>
  <si>
    <t>1901064271</t>
  </si>
  <si>
    <t>BL-1416</t>
  </si>
  <si>
    <t>HPLA0001868026</t>
  </si>
  <si>
    <t>1901065212</t>
  </si>
  <si>
    <t>HPLA1957220</t>
  </si>
  <si>
    <t>1901292914</t>
  </si>
  <si>
    <t>SIN NUMERO DE CONTRATO</t>
  </si>
  <si>
    <t>BL-2052</t>
  </si>
  <si>
    <t>HPLA00002123343</t>
  </si>
  <si>
    <t>1902205349</t>
  </si>
  <si>
    <t>BL-3867</t>
  </si>
  <si>
    <t>HPLA0002178706</t>
  </si>
  <si>
    <t>1902537829</t>
  </si>
  <si>
    <t>BL-4490</t>
  </si>
  <si>
    <t>HPLA0002183196</t>
  </si>
  <si>
    <t>1902537830</t>
  </si>
  <si>
    <t>HPLA0001806002</t>
  </si>
  <si>
    <t>1900906912</t>
  </si>
  <si>
    <t>SIN#CTO</t>
  </si>
  <si>
    <t>BL00001032</t>
  </si>
  <si>
    <t>HPLA0002104680</t>
  </si>
  <si>
    <t>1902041065</t>
  </si>
  <si>
    <t>BL3721</t>
  </si>
  <si>
    <t>HPLA0002090775</t>
  </si>
  <si>
    <t>1902041127</t>
  </si>
  <si>
    <t>HPLA0002138338</t>
  </si>
  <si>
    <t>1902355589</t>
  </si>
  <si>
    <t>BL4072</t>
  </si>
  <si>
    <t>HPLA2211460</t>
  </si>
  <si>
    <t>1905465956</t>
  </si>
  <si>
    <t>SERVICIO DE SALUD</t>
  </si>
  <si>
    <t>1300000000</t>
  </si>
  <si>
    <t>BL5548</t>
  </si>
  <si>
    <t>HPLA0002196487</t>
  </si>
  <si>
    <t>1902876255</t>
  </si>
  <si>
    <t>FE HPLA0002196487 MARZO/2014</t>
  </si>
  <si>
    <t>1548014011</t>
  </si>
  <si>
    <t>BY00002089</t>
  </si>
  <si>
    <t>HPLA0002415262</t>
  </si>
  <si>
    <t>1904793635</t>
  </si>
  <si>
    <t>GLOSA INICIAL</t>
  </si>
  <si>
    <t>2300114011</t>
  </si>
  <si>
    <t>Gl-23234210040</t>
  </si>
  <si>
    <t>REPORTE DE GLOSA GL-1341921918</t>
  </si>
  <si>
    <t>HPLA0002204397</t>
  </si>
  <si>
    <t>1902888629</t>
  </si>
  <si>
    <t>FT-HPLA0002204397 CO6810112021</t>
  </si>
  <si>
    <t>6810112021</t>
  </si>
  <si>
    <t>SA0005621</t>
  </si>
  <si>
    <t>HPLA0002347721</t>
  </si>
  <si>
    <t>1904131380</t>
  </si>
  <si>
    <t>76622077576 DUVIER ANDREY SANDOVAL TORRES</t>
  </si>
  <si>
    <t>7662214011</t>
  </si>
  <si>
    <t>VA0020460</t>
  </si>
  <si>
    <t>HPLA0001811961</t>
  </si>
  <si>
    <t>1901092863</t>
  </si>
  <si>
    <t>CAUS. FEBRERO/12 FC-HPLA0001811961</t>
  </si>
  <si>
    <t>7614711011</t>
  </si>
  <si>
    <t>VA2710</t>
  </si>
  <si>
    <t>HPLA0002037280</t>
  </si>
  <si>
    <t>1901752399</t>
  </si>
  <si>
    <t>CAU MAR/13 HPLA0002037280</t>
  </si>
  <si>
    <t>7600113011</t>
  </si>
  <si>
    <t>VA8080</t>
  </si>
  <si>
    <t>HPLA0002054581</t>
  </si>
  <si>
    <t>1901824646</t>
  </si>
  <si>
    <t>CAU ABR/13 HPLA0002054581</t>
  </si>
  <si>
    <t>VA8464</t>
  </si>
  <si>
    <t>Por Pagar</t>
  </si>
  <si>
    <t>Glosa x Conciliar</t>
  </si>
  <si>
    <t>Total</t>
  </si>
  <si>
    <t>COOSALUD EPS SA</t>
  </si>
  <si>
    <t>DETALLE DE CARTERA IPS</t>
  </si>
  <si>
    <t>COOSALUD  NIT 800.249.241</t>
  </si>
  <si>
    <t>Cartera presentada  IPS</t>
  </si>
  <si>
    <t>Facturas sin evidencia de radicación</t>
  </si>
  <si>
    <t>Devoluciones</t>
  </si>
  <si>
    <t>Facturas Pagadas y No descargadas por la IPS</t>
  </si>
  <si>
    <t>Glosas Aceptadas por la IPS</t>
  </si>
  <si>
    <t>Glosas por  Conciliar</t>
  </si>
  <si>
    <t>Diferencias a revisar por el Proveedor</t>
  </si>
  <si>
    <t>Facturas en proceso de auditoria Aplistaff</t>
  </si>
  <si>
    <t>Saldo Final</t>
  </si>
  <si>
    <t>Giros de la EPS por legalizar</t>
  </si>
  <si>
    <t>Estado de cartera HOSPITAL PEDRO LEON ALVAREZ DIAZ NIT : 890.680.027</t>
  </si>
  <si>
    <t>Saldo Disponible a Favor de HOSPITAL PEDRO LEON ALVAREZ DIAZ Corte 31/10/2017</t>
  </si>
  <si>
    <t>COD_DEVOLUCION</t>
  </si>
  <si>
    <t>FACTURA</t>
  </si>
  <si>
    <t>FECHA_DEVOLUCION</t>
  </si>
  <si>
    <t>FECHA_LLEGADA_APLISALUD</t>
  </si>
  <si>
    <t>IPS</t>
  </si>
  <si>
    <t>NOMBRE</t>
  </si>
  <si>
    <t>MOTIVO_ESPECIFICO</t>
  </si>
  <si>
    <t>DESCRIPCION</t>
  </si>
  <si>
    <t>OBSERVACIONES</t>
  </si>
  <si>
    <t>DF-6822021073</t>
  </si>
  <si>
    <t>HPLA0002211460</t>
  </si>
  <si>
    <t>10/04/2014 12:00:00 a. m.</t>
  </si>
  <si>
    <t>31/03/2014 12:00:00 a. m.</t>
  </si>
  <si>
    <t>HOSPITAL PEDRO LEON ALVAREZ DIAZ</t>
  </si>
  <si>
    <t>Prada Bueno Silvia Juliana</t>
  </si>
  <si>
    <t>Usuario o servicio correspondiente a otro plan responsable</t>
  </si>
  <si>
    <t>Se hace devolución de la factura No. HPLA0002211460  correspondiente a la paciente Dilsa Marlen Delgadillo  ya que la paciente a la fecha de la atención 27/01/2014  se encontraba retirada de la base de datos de COOSALUD EPS. Favor facturar a  FAMISANAR EPS responsable del pago de los servicios prestados. Afiliada a FAMISANAR desde el 03/01/2014.</t>
  </si>
  <si>
    <t>DF-05930082111</t>
  </si>
  <si>
    <t>HPLA0002401027</t>
  </si>
  <si>
    <t>10/04/2017 12:00:00 a. m.</t>
  </si>
  <si>
    <t>Villada Martinez Leidy Johana</t>
  </si>
  <si>
    <t>Autorización principal no existe o no corresponde al prestador del servicio de salud</t>
  </si>
  <si>
    <t xml:space="preserve">Se hace devolución de la cuenta ya que no anexan la autorización emitida por la EPS-S correspondiente a la atención . Por favor realizar las respectivas correcciones y una vez subsane enviar para continuar con el proceso de auditoria. </t>
  </si>
  <si>
    <t>DF-139234222151</t>
  </si>
  <si>
    <t>HPLA0002400433</t>
  </si>
  <si>
    <t>4/04/2017 12:00:00 a. m.</t>
  </si>
  <si>
    <t>POLANCO PIANETA JOHANA PAOLA</t>
  </si>
  <si>
    <t>Factura no presenta autorizacion de prestacion de servicios segun decreto 4747 y resolucion 3047. favor diligenciar en direccion medica de COOSALUD EPS. una vez subsanado el motivo de devolucion presentar facturas para su radicacion.Factura se encuentra extemporanea.</t>
  </si>
  <si>
    <t>DF-549239521510</t>
  </si>
  <si>
    <t>5/08/2016 12:00:00 a. m.</t>
  </si>
  <si>
    <t>8/07/2016 12:00:00 a. m.</t>
  </si>
  <si>
    <t>Perez Torrez Ana Patricia</t>
  </si>
  <si>
    <t>Se devuelce factura por no presentar autorizacion ni auditoria.</t>
  </si>
  <si>
    <t>DF-13211521589</t>
  </si>
  <si>
    <t>25/10/2016 12:00:00 a. m.</t>
  </si>
  <si>
    <t>PEREZ MACIAS OSIRIS JOHANA</t>
  </si>
  <si>
    <t>Informe atención inicial de urgencias</t>
  </si>
  <si>
    <t>Aplica cuando la atención de urgencias no se informa a la entidad responsable del pago. en los términos definidos. No aplica en los casos en los que se formulo solicitud de autorización para presentación de servicios adicionales dentro de las 24 horas. No se evidencia el CÓDIGO DE AUTORIZACIÓN DE URGENCIA.</t>
  </si>
  <si>
    <t>DF-13211521590</t>
  </si>
  <si>
    <t>DF-05927392480</t>
  </si>
  <si>
    <t>7/10/2016 12:00:00 a. m.</t>
  </si>
  <si>
    <t>RIVERA ARANGO JULIAN ANDRES</t>
  </si>
  <si>
    <t>Factura no cumple requisitos legales</t>
  </si>
  <si>
    <t>Se hace devolución de la cuenta ya que no anexan el Medio Magnético RIPS. Por favor realizar las respectivas correcciones y una vez subsane enviar para continuar con el proceso de Radicacion.</t>
  </si>
  <si>
    <t>DF-13211522170</t>
  </si>
  <si>
    <t>19/07/2017 12:00:00 a. m.</t>
  </si>
  <si>
    <t xml:space="preserve">Factura no cumple requisitos legales-Extemporánea: Factura con atención superior a los términos definidos en la ley 1231 de 2008 y/o contratos firmado entre las partes.  Factura con mas de un año desde su atencion. </t>
  </si>
  <si>
    <t>DF-13211522171</t>
  </si>
  <si>
    <t>DF-13211522606</t>
  </si>
  <si>
    <t>HPLA2943192</t>
  </si>
  <si>
    <t>19/12/2017 12:00:00 a. m.</t>
  </si>
  <si>
    <t>Se procede a devolver la facturas ya que toda atencion desde 1 de Noviembre en adelante se debe facturar bajo el Nit nuevo de COOSALUD EPS. por motivo del cambio de razon Social.  el Nuevo nit es 900226715-3. por favor corregir nit pata su radicacion.</t>
  </si>
  <si>
    <t>DF-13211522607</t>
  </si>
  <si>
    <t>HPLA2954645</t>
  </si>
  <si>
    <t>DF-13923432812</t>
  </si>
  <si>
    <t>23/12/2014 12:00:00 a. m.</t>
  </si>
  <si>
    <t>15/12/2014 12:00:00 a. m.</t>
  </si>
  <si>
    <t>ACOSTA ARTEAGA CLARA INES</t>
  </si>
  <si>
    <t xml:space="preserve">Falta anexo tecnico y o el reporte  a la  018000 </t>
  </si>
  <si>
    <t>DF-13924502201</t>
  </si>
  <si>
    <t>9/04/2015 12:00:00 a. m.</t>
  </si>
  <si>
    <t>10/03/2015 12:00:00 a. m.</t>
  </si>
  <si>
    <t>Chico Ramirez Dina Luz</t>
  </si>
  <si>
    <t>Se devuelve factura debido a que el  RIPS presenta inconsistencias</t>
  </si>
  <si>
    <t>DF-13924502204</t>
  </si>
  <si>
    <t>Se devuelve factura debido a que el RIPS presenta inconsistencias</t>
  </si>
  <si>
    <t>DF-13924502205</t>
  </si>
  <si>
    <t>DF-47925052363</t>
  </si>
  <si>
    <t>17/05/2016 12:00:00 a. m.</t>
  </si>
  <si>
    <t>10/05/2016 12:00:00 a. m.</t>
  </si>
  <si>
    <t>Pineda Angel Ana Shirley</t>
  </si>
  <si>
    <t>se hace devolucion de esta factura ya que el usuario y la Ips no pertenece a nuestra Red. se envia a Aplisalud Tunja (Boyaca) para que continue con su respectivo proceso</t>
  </si>
  <si>
    <t>Devolucion</t>
  </si>
  <si>
    <t>Diferencia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</si>
</sst>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0"/>
      <name val="Arial"/>
      <family val="2"/>
    </font>
    <font>
      <sz val="1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rgb="FF00CCFF"/>
        <bgColor indexed="64"/>
      </patternFill>
    </fill>
    <fill>
      <patternFill patternType="solid">
        <fgColor theme="4" tint="0.79998168889431442"/>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1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43" fontId="3" fillId="0" borderId="0" applyFont="0" applyFill="0" applyBorder="0" applyAlignment="0" applyProtection="0"/>
  </cellStyleXfs>
  <cellXfs count="52">
    <xf numFmtId="0" fontId="0" fillId="0" borderId="0" xfId="0"/>
    <xf numFmtId="3" fontId="1" fillId="2" borderId="1" xfId="0" applyNumberFormat="1" applyFont="1" applyFill="1" applyBorder="1"/>
    <xf numFmtId="0" fontId="0" fillId="0" borderId="4" xfId="0" applyBorder="1"/>
    <xf numFmtId="14" fontId="0" fillId="0" borderId="5" xfId="0" applyNumberFormat="1" applyBorder="1"/>
    <xf numFmtId="0" fontId="0" fillId="0" borderId="5" xfId="0" applyBorder="1"/>
    <xf numFmtId="0" fontId="0" fillId="0" borderId="6" xfId="0" applyBorder="1" applyAlignment="1">
      <alignment horizontal="center"/>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0" borderId="13" xfId="0" applyFont="1" applyBorder="1"/>
    <xf numFmtId="0" fontId="1" fillId="0" borderId="5" xfId="0" applyFont="1" applyBorder="1"/>
    <xf numFmtId="164" fontId="0" fillId="0" borderId="0" xfId="2" applyNumberFormat="1" applyFont="1"/>
    <xf numFmtId="0" fontId="0" fillId="3" borderId="17" xfId="0" applyFill="1" applyBorder="1"/>
    <xf numFmtId="0" fontId="0" fillId="0" borderId="0" xfId="0" applyAlignment="1">
      <alignment horizontal="left"/>
    </xf>
    <xf numFmtId="1" fontId="0" fillId="0" borderId="0" xfId="0" applyNumberFormat="1" applyAlignment="1">
      <alignment horizontal="right"/>
    </xf>
    <xf numFmtId="14" fontId="0" fillId="0" borderId="0" xfId="0" applyNumberFormat="1" applyAlignment="1">
      <alignment horizontal="left"/>
    </xf>
    <xf numFmtId="0" fontId="0" fillId="0" borderId="17" xfId="0" applyBorder="1"/>
    <xf numFmtId="164" fontId="0" fillId="0" borderId="17" xfId="2" applyNumberFormat="1" applyFont="1" applyBorder="1"/>
    <xf numFmtId="0" fontId="1" fillId="4" borderId="17" xfId="0" applyFont="1" applyFill="1" applyBorder="1"/>
    <xf numFmtId="164" fontId="1" fillId="4" borderId="17" xfId="2" applyNumberFormat="1" applyFont="1" applyFill="1" applyBorder="1"/>
    <xf numFmtId="0" fontId="1" fillId="4" borderId="17" xfId="0" applyFont="1" applyFill="1" applyBorder="1" applyAlignment="1">
      <alignment wrapText="1"/>
    </xf>
    <xf numFmtId="43" fontId="1" fillId="4" borderId="17" xfId="2" applyFont="1" applyFill="1" applyBorder="1" applyAlignment="1">
      <alignment vertical="center" wrapText="1"/>
    </xf>
    <xf numFmtId="0" fontId="0" fillId="0" borderId="16"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1" fillId="2" borderId="3" xfId="0" applyFont="1" applyFill="1" applyBorder="1" applyAlignment="1">
      <alignment horizontal="center"/>
    </xf>
    <xf numFmtId="0" fontId="1" fillId="2" borderId="2" xfId="0" applyFont="1" applyFill="1" applyBorder="1" applyAlignment="1">
      <alignment horizontal="center"/>
    </xf>
    <xf numFmtId="0" fontId="1" fillId="0" borderId="16" xfId="0" applyFont="1" applyBorder="1" applyAlignment="1">
      <alignment horizontal="center" wrapText="1"/>
    </xf>
    <xf numFmtId="0" fontId="1" fillId="0" borderId="15" xfId="0" applyFont="1" applyBorder="1" applyAlignment="1">
      <alignment horizontal="center" wrapText="1"/>
    </xf>
    <xf numFmtId="0" fontId="1" fillId="0" borderId="14" xfId="0" applyFont="1" applyBorder="1" applyAlignment="1">
      <alignment horizontal="center" wrapText="1"/>
    </xf>
    <xf numFmtId="0" fontId="1" fillId="0" borderId="16" xfId="0" applyFont="1" applyBorder="1" applyAlignment="1">
      <alignment horizontal="center"/>
    </xf>
    <xf numFmtId="0" fontId="1" fillId="0" borderId="15" xfId="0" applyFont="1" applyBorder="1" applyAlignment="1">
      <alignment horizontal="center"/>
    </xf>
    <xf numFmtId="0" fontId="1" fillId="0" borderId="14" xfId="0" applyFont="1" applyBorder="1" applyAlignment="1">
      <alignment horizontal="center"/>
    </xf>
    <xf numFmtId="14" fontId="1" fillId="0" borderId="16" xfId="0" applyNumberFormat="1" applyFont="1" applyBorder="1" applyAlignment="1">
      <alignment horizontal="center"/>
    </xf>
    <xf numFmtId="0" fontId="2" fillId="0" borderId="16" xfId="1" applyBorder="1" applyAlignment="1">
      <alignment horizontal="center"/>
    </xf>
    <xf numFmtId="0" fontId="4" fillId="0" borderId="0" xfId="0" applyFont="1"/>
    <xf numFmtId="0" fontId="5" fillId="0" borderId="0" xfId="0" applyFont="1"/>
    <xf numFmtId="0" fontId="6" fillId="0" borderId="0" xfId="0" applyFont="1"/>
    <xf numFmtId="0" fontId="7" fillId="5" borderId="0" xfId="0" applyFont="1" applyFill="1" applyAlignment="1">
      <alignment vertical="center"/>
    </xf>
    <xf numFmtId="0" fontId="7" fillId="6" borderId="0" xfId="0" applyFont="1" applyFill="1" applyAlignment="1">
      <alignment vertical="center"/>
    </xf>
    <xf numFmtId="0" fontId="8" fillId="5" borderId="0" xfId="0" applyFont="1" applyFill="1"/>
    <xf numFmtId="3" fontId="8" fillId="5" borderId="0" xfId="0" applyNumberFormat="1" applyFont="1" applyFill="1"/>
    <xf numFmtId="3" fontId="9" fillId="0" borderId="0" xfId="0" applyNumberFormat="1" applyFont="1" applyAlignment="1">
      <alignment horizontal="right"/>
    </xf>
    <xf numFmtId="0" fontId="10" fillId="0" borderId="0" xfId="0" applyFont="1"/>
    <xf numFmtId="3" fontId="10" fillId="0" borderId="0" xfId="0" applyNumberFormat="1" applyFont="1"/>
    <xf numFmtId="0" fontId="7" fillId="5" borderId="0" xfId="0" applyFont="1" applyFill="1"/>
    <xf numFmtId="3" fontId="8" fillId="7" borderId="0" xfId="0" applyNumberFormat="1" applyFont="1" applyFill="1"/>
    <xf numFmtId="164" fontId="0" fillId="0" borderId="17" xfId="0" applyNumberFormat="1" applyBorder="1"/>
    <xf numFmtId="164" fontId="1" fillId="4" borderId="17" xfId="0" applyNumberFormat="1"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A70F9221-9A0C-49B1-9C8E-431468E20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artera@hospilames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ABD52-78E0-4360-B169-F19EF7D299E4}">
  <dimension ref="A1:E30"/>
  <sheetViews>
    <sheetView topLeftCell="A4" workbookViewId="0">
      <selection activeCell="C27" sqref="C27"/>
    </sheetView>
  </sheetViews>
  <sheetFormatPr baseColWidth="10" defaultRowHeight="15" x14ac:dyDescent="0.25"/>
  <cols>
    <col min="1" max="1" width="24" bestFit="1" customWidth="1"/>
    <col min="2" max="2" width="15.5703125" bestFit="1" customWidth="1"/>
    <col min="3" max="3" width="15.7109375" bestFit="1" customWidth="1"/>
    <col min="4" max="4" width="14.7109375" bestFit="1" customWidth="1"/>
    <col min="5" max="5" width="18.5703125" customWidth="1"/>
  </cols>
  <sheetData>
    <row r="1" spans="1:5" x14ac:dyDescent="0.25">
      <c r="A1" s="10" t="s">
        <v>25</v>
      </c>
      <c r="B1" s="30" t="s">
        <v>24</v>
      </c>
      <c r="C1" s="31"/>
      <c r="D1" s="31"/>
      <c r="E1" s="32"/>
    </row>
    <row r="2" spans="1:5" x14ac:dyDescent="0.25">
      <c r="A2" s="10" t="s">
        <v>20</v>
      </c>
      <c r="B2" s="33" t="s">
        <v>23</v>
      </c>
      <c r="C2" s="34"/>
      <c r="D2" s="34"/>
      <c r="E2" s="35"/>
    </row>
    <row r="3" spans="1:5" x14ac:dyDescent="0.25">
      <c r="A3" s="10" t="s">
        <v>22</v>
      </c>
      <c r="B3" s="33" t="s">
        <v>21</v>
      </c>
      <c r="C3" s="34"/>
      <c r="D3" s="34"/>
      <c r="E3" s="35"/>
    </row>
    <row r="4" spans="1:5" x14ac:dyDescent="0.25">
      <c r="A4" s="10" t="s">
        <v>20</v>
      </c>
      <c r="B4" s="33">
        <v>800249241</v>
      </c>
      <c r="C4" s="34"/>
      <c r="D4" s="34"/>
      <c r="E4" s="35"/>
    </row>
    <row r="5" spans="1:5" x14ac:dyDescent="0.25">
      <c r="A5" s="10" t="s">
        <v>19</v>
      </c>
      <c r="B5" s="33" t="s">
        <v>18</v>
      </c>
      <c r="C5" s="34"/>
      <c r="D5" s="34"/>
      <c r="E5" s="35"/>
    </row>
    <row r="6" spans="1:5" x14ac:dyDescent="0.25">
      <c r="A6" s="10" t="s">
        <v>17</v>
      </c>
      <c r="B6" s="36">
        <v>44651</v>
      </c>
      <c r="C6" s="34"/>
      <c r="D6" s="34"/>
      <c r="E6" s="35"/>
    </row>
    <row r="7" spans="1:5" x14ac:dyDescent="0.25">
      <c r="A7" s="10" t="s">
        <v>16</v>
      </c>
      <c r="B7" s="33" t="s">
        <v>15</v>
      </c>
      <c r="C7" s="34"/>
      <c r="D7" s="34"/>
      <c r="E7" s="35"/>
    </row>
    <row r="8" spans="1:5" x14ac:dyDescent="0.25">
      <c r="A8" s="10" t="s">
        <v>14</v>
      </c>
      <c r="B8" s="37" t="s">
        <v>13</v>
      </c>
      <c r="C8" s="23"/>
      <c r="D8" s="23"/>
      <c r="E8" s="24"/>
    </row>
    <row r="9" spans="1:5" x14ac:dyDescent="0.25">
      <c r="A9" s="10" t="s">
        <v>12</v>
      </c>
      <c r="B9" s="4" t="s">
        <v>11</v>
      </c>
      <c r="C9" s="22" t="s">
        <v>10</v>
      </c>
      <c r="D9" s="23"/>
      <c r="E9" s="24"/>
    </row>
    <row r="10" spans="1:5" x14ac:dyDescent="0.25">
      <c r="A10" s="10"/>
      <c r="B10" s="4" t="s">
        <v>9</v>
      </c>
      <c r="C10" s="22">
        <v>3138042372</v>
      </c>
      <c r="D10" s="23"/>
      <c r="E10" s="24"/>
    </row>
    <row r="11" spans="1:5" ht="15.75" thickBot="1" x14ac:dyDescent="0.3">
      <c r="A11" s="9" t="s">
        <v>8</v>
      </c>
      <c r="B11" s="25" t="s">
        <v>7</v>
      </c>
      <c r="C11" s="26"/>
      <c r="D11" s="26"/>
      <c r="E11" s="27"/>
    </row>
    <row r="12" spans="1:5" ht="30" x14ac:dyDescent="0.25">
      <c r="A12" s="8" t="s">
        <v>6</v>
      </c>
      <c r="B12" s="7" t="s">
        <v>5</v>
      </c>
      <c r="C12" s="7" t="s">
        <v>4</v>
      </c>
      <c r="D12" s="7" t="s">
        <v>3</v>
      </c>
      <c r="E12" s="6" t="s">
        <v>2</v>
      </c>
    </row>
    <row r="13" spans="1:5" x14ac:dyDescent="0.25">
      <c r="A13" s="5" t="s">
        <v>1</v>
      </c>
      <c r="B13" s="4">
        <v>2204397</v>
      </c>
      <c r="C13" s="3">
        <v>41658</v>
      </c>
      <c r="D13" s="3">
        <v>41689</v>
      </c>
      <c r="E13" s="2">
        <v>211084</v>
      </c>
    </row>
    <row r="14" spans="1:5" x14ac:dyDescent="0.25">
      <c r="A14" s="5" t="s">
        <v>1</v>
      </c>
      <c r="B14" s="4">
        <v>2400433</v>
      </c>
      <c r="C14" s="3">
        <v>42043</v>
      </c>
      <c r="D14" s="3">
        <v>42067</v>
      </c>
      <c r="E14" s="2">
        <v>1185205</v>
      </c>
    </row>
    <row r="15" spans="1:5" x14ac:dyDescent="0.25">
      <c r="A15" s="5" t="s">
        <v>1</v>
      </c>
      <c r="B15" s="4">
        <v>2401027</v>
      </c>
      <c r="C15" s="3">
        <v>42044</v>
      </c>
      <c r="D15" s="3">
        <v>42067</v>
      </c>
      <c r="E15" s="2">
        <v>15283376</v>
      </c>
    </row>
    <row r="16" spans="1:5" x14ac:dyDescent="0.25">
      <c r="A16" s="5" t="s">
        <v>1</v>
      </c>
      <c r="B16" s="4">
        <v>2415262</v>
      </c>
      <c r="C16" s="3">
        <v>42066</v>
      </c>
      <c r="D16" s="3">
        <v>42080</v>
      </c>
      <c r="E16" s="2">
        <v>1120749</v>
      </c>
    </row>
    <row r="17" spans="1:5" x14ac:dyDescent="0.25">
      <c r="A17" s="5" t="s">
        <v>1</v>
      </c>
      <c r="B17" s="4">
        <v>2432684</v>
      </c>
      <c r="C17" s="3">
        <v>42096</v>
      </c>
      <c r="D17" s="3">
        <v>42114</v>
      </c>
      <c r="E17" s="2">
        <v>251598</v>
      </c>
    </row>
    <row r="18" spans="1:5" x14ac:dyDescent="0.25">
      <c r="A18" s="5" t="s">
        <v>1</v>
      </c>
      <c r="B18" s="4">
        <v>2433201</v>
      </c>
      <c r="C18" s="3">
        <v>42099</v>
      </c>
      <c r="D18" s="3">
        <v>42114</v>
      </c>
      <c r="E18" s="2">
        <v>1087876</v>
      </c>
    </row>
    <row r="19" spans="1:5" x14ac:dyDescent="0.25">
      <c r="A19" s="5" t="s">
        <v>1</v>
      </c>
      <c r="B19" s="4">
        <v>2445152</v>
      </c>
      <c r="C19" s="3">
        <v>42123</v>
      </c>
      <c r="D19" s="3">
        <v>42149</v>
      </c>
      <c r="E19" s="2">
        <v>228596</v>
      </c>
    </row>
    <row r="20" spans="1:5" x14ac:dyDescent="0.25">
      <c r="A20" s="5" t="s">
        <v>1</v>
      </c>
      <c r="B20" s="4">
        <v>2566189</v>
      </c>
      <c r="C20" s="3">
        <v>42376</v>
      </c>
      <c r="D20" s="3">
        <v>42389</v>
      </c>
      <c r="E20" s="2">
        <v>206445</v>
      </c>
    </row>
    <row r="21" spans="1:5" x14ac:dyDescent="0.25">
      <c r="A21" s="5" t="s">
        <v>1</v>
      </c>
      <c r="B21" s="4">
        <v>2636096</v>
      </c>
      <c r="C21" s="3">
        <v>42513</v>
      </c>
      <c r="D21" s="3">
        <v>42541</v>
      </c>
      <c r="E21" s="2">
        <v>1943633</v>
      </c>
    </row>
    <row r="22" spans="1:5" x14ac:dyDescent="0.25">
      <c r="A22" s="5" t="s">
        <v>1</v>
      </c>
      <c r="B22" s="4">
        <v>2675121</v>
      </c>
      <c r="C22" s="3">
        <v>42578</v>
      </c>
      <c r="D22" s="3">
        <v>42605</v>
      </c>
      <c r="E22" s="2">
        <v>113062</v>
      </c>
    </row>
    <row r="23" spans="1:5" x14ac:dyDescent="0.25">
      <c r="A23" s="5" t="s">
        <v>1</v>
      </c>
      <c r="B23" s="4">
        <v>2685658</v>
      </c>
      <c r="C23" s="3">
        <v>42599</v>
      </c>
      <c r="D23" s="3">
        <v>42635</v>
      </c>
      <c r="E23" s="2">
        <v>45300</v>
      </c>
    </row>
    <row r="24" spans="1:5" x14ac:dyDescent="0.25">
      <c r="A24" s="5" t="s">
        <v>1</v>
      </c>
      <c r="B24" s="4">
        <v>2702333</v>
      </c>
      <c r="C24" s="3">
        <v>42629</v>
      </c>
      <c r="D24" s="3">
        <v>42663</v>
      </c>
      <c r="E24" s="2">
        <v>225471</v>
      </c>
    </row>
    <row r="25" spans="1:5" x14ac:dyDescent="0.25">
      <c r="A25" s="5" t="s">
        <v>1</v>
      </c>
      <c r="B25" s="4">
        <v>2707550</v>
      </c>
      <c r="C25" s="3">
        <v>42639</v>
      </c>
      <c r="D25" s="3">
        <v>42663</v>
      </c>
      <c r="E25" s="2">
        <v>228419</v>
      </c>
    </row>
    <row r="26" spans="1:5" x14ac:dyDescent="0.25">
      <c r="A26" s="5" t="s">
        <v>1</v>
      </c>
      <c r="B26" s="4">
        <v>2737376</v>
      </c>
      <c r="C26" s="3">
        <v>42700</v>
      </c>
      <c r="D26" s="3">
        <v>42720</v>
      </c>
      <c r="E26" s="2">
        <v>134476</v>
      </c>
    </row>
    <row r="27" spans="1:5" x14ac:dyDescent="0.25">
      <c r="A27" s="5" t="s">
        <v>1</v>
      </c>
      <c r="B27" s="4">
        <v>2755394</v>
      </c>
      <c r="C27" s="3">
        <v>42733</v>
      </c>
      <c r="D27" s="3">
        <v>42804</v>
      </c>
      <c r="E27" s="2">
        <v>440193</v>
      </c>
    </row>
    <row r="28" spans="1:5" x14ac:dyDescent="0.25">
      <c r="A28" s="5" t="s">
        <v>1</v>
      </c>
      <c r="B28" s="4">
        <v>2758587</v>
      </c>
      <c r="C28" s="3">
        <v>42740</v>
      </c>
      <c r="D28" s="3">
        <v>42804</v>
      </c>
      <c r="E28" s="2">
        <v>2008750</v>
      </c>
    </row>
    <row r="29" spans="1:5" x14ac:dyDescent="0.25">
      <c r="A29" s="5" t="s">
        <v>1</v>
      </c>
      <c r="B29" s="4">
        <v>2830863</v>
      </c>
      <c r="C29" s="3">
        <v>42851</v>
      </c>
      <c r="D29" s="3">
        <v>42870</v>
      </c>
      <c r="E29" s="2">
        <v>1452964</v>
      </c>
    </row>
    <row r="30" spans="1:5" ht="15.75" thickBot="1" x14ac:dyDescent="0.3">
      <c r="A30" s="28" t="s">
        <v>0</v>
      </c>
      <c r="B30" s="29"/>
      <c r="C30" s="29"/>
      <c r="D30" s="29"/>
      <c r="E30" s="1">
        <f>SUM(E13:E29)</f>
        <v>26167197</v>
      </c>
    </row>
  </sheetData>
  <autoFilter ref="A12:E30" xr:uid="{00000000-0009-0000-0000-000000000000}"/>
  <mergeCells count="12">
    <mergeCell ref="C10:E10"/>
    <mergeCell ref="B11:E11"/>
    <mergeCell ref="A30:D30"/>
    <mergeCell ref="B1:E1"/>
    <mergeCell ref="B2:E2"/>
    <mergeCell ref="B3:E3"/>
    <mergeCell ref="B4:E4"/>
    <mergeCell ref="B5:E5"/>
    <mergeCell ref="B6:E6"/>
    <mergeCell ref="B7:E7"/>
    <mergeCell ref="B8:E8"/>
    <mergeCell ref="C9:E9"/>
  </mergeCells>
  <hyperlinks>
    <hyperlink ref="B8" r:id="rId1" xr:uid="{334D4C8E-EABA-4588-B923-CEB08BE251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52195-C5B5-4243-A280-1D394F8A72E5}">
  <sheetPr>
    <tabColor theme="9" tint="0.39997558519241921"/>
  </sheetPr>
  <dimension ref="A1:F19"/>
  <sheetViews>
    <sheetView workbookViewId="0">
      <selection activeCell="H14" sqref="H14"/>
    </sheetView>
  </sheetViews>
  <sheetFormatPr baseColWidth="10" defaultRowHeight="15" x14ac:dyDescent="0.25"/>
  <cols>
    <col min="2" max="2" width="14.28515625" style="11" bestFit="1" customWidth="1"/>
    <col min="3" max="3" width="13.28515625" style="11" bestFit="1" customWidth="1"/>
    <col min="4" max="4" width="12.140625" bestFit="1" customWidth="1"/>
    <col min="5" max="5" width="17.140625" customWidth="1"/>
  </cols>
  <sheetData>
    <row r="1" spans="1:6" ht="30" x14ac:dyDescent="0.25">
      <c r="A1" s="18" t="s">
        <v>26</v>
      </c>
      <c r="B1" s="19" t="s">
        <v>27</v>
      </c>
      <c r="C1" s="19" t="s">
        <v>258</v>
      </c>
      <c r="D1" s="20" t="s">
        <v>259</v>
      </c>
      <c r="E1" s="21" t="s">
        <v>348</v>
      </c>
      <c r="F1" s="18" t="s">
        <v>349</v>
      </c>
    </row>
    <row r="2" spans="1:6" x14ac:dyDescent="0.25">
      <c r="A2" s="16">
        <v>2204397</v>
      </c>
      <c r="B2" s="17">
        <v>211084</v>
      </c>
      <c r="C2" s="17">
        <f>VLOOKUP(A2,'CARTERA COOSALUD'!$A$2:$C$55,3,0)</f>
        <v>211084</v>
      </c>
      <c r="D2" s="16"/>
      <c r="E2" s="16"/>
      <c r="F2" s="50">
        <f>+B2-SUM(C2:E2)</f>
        <v>0</v>
      </c>
    </row>
    <row r="3" spans="1:6" x14ac:dyDescent="0.25">
      <c r="A3" s="16">
        <v>2400433</v>
      </c>
      <c r="B3" s="17">
        <v>1185205</v>
      </c>
      <c r="C3" s="17"/>
      <c r="D3" s="16"/>
      <c r="E3" s="17">
        <v>1185205</v>
      </c>
      <c r="F3" s="50">
        <f t="shared" ref="F3:F18" si="0">+B3-SUM(C3:E3)</f>
        <v>0</v>
      </c>
    </row>
    <row r="4" spans="1:6" x14ac:dyDescent="0.25">
      <c r="A4" s="16">
        <v>2401027</v>
      </c>
      <c r="B4" s="17">
        <v>15283376</v>
      </c>
      <c r="C4" s="17"/>
      <c r="D4" s="16"/>
      <c r="E4" s="17">
        <v>15283376</v>
      </c>
      <c r="F4" s="50">
        <f t="shared" si="0"/>
        <v>0</v>
      </c>
    </row>
    <row r="5" spans="1:6" x14ac:dyDescent="0.25">
      <c r="A5" s="16">
        <v>2415262</v>
      </c>
      <c r="B5" s="17">
        <v>1120749</v>
      </c>
      <c r="C5" s="17"/>
      <c r="D5" s="17">
        <v>1120749</v>
      </c>
      <c r="E5" s="16"/>
      <c r="F5" s="50">
        <f t="shared" si="0"/>
        <v>0</v>
      </c>
    </row>
    <row r="6" spans="1:6" x14ac:dyDescent="0.25">
      <c r="A6" s="16">
        <v>2432684</v>
      </c>
      <c r="B6" s="17">
        <v>251598</v>
      </c>
      <c r="C6" s="17">
        <f>VLOOKUP(A6,'CARTERA COOSALUD'!$A$2:$C$55,3,0)</f>
        <v>251598</v>
      </c>
      <c r="D6" s="16"/>
      <c r="E6" s="16"/>
      <c r="F6" s="50">
        <f t="shared" si="0"/>
        <v>0</v>
      </c>
    </row>
    <row r="7" spans="1:6" x14ac:dyDescent="0.25">
      <c r="A7" s="16">
        <v>2433201</v>
      </c>
      <c r="B7" s="17">
        <v>1087876</v>
      </c>
      <c r="C7" s="17">
        <f>VLOOKUP(A7,'CARTERA COOSALUD'!$A$2:$C$55,3,0)</f>
        <v>1087876</v>
      </c>
      <c r="D7" s="16"/>
      <c r="E7" s="16"/>
      <c r="F7" s="50">
        <f t="shared" si="0"/>
        <v>0</v>
      </c>
    </row>
    <row r="8" spans="1:6" x14ac:dyDescent="0.25">
      <c r="A8" s="16">
        <v>2445152</v>
      </c>
      <c r="B8" s="17">
        <v>228596</v>
      </c>
      <c r="C8" s="17">
        <f>VLOOKUP(A8,'CARTERA COOSALUD'!$A$2:$C$55,3,0)</f>
        <v>228596</v>
      </c>
      <c r="D8" s="16"/>
      <c r="E8" s="16"/>
      <c r="F8" s="50">
        <f t="shared" si="0"/>
        <v>0</v>
      </c>
    </row>
    <row r="9" spans="1:6" x14ac:dyDescent="0.25">
      <c r="A9" s="16">
        <v>2566189</v>
      </c>
      <c r="B9" s="17">
        <v>206445</v>
      </c>
      <c r="C9" s="17">
        <f>VLOOKUP(A9,'CARTERA COOSALUD'!$A$2:$C$55,3,0)</f>
        <v>206445</v>
      </c>
      <c r="D9" s="16"/>
      <c r="E9" s="16"/>
      <c r="F9" s="50">
        <f t="shared" si="0"/>
        <v>0</v>
      </c>
    </row>
    <row r="10" spans="1:6" x14ac:dyDescent="0.25">
      <c r="A10" s="16">
        <v>2636096</v>
      </c>
      <c r="B10" s="17">
        <v>1943633</v>
      </c>
      <c r="C10" s="17">
        <f>VLOOKUP(A10,'CARTERA COOSALUD'!$A$2:$C$55,3,0)</f>
        <v>1943633</v>
      </c>
      <c r="D10" s="16"/>
      <c r="E10" s="16"/>
      <c r="F10" s="50">
        <f t="shared" si="0"/>
        <v>0</v>
      </c>
    </row>
    <row r="11" spans="1:6" x14ac:dyDescent="0.25">
      <c r="A11" s="16">
        <v>2675121</v>
      </c>
      <c r="B11" s="17">
        <v>113062</v>
      </c>
      <c r="C11" s="17">
        <f>VLOOKUP(A11,'CARTERA COOSALUD'!$A$2:$C$55,3,0)</f>
        <v>113062</v>
      </c>
      <c r="D11" s="16"/>
      <c r="E11" s="16"/>
      <c r="F11" s="50">
        <f t="shared" si="0"/>
        <v>0</v>
      </c>
    </row>
    <row r="12" spans="1:6" x14ac:dyDescent="0.25">
      <c r="A12" s="16">
        <v>2685658</v>
      </c>
      <c r="B12" s="17">
        <v>45300</v>
      </c>
      <c r="C12" s="17">
        <f>VLOOKUP(A12,'CARTERA COOSALUD'!$A$2:$C$55,3,0)</f>
        <v>45300</v>
      </c>
      <c r="D12" s="16"/>
      <c r="E12" s="16"/>
      <c r="F12" s="50">
        <f t="shared" si="0"/>
        <v>0</v>
      </c>
    </row>
    <row r="13" spans="1:6" x14ac:dyDescent="0.25">
      <c r="A13" s="16">
        <v>2702333</v>
      </c>
      <c r="B13" s="17">
        <v>225471</v>
      </c>
      <c r="C13" s="17">
        <f>VLOOKUP(A13,'CARTERA COOSALUD'!$A$2:$C$55,3,0)</f>
        <v>225471</v>
      </c>
      <c r="D13" s="16"/>
      <c r="E13" s="16"/>
      <c r="F13" s="50">
        <f t="shared" si="0"/>
        <v>0</v>
      </c>
    </row>
    <row r="14" spans="1:6" x14ac:dyDescent="0.25">
      <c r="A14" s="16">
        <v>2707550</v>
      </c>
      <c r="B14" s="17">
        <v>228419</v>
      </c>
      <c r="C14" s="17">
        <f>VLOOKUP(A14,'CARTERA COOSALUD'!$A$2:$C$55,3,0)</f>
        <v>228419</v>
      </c>
      <c r="D14" s="16"/>
      <c r="E14" s="16"/>
      <c r="F14" s="50">
        <f t="shared" si="0"/>
        <v>0</v>
      </c>
    </row>
    <row r="15" spans="1:6" x14ac:dyDescent="0.25">
      <c r="A15" s="16">
        <v>2737376</v>
      </c>
      <c r="B15" s="17">
        <v>134476</v>
      </c>
      <c r="C15" s="17">
        <f>VLOOKUP(A15,'CARTERA COOSALUD'!$A$2:$C$55,3,0)</f>
        <v>134476</v>
      </c>
      <c r="D15" s="16"/>
      <c r="E15" s="16"/>
      <c r="F15" s="50">
        <f t="shared" si="0"/>
        <v>0</v>
      </c>
    </row>
    <row r="16" spans="1:6" x14ac:dyDescent="0.25">
      <c r="A16" s="16">
        <v>2755394</v>
      </c>
      <c r="B16" s="17">
        <v>440193</v>
      </c>
      <c r="C16" s="17">
        <f>VLOOKUP(A16,'CARTERA COOSALUD'!$A$2:$C$55,3,0)</f>
        <v>440193</v>
      </c>
      <c r="D16" s="16"/>
      <c r="E16" s="16"/>
      <c r="F16" s="50">
        <f t="shared" si="0"/>
        <v>0</v>
      </c>
    </row>
    <row r="17" spans="1:6" x14ac:dyDescent="0.25">
      <c r="A17" s="16">
        <v>2758587</v>
      </c>
      <c r="B17" s="17">
        <v>2008750</v>
      </c>
      <c r="C17" s="17">
        <v>2008750</v>
      </c>
      <c r="D17" s="16"/>
      <c r="E17" s="16"/>
      <c r="F17" s="50">
        <f t="shared" si="0"/>
        <v>0</v>
      </c>
    </row>
    <row r="18" spans="1:6" x14ac:dyDescent="0.25">
      <c r="A18" s="16">
        <v>2830863</v>
      </c>
      <c r="B18" s="17">
        <v>1452964</v>
      </c>
      <c r="C18" s="17">
        <f>VLOOKUP(A18,'CARTERA COOSALUD'!$A$2:$C$55,3,0)</f>
        <v>1961139</v>
      </c>
      <c r="D18" s="16"/>
      <c r="E18" s="16"/>
      <c r="F18" s="50">
        <f t="shared" si="0"/>
        <v>-508175</v>
      </c>
    </row>
    <row r="19" spans="1:6" x14ac:dyDescent="0.25">
      <c r="A19" s="18" t="s">
        <v>260</v>
      </c>
      <c r="B19" s="19">
        <f>SUM(B2:B18)</f>
        <v>26167197</v>
      </c>
      <c r="C19" s="19">
        <f>SUM(C2:C18)</f>
        <v>9086042</v>
      </c>
      <c r="D19" s="19">
        <f>SUM(D2:D18)</f>
        <v>1120749</v>
      </c>
      <c r="E19" s="19">
        <f>SUM(E2:E18)</f>
        <v>16468581</v>
      </c>
      <c r="F19" s="51">
        <f>SUM(F2:F18)</f>
        <v>-508175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1825A-75C9-4ABB-9862-A98B5DD55031}">
  <dimension ref="A1:B26"/>
  <sheetViews>
    <sheetView showGridLines="0" tabSelected="1" workbookViewId="0">
      <selection activeCell="B30" sqref="B30"/>
    </sheetView>
  </sheetViews>
  <sheetFormatPr baseColWidth="10" defaultRowHeight="15" x14ac:dyDescent="0.25"/>
  <cols>
    <col min="1" max="1" width="81" bestFit="1" customWidth="1"/>
    <col min="2" max="2" width="25.5703125" bestFit="1" customWidth="1"/>
  </cols>
  <sheetData>
    <row r="1" spans="1:2" x14ac:dyDescent="0.25">
      <c r="B1" s="38"/>
    </row>
    <row r="2" spans="1:2" x14ac:dyDescent="0.25">
      <c r="B2" s="38"/>
    </row>
    <row r="3" spans="1:2" x14ac:dyDescent="0.25">
      <c r="B3" s="38"/>
    </row>
    <row r="4" spans="1:2" x14ac:dyDescent="0.25">
      <c r="B4" s="38"/>
    </row>
    <row r="5" spans="1:2" ht="15.75" x14ac:dyDescent="0.25">
      <c r="A5" s="39" t="s">
        <v>261</v>
      </c>
      <c r="B5" s="38"/>
    </row>
    <row r="6" spans="1:2" x14ac:dyDescent="0.25">
      <c r="A6" s="40" t="s">
        <v>274</v>
      </c>
      <c r="B6" s="38"/>
    </row>
    <row r="7" spans="1:2" x14ac:dyDescent="0.25">
      <c r="A7" s="38"/>
      <c r="B7" s="38"/>
    </row>
    <row r="8" spans="1:2" x14ac:dyDescent="0.25">
      <c r="A8" s="41" t="s">
        <v>262</v>
      </c>
      <c r="B8" s="42" t="s">
        <v>263</v>
      </c>
    </row>
    <row r="9" spans="1:2" x14ac:dyDescent="0.25">
      <c r="A9" s="38"/>
      <c r="B9" s="38"/>
    </row>
    <row r="10" spans="1:2" ht="18.75" x14ac:dyDescent="0.3">
      <c r="A10" s="43" t="s">
        <v>264</v>
      </c>
      <c r="B10" s="44">
        <f>+VERIFICACION!B19</f>
        <v>26167197</v>
      </c>
    </row>
    <row r="11" spans="1:2" x14ac:dyDescent="0.25">
      <c r="A11" s="38"/>
      <c r="B11" s="38"/>
    </row>
    <row r="12" spans="1:2" x14ac:dyDescent="0.25">
      <c r="A12" s="38" t="s">
        <v>265</v>
      </c>
      <c r="B12" s="45">
        <v>0</v>
      </c>
    </row>
    <row r="13" spans="1:2" x14ac:dyDescent="0.25">
      <c r="A13" s="38" t="s">
        <v>266</v>
      </c>
      <c r="B13" s="45">
        <f>+VERIFICACION!E19</f>
        <v>16468581</v>
      </c>
    </row>
    <row r="14" spans="1:2" x14ac:dyDescent="0.25">
      <c r="A14" s="38" t="s">
        <v>267</v>
      </c>
      <c r="B14" s="45">
        <v>0</v>
      </c>
    </row>
    <row r="15" spans="1:2" x14ac:dyDescent="0.25">
      <c r="A15" s="38" t="s">
        <v>268</v>
      </c>
      <c r="B15" s="45">
        <v>0</v>
      </c>
    </row>
    <row r="16" spans="1:2" x14ac:dyDescent="0.25">
      <c r="A16" s="38" t="s">
        <v>269</v>
      </c>
      <c r="B16" s="45">
        <f>+VERIFICACION!D19</f>
        <v>1120749</v>
      </c>
    </row>
    <row r="17" spans="1:2" x14ac:dyDescent="0.25">
      <c r="A17" s="38" t="s">
        <v>270</v>
      </c>
      <c r="B17" s="45">
        <f>+VERIFICACION!F19</f>
        <v>-508175</v>
      </c>
    </row>
    <row r="18" spans="1:2" x14ac:dyDescent="0.25">
      <c r="A18" s="38"/>
      <c r="B18" s="38"/>
    </row>
    <row r="19" spans="1:2" ht="18.75" x14ac:dyDescent="0.3">
      <c r="A19" s="43" t="s">
        <v>27</v>
      </c>
      <c r="B19" s="44">
        <f>+B10-B12-B13-B14-B15-B16-B17</f>
        <v>9086042</v>
      </c>
    </row>
    <row r="20" spans="1:2" x14ac:dyDescent="0.25">
      <c r="A20" s="38"/>
      <c r="B20" s="46"/>
    </row>
    <row r="21" spans="1:2" x14ac:dyDescent="0.25">
      <c r="A21" s="38" t="s">
        <v>271</v>
      </c>
      <c r="B21" s="47">
        <v>0</v>
      </c>
    </row>
    <row r="22" spans="1:2" ht="18.75" x14ac:dyDescent="0.3">
      <c r="A22" s="43" t="s">
        <v>272</v>
      </c>
      <c r="B22" s="44">
        <f>+B19-B21</f>
        <v>9086042</v>
      </c>
    </row>
    <row r="23" spans="1:2" x14ac:dyDescent="0.25">
      <c r="A23" s="38"/>
      <c r="B23" s="38"/>
    </row>
    <row r="24" spans="1:2" x14ac:dyDescent="0.25">
      <c r="A24" s="38" t="s">
        <v>273</v>
      </c>
      <c r="B24" s="45">
        <v>0</v>
      </c>
    </row>
    <row r="25" spans="1:2" x14ac:dyDescent="0.25">
      <c r="A25" s="38"/>
      <c r="B25" s="38"/>
    </row>
    <row r="26" spans="1:2" ht="18.75" x14ac:dyDescent="0.3">
      <c r="A26" s="48" t="s">
        <v>275</v>
      </c>
      <c r="B26" s="49">
        <f>+B22-B24</f>
        <v>9086042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B3C5E-72B9-46A4-AFA9-11F4CEC63ADC}">
  <dimension ref="A1:I17"/>
  <sheetViews>
    <sheetView workbookViewId="0">
      <selection activeCell="B12" sqref="B12"/>
    </sheetView>
  </sheetViews>
  <sheetFormatPr baseColWidth="10" defaultRowHeight="15" x14ac:dyDescent="0.25"/>
  <cols>
    <col min="2" max="2" width="15.5703125" bestFit="1" customWidth="1"/>
  </cols>
  <sheetData>
    <row r="1" spans="1:9" x14ac:dyDescent="0.25">
      <c r="A1" t="s">
        <v>276</v>
      </c>
      <c r="B1" t="s">
        <v>277</v>
      </c>
      <c r="C1" t="s">
        <v>278</v>
      </c>
      <c r="D1" t="s">
        <v>279</v>
      </c>
      <c r="E1" t="s">
        <v>280</v>
      </c>
      <c r="F1" t="s">
        <v>281</v>
      </c>
      <c r="G1" t="s">
        <v>282</v>
      </c>
      <c r="H1" t="s">
        <v>283</v>
      </c>
      <c r="I1" t="s">
        <v>284</v>
      </c>
    </row>
    <row r="2" spans="1:9" x14ac:dyDescent="0.25">
      <c r="A2" t="s">
        <v>285</v>
      </c>
      <c r="B2" t="s">
        <v>286</v>
      </c>
      <c r="C2" t="s">
        <v>287</v>
      </c>
      <c r="D2" t="s">
        <v>288</v>
      </c>
      <c r="E2" t="s">
        <v>289</v>
      </c>
      <c r="F2" t="s">
        <v>290</v>
      </c>
      <c r="G2">
        <v>16</v>
      </c>
      <c r="H2" t="s">
        <v>291</v>
      </c>
      <c r="I2" t="s">
        <v>292</v>
      </c>
    </row>
    <row r="3" spans="1:9" x14ac:dyDescent="0.25">
      <c r="A3" t="s">
        <v>293</v>
      </c>
      <c r="B3" t="s">
        <v>294</v>
      </c>
      <c r="C3" t="s">
        <v>295</v>
      </c>
      <c r="D3" t="s">
        <v>295</v>
      </c>
      <c r="E3" t="s">
        <v>289</v>
      </c>
      <c r="F3" t="s">
        <v>296</v>
      </c>
      <c r="G3">
        <v>21</v>
      </c>
      <c r="H3" t="s">
        <v>297</v>
      </c>
      <c r="I3" t="s">
        <v>298</v>
      </c>
    </row>
    <row r="4" spans="1:9" x14ac:dyDescent="0.25">
      <c r="A4" t="s">
        <v>299</v>
      </c>
      <c r="B4" t="s">
        <v>300</v>
      </c>
      <c r="C4" t="s">
        <v>301</v>
      </c>
      <c r="D4" t="s">
        <v>301</v>
      </c>
      <c r="E4" t="s">
        <v>289</v>
      </c>
      <c r="F4" t="s">
        <v>302</v>
      </c>
      <c r="G4">
        <v>21</v>
      </c>
      <c r="H4" t="s">
        <v>297</v>
      </c>
      <c r="I4" t="s">
        <v>303</v>
      </c>
    </row>
    <row r="5" spans="1:9" x14ac:dyDescent="0.25">
      <c r="A5" t="s">
        <v>304</v>
      </c>
      <c r="B5" t="s">
        <v>47</v>
      </c>
      <c r="C5" t="s">
        <v>305</v>
      </c>
      <c r="D5" t="s">
        <v>306</v>
      </c>
      <c r="E5" t="s">
        <v>289</v>
      </c>
      <c r="F5" t="s">
        <v>307</v>
      </c>
      <c r="G5">
        <v>21</v>
      </c>
      <c r="H5" t="s">
        <v>297</v>
      </c>
      <c r="I5" t="s">
        <v>308</v>
      </c>
    </row>
    <row r="6" spans="1:9" x14ac:dyDescent="0.25">
      <c r="A6" t="s">
        <v>309</v>
      </c>
      <c r="B6" t="s">
        <v>95</v>
      </c>
      <c r="C6" t="s">
        <v>310</v>
      </c>
      <c r="D6" t="s">
        <v>310</v>
      </c>
      <c r="E6" t="s">
        <v>289</v>
      </c>
      <c r="F6" t="s">
        <v>311</v>
      </c>
      <c r="G6">
        <v>48</v>
      </c>
      <c r="H6" t="s">
        <v>312</v>
      </c>
      <c r="I6" t="s">
        <v>313</v>
      </c>
    </row>
    <row r="7" spans="1:9" x14ac:dyDescent="0.25">
      <c r="A7" t="s">
        <v>314</v>
      </c>
      <c r="B7" t="s">
        <v>91</v>
      </c>
      <c r="C7" t="s">
        <v>310</v>
      </c>
      <c r="D7" t="s">
        <v>310</v>
      </c>
      <c r="E7" t="s">
        <v>289</v>
      </c>
      <c r="F7" t="s">
        <v>311</v>
      </c>
      <c r="G7">
        <v>48</v>
      </c>
      <c r="H7" t="s">
        <v>312</v>
      </c>
      <c r="I7" t="s">
        <v>313</v>
      </c>
    </row>
    <row r="8" spans="1:9" x14ac:dyDescent="0.25">
      <c r="A8" t="s">
        <v>315</v>
      </c>
      <c r="B8" t="s">
        <v>87</v>
      </c>
      <c r="C8" t="s">
        <v>316</v>
      </c>
      <c r="D8" t="s">
        <v>316</v>
      </c>
      <c r="E8" t="s">
        <v>289</v>
      </c>
      <c r="F8" t="s">
        <v>317</v>
      </c>
      <c r="G8">
        <v>49</v>
      </c>
      <c r="H8" t="s">
        <v>318</v>
      </c>
      <c r="I8" t="s">
        <v>319</v>
      </c>
    </row>
    <row r="9" spans="1:9" x14ac:dyDescent="0.25">
      <c r="A9" t="s">
        <v>320</v>
      </c>
      <c r="B9" t="s">
        <v>300</v>
      </c>
      <c r="C9" t="s">
        <v>321</v>
      </c>
      <c r="D9" t="s">
        <v>321</v>
      </c>
      <c r="E9" t="s">
        <v>289</v>
      </c>
      <c r="F9" t="s">
        <v>311</v>
      </c>
      <c r="G9">
        <v>49</v>
      </c>
      <c r="H9" t="s">
        <v>318</v>
      </c>
      <c r="I9" t="s">
        <v>322</v>
      </c>
    </row>
    <row r="10" spans="1:9" x14ac:dyDescent="0.25">
      <c r="A10" t="s">
        <v>323</v>
      </c>
      <c r="B10" t="s">
        <v>294</v>
      </c>
      <c r="C10" t="s">
        <v>321</v>
      </c>
      <c r="D10" t="s">
        <v>321</v>
      </c>
      <c r="E10" t="s">
        <v>289</v>
      </c>
      <c r="F10" t="s">
        <v>311</v>
      </c>
      <c r="G10">
        <v>49</v>
      </c>
      <c r="H10" t="s">
        <v>318</v>
      </c>
      <c r="I10" t="s">
        <v>322</v>
      </c>
    </row>
    <row r="11" spans="1:9" x14ac:dyDescent="0.25">
      <c r="A11" t="s">
        <v>324</v>
      </c>
      <c r="B11" t="s">
        <v>325</v>
      </c>
      <c r="C11" t="s">
        <v>326</v>
      </c>
      <c r="D11" t="s">
        <v>326</v>
      </c>
      <c r="E11" t="s">
        <v>289</v>
      </c>
      <c r="F11" t="s">
        <v>311</v>
      </c>
      <c r="G11">
        <v>49</v>
      </c>
      <c r="H11" t="s">
        <v>318</v>
      </c>
      <c r="I11" t="s">
        <v>327</v>
      </c>
    </row>
    <row r="12" spans="1:9" x14ac:dyDescent="0.25">
      <c r="A12" t="s">
        <v>328</v>
      </c>
      <c r="B12" t="s">
        <v>329</v>
      </c>
      <c r="C12" t="s">
        <v>326</v>
      </c>
      <c r="D12" t="s">
        <v>326</v>
      </c>
      <c r="E12" t="s">
        <v>289</v>
      </c>
      <c r="F12" t="s">
        <v>311</v>
      </c>
      <c r="G12">
        <v>49</v>
      </c>
      <c r="H12" t="s">
        <v>318</v>
      </c>
      <c r="I12" t="s">
        <v>327</v>
      </c>
    </row>
    <row r="13" spans="1:9" x14ac:dyDescent="0.25">
      <c r="A13" t="s">
        <v>330</v>
      </c>
      <c r="B13">
        <v>7626</v>
      </c>
      <c r="C13" t="s">
        <v>331</v>
      </c>
      <c r="D13" t="s">
        <v>332</v>
      </c>
      <c r="E13" t="s">
        <v>289</v>
      </c>
      <c r="F13" t="s">
        <v>333</v>
      </c>
      <c r="G13">
        <v>49</v>
      </c>
      <c r="H13" t="s">
        <v>318</v>
      </c>
      <c r="I13" t="s">
        <v>334</v>
      </c>
    </row>
    <row r="14" spans="1:9" x14ac:dyDescent="0.25">
      <c r="A14" t="s">
        <v>335</v>
      </c>
      <c r="B14">
        <v>273595</v>
      </c>
      <c r="C14" t="s">
        <v>336</v>
      </c>
      <c r="D14" t="s">
        <v>337</v>
      </c>
      <c r="E14" t="s">
        <v>289</v>
      </c>
      <c r="F14" t="s">
        <v>338</v>
      </c>
      <c r="G14">
        <v>49</v>
      </c>
      <c r="H14" t="s">
        <v>318</v>
      </c>
      <c r="I14" t="s">
        <v>339</v>
      </c>
    </row>
    <row r="15" spans="1:9" x14ac:dyDescent="0.25">
      <c r="A15" t="s">
        <v>340</v>
      </c>
      <c r="B15" t="s">
        <v>300</v>
      </c>
      <c r="C15" t="s">
        <v>336</v>
      </c>
      <c r="D15" t="s">
        <v>337</v>
      </c>
      <c r="E15" t="s">
        <v>289</v>
      </c>
      <c r="F15" t="s">
        <v>338</v>
      </c>
      <c r="G15">
        <v>49</v>
      </c>
      <c r="H15" t="s">
        <v>318</v>
      </c>
      <c r="I15" t="s">
        <v>341</v>
      </c>
    </row>
    <row r="16" spans="1:9" x14ac:dyDescent="0.25">
      <c r="A16" t="s">
        <v>342</v>
      </c>
      <c r="B16" t="s">
        <v>294</v>
      </c>
      <c r="C16" t="s">
        <v>336</v>
      </c>
      <c r="D16" t="s">
        <v>337</v>
      </c>
      <c r="E16" t="s">
        <v>289</v>
      </c>
      <c r="F16" t="s">
        <v>338</v>
      </c>
      <c r="G16">
        <v>49</v>
      </c>
      <c r="H16" t="s">
        <v>318</v>
      </c>
      <c r="I16" t="s">
        <v>341</v>
      </c>
    </row>
    <row r="17" spans="1:9" x14ac:dyDescent="0.25">
      <c r="A17" t="s">
        <v>343</v>
      </c>
      <c r="B17" t="s">
        <v>104</v>
      </c>
      <c r="C17" t="s">
        <v>344</v>
      </c>
      <c r="D17" t="s">
        <v>345</v>
      </c>
      <c r="E17" t="s">
        <v>289</v>
      </c>
      <c r="F17" t="s">
        <v>346</v>
      </c>
      <c r="G17">
        <v>49</v>
      </c>
      <c r="H17" t="s">
        <v>318</v>
      </c>
      <c r="I17" t="s">
        <v>347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41D05-2FE7-4D42-8524-7605D4521339}">
  <dimension ref="A1:J55"/>
  <sheetViews>
    <sheetView topLeftCell="A2" workbookViewId="0">
      <selection activeCell="C1" sqref="C1:C1048576"/>
    </sheetView>
  </sheetViews>
  <sheetFormatPr baseColWidth="10" defaultRowHeight="15" x14ac:dyDescent="0.25"/>
  <cols>
    <col min="1" max="2" width="16.7109375" bestFit="1" customWidth="1"/>
    <col min="8" max="8" width="48.42578125" bestFit="1" customWidth="1"/>
  </cols>
  <sheetData>
    <row r="1" spans="1:10" x14ac:dyDescent="0.25">
      <c r="A1" s="12" t="s">
        <v>28</v>
      </c>
      <c r="B1" s="12" t="s">
        <v>28</v>
      </c>
      <c r="C1" s="12" t="s">
        <v>29</v>
      </c>
      <c r="D1" s="12" t="s">
        <v>30</v>
      </c>
      <c r="E1" s="12" t="s">
        <v>31</v>
      </c>
      <c r="F1" s="12" t="s">
        <v>32</v>
      </c>
      <c r="G1" s="12" t="s">
        <v>33</v>
      </c>
      <c r="H1" s="12" t="s">
        <v>34</v>
      </c>
      <c r="I1" s="12" t="s">
        <v>35</v>
      </c>
      <c r="J1" s="12" t="s">
        <v>36</v>
      </c>
    </row>
    <row r="2" spans="1:10" x14ac:dyDescent="0.25">
      <c r="A2" s="13">
        <v>2688552</v>
      </c>
      <c r="B2" s="13" t="s">
        <v>37</v>
      </c>
      <c r="C2" s="14">
        <v>45300</v>
      </c>
      <c r="D2" s="13" t="s">
        <v>38</v>
      </c>
      <c r="E2" s="13" t="s">
        <v>39</v>
      </c>
      <c r="F2" s="15">
        <v>42605</v>
      </c>
      <c r="G2" s="13" t="s">
        <v>40</v>
      </c>
      <c r="H2" s="13" t="s">
        <v>41</v>
      </c>
      <c r="I2" s="13"/>
      <c r="J2" s="13" t="s">
        <v>42</v>
      </c>
    </row>
    <row r="3" spans="1:10" x14ac:dyDescent="0.25">
      <c r="A3" s="13">
        <v>2690213</v>
      </c>
      <c r="B3" s="13" t="s">
        <v>43</v>
      </c>
      <c r="C3" s="14">
        <v>45300</v>
      </c>
      <c r="D3" s="13" t="s">
        <v>38</v>
      </c>
      <c r="E3" s="13" t="s">
        <v>44</v>
      </c>
      <c r="F3" s="15">
        <v>42607</v>
      </c>
      <c r="G3" s="13" t="s">
        <v>40</v>
      </c>
      <c r="H3" s="13" t="s">
        <v>45</v>
      </c>
      <c r="I3" s="13"/>
      <c r="J3" s="13" t="s">
        <v>46</v>
      </c>
    </row>
    <row r="4" spans="1:10" x14ac:dyDescent="0.25">
      <c r="A4" s="13">
        <v>2636096</v>
      </c>
      <c r="B4" s="13" t="s">
        <v>47</v>
      </c>
      <c r="C4" s="14">
        <v>1943633</v>
      </c>
      <c r="D4" s="13" t="s">
        <v>38</v>
      </c>
      <c r="E4" s="13" t="s">
        <v>48</v>
      </c>
      <c r="F4" s="15">
        <v>42513</v>
      </c>
      <c r="G4" s="13" t="s">
        <v>40</v>
      </c>
      <c r="H4" s="13" t="s">
        <v>49</v>
      </c>
      <c r="I4" s="13"/>
      <c r="J4" s="13" t="s">
        <v>50</v>
      </c>
    </row>
    <row r="5" spans="1:10" x14ac:dyDescent="0.25">
      <c r="A5" s="13">
        <v>2923114</v>
      </c>
      <c r="B5" s="13" t="s">
        <v>51</v>
      </c>
      <c r="C5" s="14">
        <v>56204</v>
      </c>
      <c r="D5" s="13" t="s">
        <v>38</v>
      </c>
      <c r="E5" s="13" t="s">
        <v>52</v>
      </c>
      <c r="F5" s="15">
        <v>43008</v>
      </c>
      <c r="G5" s="13" t="s">
        <v>40</v>
      </c>
      <c r="H5" s="13" t="s">
        <v>53</v>
      </c>
      <c r="I5" s="13"/>
      <c r="J5" s="13" t="s">
        <v>54</v>
      </c>
    </row>
    <row r="6" spans="1:10" x14ac:dyDescent="0.25">
      <c r="A6" s="13">
        <v>2920930</v>
      </c>
      <c r="B6" s="13" t="s">
        <v>55</v>
      </c>
      <c r="C6" s="14">
        <v>88700</v>
      </c>
      <c r="D6" s="13" t="s">
        <v>38</v>
      </c>
      <c r="E6" s="13" t="s">
        <v>56</v>
      </c>
      <c r="F6" s="15">
        <v>43005</v>
      </c>
      <c r="G6" s="13" t="s">
        <v>40</v>
      </c>
      <c r="H6" s="13" t="s">
        <v>57</v>
      </c>
      <c r="I6" s="13"/>
      <c r="J6" s="13" t="s">
        <v>58</v>
      </c>
    </row>
    <row r="7" spans="1:10" x14ac:dyDescent="0.25">
      <c r="A7" s="13">
        <v>2924016</v>
      </c>
      <c r="B7" s="13" t="s">
        <v>59</v>
      </c>
      <c r="C7" s="14">
        <v>160354</v>
      </c>
      <c r="D7" s="13" t="s">
        <v>38</v>
      </c>
      <c r="E7" s="13" t="s">
        <v>60</v>
      </c>
      <c r="F7" s="15">
        <v>43011</v>
      </c>
      <c r="G7" s="13" t="s">
        <v>40</v>
      </c>
      <c r="H7" s="13" t="s">
        <v>61</v>
      </c>
      <c r="I7" s="13"/>
      <c r="J7" s="13" t="s">
        <v>62</v>
      </c>
    </row>
    <row r="8" spans="1:10" x14ac:dyDescent="0.25">
      <c r="A8" s="13">
        <v>2737376</v>
      </c>
      <c r="B8" s="13" t="s">
        <v>63</v>
      </c>
      <c r="C8" s="14">
        <v>134476</v>
      </c>
      <c r="D8" s="13" t="s">
        <v>38</v>
      </c>
      <c r="E8" s="13" t="s">
        <v>64</v>
      </c>
      <c r="F8" s="15">
        <v>42700</v>
      </c>
      <c r="G8" s="13" t="s">
        <v>40</v>
      </c>
      <c r="H8" s="13" t="s">
        <v>65</v>
      </c>
      <c r="I8" s="13"/>
      <c r="J8" s="13" t="s">
        <v>66</v>
      </c>
    </row>
    <row r="9" spans="1:10" x14ac:dyDescent="0.25">
      <c r="A9" s="13">
        <v>2562112</v>
      </c>
      <c r="B9" s="13" t="s">
        <v>67</v>
      </c>
      <c r="C9" s="14">
        <v>112147</v>
      </c>
      <c r="D9" s="13" t="s">
        <v>38</v>
      </c>
      <c r="E9" s="13" t="s">
        <v>68</v>
      </c>
      <c r="F9" s="15">
        <v>42361</v>
      </c>
      <c r="G9" s="13" t="s">
        <v>40</v>
      </c>
      <c r="H9" s="13" t="s">
        <v>69</v>
      </c>
      <c r="I9" s="13"/>
      <c r="J9" s="13" t="s">
        <v>70</v>
      </c>
    </row>
    <row r="10" spans="1:10" x14ac:dyDescent="0.25">
      <c r="A10" s="13">
        <v>2562495</v>
      </c>
      <c r="B10" s="13" t="s">
        <v>71</v>
      </c>
      <c r="C10" s="14">
        <v>295981</v>
      </c>
      <c r="D10" s="13" t="s">
        <v>38</v>
      </c>
      <c r="E10" s="13" t="s">
        <v>72</v>
      </c>
      <c r="F10" s="15">
        <v>42363</v>
      </c>
      <c r="G10" s="13" t="s">
        <v>40</v>
      </c>
      <c r="H10" s="13" t="s">
        <v>69</v>
      </c>
      <c r="I10" s="13"/>
      <c r="J10" s="13" t="s">
        <v>70</v>
      </c>
    </row>
    <row r="11" spans="1:10" x14ac:dyDescent="0.25">
      <c r="A11" s="13">
        <v>2566189</v>
      </c>
      <c r="B11" s="13" t="s">
        <v>73</v>
      </c>
      <c r="C11" s="14">
        <v>206445</v>
      </c>
      <c r="D11" s="13" t="s">
        <v>38</v>
      </c>
      <c r="E11" s="13" t="s">
        <v>74</v>
      </c>
      <c r="F11" s="15">
        <v>42376</v>
      </c>
      <c r="G11" s="13" t="s">
        <v>40</v>
      </c>
      <c r="H11" s="13" t="s">
        <v>75</v>
      </c>
      <c r="I11" s="13"/>
      <c r="J11" s="13" t="s">
        <v>70</v>
      </c>
    </row>
    <row r="12" spans="1:10" x14ac:dyDescent="0.25">
      <c r="A12" s="13">
        <v>2755394</v>
      </c>
      <c r="B12" s="13" t="s">
        <v>76</v>
      </c>
      <c r="C12" s="14">
        <v>440193</v>
      </c>
      <c r="D12" s="13" t="s">
        <v>77</v>
      </c>
      <c r="E12" s="13" t="s">
        <v>78</v>
      </c>
      <c r="F12" s="15">
        <v>42733</v>
      </c>
      <c r="G12" s="13" t="s">
        <v>40</v>
      </c>
      <c r="H12" s="13" t="s">
        <v>79</v>
      </c>
      <c r="I12" s="13"/>
      <c r="J12" s="13" t="s">
        <v>80</v>
      </c>
    </row>
    <row r="13" spans="1:10" x14ac:dyDescent="0.25">
      <c r="A13" s="13">
        <v>2764735</v>
      </c>
      <c r="B13" s="13" t="s">
        <v>81</v>
      </c>
      <c r="C13" s="14">
        <v>50957</v>
      </c>
      <c r="D13" s="13" t="s">
        <v>77</v>
      </c>
      <c r="E13" s="13" t="s">
        <v>82</v>
      </c>
      <c r="F13" s="15">
        <v>42751</v>
      </c>
      <c r="G13" s="13" t="s">
        <v>40</v>
      </c>
      <c r="H13" s="13" t="s">
        <v>83</v>
      </c>
      <c r="I13" s="13"/>
      <c r="J13" s="13" t="s">
        <v>84</v>
      </c>
    </row>
    <row r="14" spans="1:10" x14ac:dyDescent="0.25">
      <c r="A14" s="13">
        <v>2768462</v>
      </c>
      <c r="B14" s="13" t="s">
        <v>85</v>
      </c>
      <c r="C14" s="14">
        <v>52244</v>
      </c>
      <c r="D14" s="13" t="s">
        <v>77</v>
      </c>
      <c r="E14" s="13" t="s">
        <v>86</v>
      </c>
      <c r="F14" s="15">
        <v>42757</v>
      </c>
      <c r="G14" s="13" t="s">
        <v>40</v>
      </c>
      <c r="H14" s="13" t="s">
        <v>83</v>
      </c>
      <c r="I14" s="13"/>
      <c r="J14" s="13" t="s">
        <v>84</v>
      </c>
    </row>
    <row r="15" spans="1:10" x14ac:dyDescent="0.25">
      <c r="A15" s="13">
        <v>2685658</v>
      </c>
      <c r="B15" s="13" t="s">
        <v>87</v>
      </c>
      <c r="C15" s="14">
        <v>45300</v>
      </c>
      <c r="D15" s="13" t="s">
        <v>77</v>
      </c>
      <c r="E15" s="13" t="s">
        <v>88</v>
      </c>
      <c r="F15" s="15">
        <v>42599</v>
      </c>
      <c r="G15" s="13" t="s">
        <v>40</v>
      </c>
      <c r="H15" s="13" t="s">
        <v>89</v>
      </c>
      <c r="I15" s="13"/>
      <c r="J15" s="13" t="s">
        <v>90</v>
      </c>
    </row>
    <row r="16" spans="1:10" x14ac:dyDescent="0.25">
      <c r="A16" s="13">
        <v>2707550</v>
      </c>
      <c r="B16" s="13" t="s">
        <v>91</v>
      </c>
      <c r="C16" s="14">
        <v>228419</v>
      </c>
      <c r="D16" s="13" t="s">
        <v>77</v>
      </c>
      <c r="E16" s="13" t="s">
        <v>92</v>
      </c>
      <c r="F16" s="15">
        <v>42639</v>
      </c>
      <c r="G16" s="13" t="s">
        <v>40</v>
      </c>
      <c r="H16" s="13" t="s">
        <v>93</v>
      </c>
      <c r="I16" s="13"/>
      <c r="J16" s="13" t="s">
        <v>94</v>
      </c>
    </row>
    <row r="17" spans="1:10" x14ac:dyDescent="0.25">
      <c r="A17" s="13">
        <v>2702333</v>
      </c>
      <c r="B17" s="13" t="s">
        <v>95</v>
      </c>
      <c r="C17" s="14">
        <v>225471</v>
      </c>
      <c r="D17" s="13" t="s">
        <v>77</v>
      </c>
      <c r="E17" s="13" t="s">
        <v>96</v>
      </c>
      <c r="F17" s="15">
        <v>42629</v>
      </c>
      <c r="G17" s="13" t="s">
        <v>40</v>
      </c>
      <c r="H17" s="13" t="s">
        <v>97</v>
      </c>
      <c r="I17" s="13"/>
      <c r="J17" s="13" t="s">
        <v>94</v>
      </c>
    </row>
    <row r="18" spans="1:10" x14ac:dyDescent="0.25">
      <c r="A18" s="13">
        <v>2758587</v>
      </c>
      <c r="B18" s="13" t="s">
        <v>98</v>
      </c>
      <c r="C18" s="14">
        <v>1785450</v>
      </c>
      <c r="D18" s="13" t="s">
        <v>38</v>
      </c>
      <c r="E18" s="13" t="s">
        <v>99</v>
      </c>
      <c r="F18" s="15">
        <v>42740</v>
      </c>
      <c r="G18" s="13" t="s">
        <v>40</v>
      </c>
      <c r="H18" s="13" t="s">
        <v>65</v>
      </c>
      <c r="I18" s="13"/>
      <c r="J18" s="13" t="s">
        <v>100</v>
      </c>
    </row>
    <row r="19" spans="1:10" x14ac:dyDescent="0.25">
      <c r="A19" s="13">
        <v>2830863</v>
      </c>
      <c r="B19" s="13" t="s">
        <v>101</v>
      </c>
      <c r="C19" s="14">
        <v>1961139</v>
      </c>
      <c r="D19" s="13" t="s">
        <v>38</v>
      </c>
      <c r="E19" s="13" t="s">
        <v>102</v>
      </c>
      <c r="F19" s="15">
        <v>42851</v>
      </c>
      <c r="G19" s="13" t="s">
        <v>40</v>
      </c>
      <c r="H19" s="13" t="s">
        <v>53</v>
      </c>
      <c r="I19" s="13"/>
      <c r="J19" s="13" t="s">
        <v>103</v>
      </c>
    </row>
    <row r="20" spans="1:10" x14ac:dyDescent="0.25">
      <c r="A20" s="13">
        <v>2594752</v>
      </c>
      <c r="B20" s="13" t="s">
        <v>104</v>
      </c>
      <c r="C20" s="14">
        <v>45300</v>
      </c>
      <c r="D20" s="13" t="s">
        <v>38</v>
      </c>
      <c r="E20" s="13" t="s">
        <v>105</v>
      </c>
      <c r="F20" s="15">
        <v>42431</v>
      </c>
      <c r="G20" s="13" t="s">
        <v>40</v>
      </c>
      <c r="H20" s="13" t="s">
        <v>106</v>
      </c>
      <c r="I20" s="13"/>
      <c r="J20" s="13" t="s">
        <v>107</v>
      </c>
    </row>
    <row r="21" spans="1:10" x14ac:dyDescent="0.25">
      <c r="A21" s="13">
        <v>2624966</v>
      </c>
      <c r="B21" s="13" t="s">
        <v>108</v>
      </c>
      <c r="C21" s="14">
        <v>45300</v>
      </c>
      <c r="D21" s="13" t="s">
        <v>38</v>
      </c>
      <c r="E21" s="13" t="s">
        <v>109</v>
      </c>
      <c r="F21" s="15">
        <v>42491</v>
      </c>
      <c r="G21" s="13" t="s">
        <v>40</v>
      </c>
      <c r="H21" s="13" t="s">
        <v>110</v>
      </c>
      <c r="I21" s="13"/>
      <c r="J21" s="13" t="s">
        <v>111</v>
      </c>
    </row>
    <row r="22" spans="1:10" x14ac:dyDescent="0.25">
      <c r="A22" s="13">
        <v>2853730</v>
      </c>
      <c r="B22" s="13" t="s">
        <v>112</v>
      </c>
      <c r="C22" s="14">
        <v>132261</v>
      </c>
      <c r="D22" s="13" t="s">
        <v>38</v>
      </c>
      <c r="E22" s="13" t="s">
        <v>113</v>
      </c>
      <c r="F22" s="15">
        <v>42890</v>
      </c>
      <c r="G22" s="13" t="s">
        <v>40</v>
      </c>
      <c r="H22" s="13" t="s">
        <v>114</v>
      </c>
      <c r="I22" s="13"/>
      <c r="J22" s="13" t="s">
        <v>115</v>
      </c>
    </row>
    <row r="23" spans="1:10" x14ac:dyDescent="0.25">
      <c r="A23" s="13">
        <v>2675121</v>
      </c>
      <c r="B23" s="13" t="s">
        <v>116</v>
      </c>
      <c r="C23" s="14">
        <v>113062</v>
      </c>
      <c r="D23" s="13" t="s">
        <v>38</v>
      </c>
      <c r="E23" s="13" t="s">
        <v>117</v>
      </c>
      <c r="F23" s="15">
        <v>42578</v>
      </c>
      <c r="G23" s="13" t="s">
        <v>40</v>
      </c>
      <c r="H23" s="13" t="s">
        <v>118</v>
      </c>
      <c r="I23" s="13"/>
      <c r="J23" s="13" t="s">
        <v>119</v>
      </c>
    </row>
    <row r="24" spans="1:10" x14ac:dyDescent="0.25">
      <c r="A24" s="13">
        <v>2758587</v>
      </c>
      <c r="B24" s="13" t="s">
        <v>98</v>
      </c>
      <c r="C24" s="14">
        <v>223300</v>
      </c>
      <c r="D24" s="13" t="s">
        <v>38</v>
      </c>
      <c r="E24" s="13" t="s">
        <v>99</v>
      </c>
      <c r="F24" s="15">
        <v>42740</v>
      </c>
      <c r="G24" s="13" t="s">
        <v>40</v>
      </c>
      <c r="H24" s="13" t="s">
        <v>120</v>
      </c>
      <c r="I24" s="13"/>
      <c r="J24" s="13" t="s">
        <v>121</v>
      </c>
    </row>
    <row r="25" spans="1:10" x14ac:dyDescent="0.25">
      <c r="A25" s="13">
        <v>2853730</v>
      </c>
      <c r="B25" s="13" t="s">
        <v>112</v>
      </c>
      <c r="C25" s="14">
        <v>3672</v>
      </c>
      <c r="D25" s="13" t="s">
        <v>38</v>
      </c>
      <c r="E25" s="13" t="s">
        <v>113</v>
      </c>
      <c r="F25" s="15">
        <v>42890</v>
      </c>
      <c r="G25" s="13" t="s">
        <v>40</v>
      </c>
      <c r="H25" s="13" t="s">
        <v>122</v>
      </c>
      <c r="I25" s="13"/>
      <c r="J25" s="13" t="s">
        <v>121</v>
      </c>
    </row>
    <row r="26" spans="1:10" x14ac:dyDescent="0.25">
      <c r="A26" s="13">
        <v>2417490</v>
      </c>
      <c r="B26" s="13" t="s">
        <v>123</v>
      </c>
      <c r="C26" s="14">
        <v>316580</v>
      </c>
      <c r="D26" s="13" t="s">
        <v>38</v>
      </c>
      <c r="E26" s="13" t="s">
        <v>124</v>
      </c>
      <c r="F26" s="15">
        <v>42071</v>
      </c>
      <c r="G26" s="13" t="s">
        <v>40</v>
      </c>
      <c r="H26" s="13" t="s">
        <v>125</v>
      </c>
      <c r="I26" s="13" t="s">
        <v>126</v>
      </c>
      <c r="J26" s="13" t="s">
        <v>127</v>
      </c>
    </row>
    <row r="27" spans="1:10" x14ac:dyDescent="0.25">
      <c r="A27" s="13">
        <v>2432684</v>
      </c>
      <c r="B27" s="13" t="s">
        <v>128</v>
      </c>
      <c r="C27" s="14">
        <v>251598</v>
      </c>
      <c r="D27" s="13" t="s">
        <v>38</v>
      </c>
      <c r="E27" s="13" t="s">
        <v>129</v>
      </c>
      <c r="F27" s="15">
        <v>42096</v>
      </c>
      <c r="G27" s="13" t="s">
        <v>40</v>
      </c>
      <c r="H27" s="13" t="s">
        <v>125</v>
      </c>
      <c r="I27" s="13" t="s">
        <v>126</v>
      </c>
      <c r="J27" s="13" t="s">
        <v>127</v>
      </c>
    </row>
    <row r="28" spans="1:10" x14ac:dyDescent="0.25">
      <c r="A28" s="13">
        <v>2433201</v>
      </c>
      <c r="B28" s="13" t="s">
        <v>130</v>
      </c>
      <c r="C28" s="14">
        <v>1087876</v>
      </c>
      <c r="D28" s="13" t="s">
        <v>38</v>
      </c>
      <c r="E28" s="13" t="s">
        <v>131</v>
      </c>
      <c r="F28" s="15">
        <v>42099</v>
      </c>
      <c r="G28" s="13" t="s">
        <v>40</v>
      </c>
      <c r="H28" s="13" t="s">
        <v>125</v>
      </c>
      <c r="I28" s="13" t="s">
        <v>126</v>
      </c>
      <c r="J28" s="13" t="s">
        <v>127</v>
      </c>
    </row>
    <row r="29" spans="1:10" x14ac:dyDescent="0.25">
      <c r="A29" s="13">
        <v>2445152</v>
      </c>
      <c r="B29" s="13" t="s">
        <v>132</v>
      </c>
      <c r="C29" s="14">
        <v>228596</v>
      </c>
      <c r="D29" s="13" t="s">
        <v>38</v>
      </c>
      <c r="E29" s="13" t="s">
        <v>133</v>
      </c>
      <c r="F29" s="15">
        <v>42123</v>
      </c>
      <c r="G29" s="13" t="s">
        <v>40</v>
      </c>
      <c r="H29" s="13" t="s">
        <v>45</v>
      </c>
      <c r="I29" s="13" t="s">
        <v>134</v>
      </c>
      <c r="J29" s="13" t="s">
        <v>135</v>
      </c>
    </row>
    <row r="30" spans="1:10" x14ac:dyDescent="0.25">
      <c r="A30" s="13">
        <v>1445133</v>
      </c>
      <c r="B30" s="13" t="s">
        <v>142</v>
      </c>
      <c r="C30" s="14">
        <v>65000</v>
      </c>
      <c r="D30" s="13" t="s">
        <v>38</v>
      </c>
      <c r="E30" s="13" t="s">
        <v>143</v>
      </c>
      <c r="F30" s="15">
        <v>40254</v>
      </c>
      <c r="G30" s="13" t="s">
        <v>40</v>
      </c>
      <c r="H30" s="13" t="s">
        <v>144</v>
      </c>
      <c r="I30" s="13" t="s">
        <v>145</v>
      </c>
      <c r="J30" s="13" t="s">
        <v>146</v>
      </c>
    </row>
    <row r="31" spans="1:10" x14ac:dyDescent="0.25">
      <c r="A31" s="13">
        <v>2428603</v>
      </c>
      <c r="B31" s="13" t="s">
        <v>150</v>
      </c>
      <c r="C31" s="14">
        <v>89700</v>
      </c>
      <c r="D31" s="13" t="s">
        <v>38</v>
      </c>
      <c r="E31" s="13" t="s">
        <v>151</v>
      </c>
      <c r="F31" s="15">
        <v>42089</v>
      </c>
      <c r="G31" s="13" t="s">
        <v>40</v>
      </c>
      <c r="H31" s="13" t="s">
        <v>152</v>
      </c>
      <c r="I31" s="13" t="s">
        <v>153</v>
      </c>
      <c r="J31" s="13" t="s">
        <v>154</v>
      </c>
    </row>
    <row r="32" spans="1:10" x14ac:dyDescent="0.25">
      <c r="A32" s="13">
        <v>2423638</v>
      </c>
      <c r="B32" s="13" t="s">
        <v>155</v>
      </c>
      <c r="C32" s="14">
        <v>67452</v>
      </c>
      <c r="D32" s="13" t="s">
        <v>38</v>
      </c>
      <c r="E32" s="13" t="s">
        <v>156</v>
      </c>
      <c r="F32" s="15">
        <v>42080</v>
      </c>
      <c r="G32" s="13" t="s">
        <v>40</v>
      </c>
      <c r="H32" s="13" t="s">
        <v>157</v>
      </c>
      <c r="I32" s="13" t="s">
        <v>126</v>
      </c>
      <c r="J32" s="13" t="s">
        <v>158</v>
      </c>
    </row>
    <row r="33" spans="1:10" x14ac:dyDescent="0.25">
      <c r="A33" s="13">
        <v>2453150</v>
      </c>
      <c r="B33" s="13" t="s">
        <v>159</v>
      </c>
      <c r="C33" s="14">
        <v>51181</v>
      </c>
      <c r="D33" s="13" t="s">
        <v>38</v>
      </c>
      <c r="E33" s="13" t="s">
        <v>160</v>
      </c>
      <c r="F33" s="15">
        <v>42138</v>
      </c>
      <c r="G33" s="13" t="s">
        <v>40</v>
      </c>
      <c r="H33" s="13" t="s">
        <v>161</v>
      </c>
      <c r="I33" s="13" t="s">
        <v>162</v>
      </c>
      <c r="J33" s="13" t="s">
        <v>163</v>
      </c>
    </row>
    <row r="34" spans="1:10" x14ac:dyDescent="0.25">
      <c r="A34" s="13">
        <v>2287676</v>
      </c>
      <c r="B34" s="13" t="s">
        <v>168</v>
      </c>
      <c r="C34" s="14">
        <v>41449</v>
      </c>
      <c r="D34" s="13" t="s">
        <v>38</v>
      </c>
      <c r="E34" s="13" t="s">
        <v>169</v>
      </c>
      <c r="F34" s="15">
        <v>41819</v>
      </c>
      <c r="G34" s="13" t="s">
        <v>40</v>
      </c>
      <c r="H34" s="13" t="s">
        <v>170</v>
      </c>
      <c r="I34" s="13" t="s">
        <v>171</v>
      </c>
      <c r="J34" s="13" t="s">
        <v>172</v>
      </c>
    </row>
    <row r="35" spans="1:10" x14ac:dyDescent="0.25">
      <c r="A35" s="13">
        <v>1675769</v>
      </c>
      <c r="B35" s="13" t="s">
        <v>173</v>
      </c>
      <c r="C35" s="14">
        <v>433200</v>
      </c>
      <c r="D35" s="13" t="s">
        <v>38</v>
      </c>
      <c r="E35" s="13" t="s">
        <v>174</v>
      </c>
      <c r="F35" s="15">
        <v>40698</v>
      </c>
      <c r="G35" s="13" t="s">
        <v>40</v>
      </c>
      <c r="H35" s="13" t="s">
        <v>175</v>
      </c>
      <c r="I35" s="13" t="s">
        <v>176</v>
      </c>
      <c r="J35" s="13" t="s">
        <v>177</v>
      </c>
    </row>
    <row r="36" spans="1:10" x14ac:dyDescent="0.25">
      <c r="A36" s="13">
        <v>1936362</v>
      </c>
      <c r="B36" s="13" t="s">
        <v>178</v>
      </c>
      <c r="C36" s="14">
        <v>208567</v>
      </c>
      <c r="D36" s="13" t="s">
        <v>38</v>
      </c>
      <c r="E36" s="13" t="s">
        <v>179</v>
      </c>
      <c r="F36" s="15">
        <v>41088</v>
      </c>
      <c r="G36" s="13" t="s">
        <v>40</v>
      </c>
      <c r="H36" s="13" t="s">
        <v>180</v>
      </c>
      <c r="I36" s="13" t="s">
        <v>176</v>
      </c>
      <c r="J36" s="13" t="s">
        <v>181</v>
      </c>
    </row>
    <row r="37" spans="1:10" x14ac:dyDescent="0.25">
      <c r="A37" s="13">
        <v>1977341</v>
      </c>
      <c r="B37" s="13" t="s">
        <v>182</v>
      </c>
      <c r="C37" s="14">
        <v>67202</v>
      </c>
      <c r="D37" s="13" t="s">
        <v>38</v>
      </c>
      <c r="E37" s="13" t="s">
        <v>183</v>
      </c>
      <c r="F37" s="15">
        <v>41170</v>
      </c>
      <c r="G37" s="13" t="s">
        <v>40</v>
      </c>
      <c r="H37" s="13" t="s">
        <v>180</v>
      </c>
      <c r="I37" s="13" t="s">
        <v>176</v>
      </c>
      <c r="J37" s="13" t="s">
        <v>184</v>
      </c>
    </row>
    <row r="38" spans="1:10" x14ac:dyDescent="0.25">
      <c r="A38" s="13">
        <v>2044023</v>
      </c>
      <c r="B38" s="13" t="s">
        <v>185</v>
      </c>
      <c r="C38" s="14">
        <v>259200</v>
      </c>
      <c r="D38" s="13" t="s">
        <v>38</v>
      </c>
      <c r="E38" s="13" t="s">
        <v>186</v>
      </c>
      <c r="F38" s="15">
        <v>41311</v>
      </c>
      <c r="G38" s="13" t="s">
        <v>40</v>
      </c>
      <c r="H38" s="13" t="s">
        <v>180</v>
      </c>
      <c r="I38" s="13" t="s">
        <v>187</v>
      </c>
      <c r="J38" s="13" t="s">
        <v>188</v>
      </c>
    </row>
    <row r="39" spans="1:10" x14ac:dyDescent="0.25">
      <c r="A39" s="13">
        <v>1868026</v>
      </c>
      <c r="B39" s="13" t="s">
        <v>189</v>
      </c>
      <c r="C39" s="14">
        <v>212767</v>
      </c>
      <c r="D39" s="13" t="s">
        <v>38</v>
      </c>
      <c r="E39" s="13" t="s">
        <v>190</v>
      </c>
      <c r="F39" s="15">
        <v>40988</v>
      </c>
      <c r="G39" s="13" t="s">
        <v>40</v>
      </c>
      <c r="H39" s="13" t="s">
        <v>180</v>
      </c>
      <c r="I39" s="13" t="s">
        <v>176</v>
      </c>
      <c r="J39" s="13" t="s">
        <v>191</v>
      </c>
    </row>
    <row r="40" spans="1:10" x14ac:dyDescent="0.25">
      <c r="A40" s="13">
        <v>1868026</v>
      </c>
      <c r="B40" s="13" t="s">
        <v>192</v>
      </c>
      <c r="C40" s="14">
        <v>212767</v>
      </c>
      <c r="D40" s="13" t="s">
        <v>38</v>
      </c>
      <c r="E40" s="13" t="s">
        <v>193</v>
      </c>
      <c r="F40" s="15">
        <v>40988</v>
      </c>
      <c r="G40" s="13" t="s">
        <v>40</v>
      </c>
      <c r="H40" s="13" t="s">
        <v>180</v>
      </c>
      <c r="I40" s="13" t="s">
        <v>176</v>
      </c>
      <c r="J40" s="13" t="s">
        <v>191</v>
      </c>
    </row>
    <row r="41" spans="1:10" x14ac:dyDescent="0.25">
      <c r="A41" s="13">
        <v>1957220</v>
      </c>
      <c r="B41" s="13" t="s">
        <v>194</v>
      </c>
      <c r="C41" s="14">
        <v>96216</v>
      </c>
      <c r="D41" s="13" t="s">
        <v>38</v>
      </c>
      <c r="E41" s="13" t="s">
        <v>195</v>
      </c>
      <c r="F41" s="15">
        <v>41127</v>
      </c>
      <c r="G41" s="13" t="s">
        <v>40</v>
      </c>
      <c r="H41" s="13" t="s">
        <v>196</v>
      </c>
      <c r="I41" s="13" t="s">
        <v>176</v>
      </c>
      <c r="J41" s="13" t="s">
        <v>197</v>
      </c>
    </row>
    <row r="42" spans="1:10" x14ac:dyDescent="0.25">
      <c r="A42" s="13">
        <v>2123343</v>
      </c>
      <c r="B42" s="13" t="s">
        <v>198</v>
      </c>
      <c r="C42" s="14">
        <v>680481</v>
      </c>
      <c r="D42" s="13" t="s">
        <v>38</v>
      </c>
      <c r="E42" s="13" t="s">
        <v>199</v>
      </c>
      <c r="F42" s="15">
        <v>41474</v>
      </c>
      <c r="G42" s="13" t="s">
        <v>40</v>
      </c>
      <c r="H42" s="13" t="s">
        <v>180</v>
      </c>
      <c r="I42" s="13" t="s">
        <v>187</v>
      </c>
      <c r="J42" s="13" t="s">
        <v>200</v>
      </c>
    </row>
    <row r="43" spans="1:10" x14ac:dyDescent="0.25">
      <c r="A43" s="13">
        <v>2178706</v>
      </c>
      <c r="B43" s="13" t="s">
        <v>201</v>
      </c>
      <c r="C43" s="14">
        <v>103864</v>
      </c>
      <c r="D43" s="13" t="s">
        <v>38</v>
      </c>
      <c r="E43" s="13" t="s">
        <v>202</v>
      </c>
      <c r="F43" s="15">
        <v>41598</v>
      </c>
      <c r="G43" s="13" t="s">
        <v>40</v>
      </c>
      <c r="H43" s="13" t="s">
        <v>180</v>
      </c>
      <c r="I43" s="13" t="s">
        <v>187</v>
      </c>
      <c r="J43" s="13" t="s">
        <v>203</v>
      </c>
    </row>
    <row r="44" spans="1:10" x14ac:dyDescent="0.25">
      <c r="A44" s="13">
        <v>2183196</v>
      </c>
      <c r="B44" s="13" t="s">
        <v>204</v>
      </c>
      <c r="C44" s="14">
        <v>39187</v>
      </c>
      <c r="D44" s="13" t="s">
        <v>38</v>
      </c>
      <c r="E44" s="13" t="s">
        <v>205</v>
      </c>
      <c r="F44" s="15">
        <v>41607</v>
      </c>
      <c r="G44" s="13" t="s">
        <v>40</v>
      </c>
      <c r="H44" s="13" t="s">
        <v>180</v>
      </c>
      <c r="I44" s="13" t="s">
        <v>187</v>
      </c>
      <c r="J44" s="13" t="s">
        <v>203</v>
      </c>
    </row>
    <row r="45" spans="1:10" x14ac:dyDescent="0.25">
      <c r="A45" s="13">
        <v>1806002</v>
      </c>
      <c r="B45" s="13" t="s">
        <v>206</v>
      </c>
      <c r="C45" s="14">
        <v>43197</v>
      </c>
      <c r="D45" s="13" t="s">
        <v>38</v>
      </c>
      <c r="E45" s="13" t="s">
        <v>207</v>
      </c>
      <c r="F45" s="15">
        <v>40892</v>
      </c>
      <c r="G45" s="13" t="s">
        <v>40</v>
      </c>
      <c r="H45" s="13" t="s">
        <v>208</v>
      </c>
      <c r="I45" s="13" t="s">
        <v>176</v>
      </c>
      <c r="J45" s="13" t="s">
        <v>209</v>
      </c>
    </row>
    <row r="46" spans="1:10" x14ac:dyDescent="0.25">
      <c r="A46" s="13">
        <v>2104680</v>
      </c>
      <c r="B46" s="13" t="s">
        <v>210</v>
      </c>
      <c r="C46" s="14">
        <v>14621370</v>
      </c>
      <c r="D46" s="13" t="s">
        <v>38</v>
      </c>
      <c r="E46" s="13" t="s">
        <v>211</v>
      </c>
      <c r="F46" s="15">
        <v>41429</v>
      </c>
      <c r="G46" s="13" t="s">
        <v>40</v>
      </c>
      <c r="H46" s="13" t="s">
        <v>180</v>
      </c>
      <c r="I46" s="13" t="s">
        <v>187</v>
      </c>
      <c r="J46" s="13" t="s">
        <v>212</v>
      </c>
    </row>
    <row r="47" spans="1:10" x14ac:dyDescent="0.25">
      <c r="A47" s="13">
        <v>2090775</v>
      </c>
      <c r="B47" s="13" t="s">
        <v>213</v>
      </c>
      <c r="C47" s="14">
        <v>251256</v>
      </c>
      <c r="D47" s="13" t="s">
        <v>38</v>
      </c>
      <c r="E47" s="13" t="s">
        <v>214</v>
      </c>
      <c r="F47" s="15">
        <v>41429</v>
      </c>
      <c r="G47" s="13" t="s">
        <v>40</v>
      </c>
      <c r="H47" s="13" t="s">
        <v>180</v>
      </c>
      <c r="I47" s="13" t="s">
        <v>187</v>
      </c>
      <c r="J47" s="13" t="s">
        <v>212</v>
      </c>
    </row>
    <row r="48" spans="1:10" x14ac:dyDescent="0.25">
      <c r="A48" s="13">
        <v>2138338</v>
      </c>
      <c r="B48" s="13" t="s">
        <v>215</v>
      </c>
      <c r="C48" s="14">
        <v>223311</v>
      </c>
      <c r="D48" s="13" t="s">
        <v>38</v>
      </c>
      <c r="E48" s="13" t="s">
        <v>216</v>
      </c>
      <c r="F48" s="15">
        <v>41510</v>
      </c>
      <c r="G48" s="13" t="s">
        <v>40</v>
      </c>
      <c r="H48" s="13" t="s">
        <v>180</v>
      </c>
      <c r="I48" s="13" t="s">
        <v>187</v>
      </c>
      <c r="J48" s="13" t="s">
        <v>217</v>
      </c>
    </row>
    <row r="49" spans="1:10" x14ac:dyDescent="0.25">
      <c r="A49" s="13">
        <v>2211460</v>
      </c>
      <c r="B49" s="13" t="s">
        <v>218</v>
      </c>
      <c r="C49" s="14">
        <v>41026</v>
      </c>
      <c r="D49" s="13" t="s">
        <v>38</v>
      </c>
      <c r="E49" s="13" t="s">
        <v>219</v>
      </c>
      <c r="F49" s="15">
        <v>41672</v>
      </c>
      <c r="G49" s="13" t="s">
        <v>40</v>
      </c>
      <c r="H49" s="13" t="s">
        <v>220</v>
      </c>
      <c r="I49" s="13" t="s">
        <v>221</v>
      </c>
      <c r="J49" s="13" t="s">
        <v>222</v>
      </c>
    </row>
    <row r="50" spans="1:10" x14ac:dyDescent="0.25">
      <c r="A50" s="13">
        <v>2196487</v>
      </c>
      <c r="B50" s="13" t="s">
        <v>223</v>
      </c>
      <c r="C50" s="14">
        <v>259675</v>
      </c>
      <c r="D50" s="13" t="s">
        <v>38</v>
      </c>
      <c r="E50" s="13" t="s">
        <v>224</v>
      </c>
      <c r="F50" s="15">
        <v>41701</v>
      </c>
      <c r="G50" s="13" t="s">
        <v>40</v>
      </c>
      <c r="H50" s="13" t="s">
        <v>225</v>
      </c>
      <c r="I50" s="13" t="s">
        <v>226</v>
      </c>
      <c r="J50" s="13" t="s">
        <v>227</v>
      </c>
    </row>
    <row r="51" spans="1:10" x14ac:dyDescent="0.25">
      <c r="A51" s="13">
        <v>2204397</v>
      </c>
      <c r="B51" s="13" t="s">
        <v>234</v>
      </c>
      <c r="C51" s="14">
        <v>211084</v>
      </c>
      <c r="D51" s="13" t="s">
        <v>38</v>
      </c>
      <c r="E51" s="13" t="s">
        <v>235</v>
      </c>
      <c r="F51" s="15">
        <v>41658</v>
      </c>
      <c r="G51" s="13" t="s">
        <v>40</v>
      </c>
      <c r="H51" s="13" t="s">
        <v>236</v>
      </c>
      <c r="I51" s="13" t="s">
        <v>237</v>
      </c>
      <c r="J51" s="13" t="s">
        <v>238</v>
      </c>
    </row>
    <row r="52" spans="1:10" x14ac:dyDescent="0.25">
      <c r="A52" s="13">
        <v>2347721</v>
      </c>
      <c r="B52" s="13" t="s">
        <v>239</v>
      </c>
      <c r="C52" s="14">
        <v>76116</v>
      </c>
      <c r="D52" s="13" t="s">
        <v>38</v>
      </c>
      <c r="E52" s="13" t="s">
        <v>240</v>
      </c>
      <c r="F52" s="15">
        <v>41936</v>
      </c>
      <c r="G52" s="13" t="s">
        <v>40</v>
      </c>
      <c r="H52" s="13" t="s">
        <v>241</v>
      </c>
      <c r="I52" s="13" t="s">
        <v>242</v>
      </c>
      <c r="J52" s="13" t="s">
        <v>243</v>
      </c>
    </row>
    <row r="53" spans="1:10" x14ac:dyDescent="0.25">
      <c r="A53" s="13">
        <v>1811961</v>
      </c>
      <c r="B53" s="13" t="s">
        <v>244</v>
      </c>
      <c r="C53" s="14">
        <v>210700</v>
      </c>
      <c r="D53" s="13" t="s">
        <v>38</v>
      </c>
      <c r="E53" s="13" t="s">
        <v>245</v>
      </c>
      <c r="F53" s="15">
        <v>40904</v>
      </c>
      <c r="G53" s="13" t="s">
        <v>40</v>
      </c>
      <c r="H53" s="13" t="s">
        <v>246</v>
      </c>
      <c r="I53" s="13" t="s">
        <v>247</v>
      </c>
      <c r="J53" s="13" t="s">
        <v>248</v>
      </c>
    </row>
    <row r="54" spans="1:10" x14ac:dyDescent="0.25">
      <c r="A54" s="13">
        <v>2037280</v>
      </c>
      <c r="B54" s="13" t="s">
        <v>249</v>
      </c>
      <c r="C54" s="14">
        <v>2063004</v>
      </c>
      <c r="D54" s="13" t="s">
        <v>38</v>
      </c>
      <c r="E54" s="13" t="s">
        <v>250</v>
      </c>
      <c r="F54" s="15">
        <v>41296</v>
      </c>
      <c r="G54" s="13" t="s">
        <v>40</v>
      </c>
      <c r="H54" s="13" t="s">
        <v>251</v>
      </c>
      <c r="I54" s="13" t="s">
        <v>252</v>
      </c>
      <c r="J54" s="13" t="s">
        <v>253</v>
      </c>
    </row>
    <row r="55" spans="1:10" x14ac:dyDescent="0.25">
      <c r="A55" s="13">
        <v>2054581</v>
      </c>
      <c r="B55" s="13" t="s">
        <v>254</v>
      </c>
      <c r="C55" s="14">
        <v>81900</v>
      </c>
      <c r="D55" s="13" t="s">
        <v>38</v>
      </c>
      <c r="E55" s="13" t="s">
        <v>255</v>
      </c>
      <c r="F55" s="15">
        <v>41330</v>
      </c>
      <c r="G55" s="13" t="s">
        <v>40</v>
      </c>
      <c r="H55" s="13" t="s">
        <v>256</v>
      </c>
      <c r="I55" s="13" t="s">
        <v>252</v>
      </c>
      <c r="J55" s="13" t="s">
        <v>257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DDB5-2BE6-4C52-A259-75E9A50F0ABC}">
  <dimension ref="A1:J7"/>
  <sheetViews>
    <sheetView workbookViewId="0">
      <selection activeCell="A12" sqref="A12"/>
    </sheetView>
  </sheetViews>
  <sheetFormatPr baseColWidth="10" defaultRowHeight="15" x14ac:dyDescent="0.25"/>
  <cols>
    <col min="1" max="2" width="15.5703125" bestFit="1" customWidth="1"/>
    <col min="8" max="8" width="31.7109375" bestFit="1" customWidth="1"/>
  </cols>
  <sheetData>
    <row r="1" spans="1:10" x14ac:dyDescent="0.25">
      <c r="A1" s="12" t="s">
        <v>28</v>
      </c>
      <c r="B1" s="12" t="s">
        <v>28</v>
      </c>
      <c r="C1" s="12" t="s">
        <v>29</v>
      </c>
      <c r="D1" s="12" t="s">
        <v>30</v>
      </c>
      <c r="E1" s="12" t="s">
        <v>31</v>
      </c>
      <c r="F1" s="12" t="s">
        <v>32</v>
      </c>
      <c r="G1" s="12" t="s">
        <v>33</v>
      </c>
      <c r="H1" s="12" t="s">
        <v>34</v>
      </c>
      <c r="I1" s="12" t="s">
        <v>35</v>
      </c>
      <c r="J1" s="12" t="s">
        <v>36</v>
      </c>
    </row>
    <row r="2" spans="1:10" x14ac:dyDescent="0.25">
      <c r="A2" s="13">
        <v>504670</v>
      </c>
      <c r="B2" s="13">
        <v>504670</v>
      </c>
      <c r="C2" s="14">
        <v>4500</v>
      </c>
      <c r="D2" s="13" t="s">
        <v>136</v>
      </c>
      <c r="E2" s="13" t="s">
        <v>137</v>
      </c>
      <c r="F2" s="15">
        <v>39446</v>
      </c>
      <c r="G2" s="13" t="s">
        <v>138</v>
      </c>
      <c r="H2" s="13" t="s">
        <v>139</v>
      </c>
      <c r="I2" s="13" t="s">
        <v>140</v>
      </c>
      <c r="J2" s="13" t="s">
        <v>141</v>
      </c>
    </row>
    <row r="3" spans="1:10" x14ac:dyDescent="0.25">
      <c r="A3" s="13">
        <v>609650</v>
      </c>
      <c r="B3" s="13">
        <v>609650</v>
      </c>
      <c r="C3" s="14">
        <v>55545</v>
      </c>
      <c r="D3" s="13" t="s">
        <v>136</v>
      </c>
      <c r="E3" s="13" t="s">
        <v>147</v>
      </c>
      <c r="F3" s="15">
        <v>39446</v>
      </c>
      <c r="G3" s="13" t="s">
        <v>138</v>
      </c>
      <c r="H3" s="13" t="s">
        <v>148</v>
      </c>
      <c r="I3" s="13" t="s">
        <v>140</v>
      </c>
      <c r="J3" s="13" t="s">
        <v>149</v>
      </c>
    </row>
    <row r="4" spans="1:10" x14ac:dyDescent="0.25">
      <c r="A4" s="13" t="s">
        <v>164</v>
      </c>
      <c r="B4" s="13" t="s">
        <v>164</v>
      </c>
      <c r="C4" s="14">
        <v>268600</v>
      </c>
      <c r="D4" s="13" t="s">
        <v>136</v>
      </c>
      <c r="E4" s="13" t="s">
        <v>165</v>
      </c>
      <c r="F4" s="15">
        <v>39446</v>
      </c>
      <c r="G4" s="13" t="s">
        <v>138</v>
      </c>
      <c r="H4" s="13" t="s">
        <v>139</v>
      </c>
      <c r="I4" s="13" t="s">
        <v>140</v>
      </c>
      <c r="J4" s="13" t="s">
        <v>166</v>
      </c>
    </row>
    <row r="5" spans="1:10" x14ac:dyDescent="0.25">
      <c r="A5" s="13">
        <v>449415</v>
      </c>
      <c r="B5" s="13">
        <v>449415</v>
      </c>
      <c r="C5" s="14">
        <v>238000</v>
      </c>
      <c r="D5" s="13" t="s">
        <v>136</v>
      </c>
      <c r="E5" s="13" t="s">
        <v>167</v>
      </c>
      <c r="F5" s="15">
        <v>39446</v>
      </c>
      <c r="G5" s="13" t="s">
        <v>138</v>
      </c>
      <c r="H5" s="13" t="s">
        <v>139</v>
      </c>
      <c r="I5" s="13" t="s">
        <v>140</v>
      </c>
      <c r="J5" s="13" t="s">
        <v>166</v>
      </c>
    </row>
    <row r="6" spans="1:10" x14ac:dyDescent="0.25">
      <c r="A6" s="13">
        <v>2415262</v>
      </c>
      <c r="B6" s="13" t="s">
        <v>228</v>
      </c>
      <c r="C6" s="14">
        <v>1120749</v>
      </c>
      <c r="D6" s="13" t="s">
        <v>136</v>
      </c>
      <c r="E6" s="13" t="s">
        <v>229</v>
      </c>
      <c r="F6" s="15">
        <v>42066</v>
      </c>
      <c r="G6" s="13" t="s">
        <v>40</v>
      </c>
      <c r="H6" s="13" t="s">
        <v>230</v>
      </c>
      <c r="I6" s="13" t="s">
        <v>231</v>
      </c>
      <c r="J6" s="13" t="s">
        <v>232</v>
      </c>
    </row>
    <row r="7" spans="1:10" x14ac:dyDescent="0.25">
      <c r="A7" s="13">
        <v>2104680</v>
      </c>
      <c r="B7" s="13" t="s">
        <v>210</v>
      </c>
      <c r="C7" s="14">
        <v>419811</v>
      </c>
      <c r="D7" s="13" t="s">
        <v>136</v>
      </c>
      <c r="E7" s="13" t="s">
        <v>211</v>
      </c>
      <c r="F7" s="15">
        <v>41429</v>
      </c>
      <c r="G7" s="13" t="s">
        <v>40</v>
      </c>
      <c r="H7" s="13" t="s">
        <v>233</v>
      </c>
      <c r="I7" s="13" t="s">
        <v>187</v>
      </c>
      <c r="J7" s="13"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CARTERA HOSPITAL</vt:lpstr>
      <vt:lpstr>VERIFICACION</vt:lpstr>
      <vt:lpstr>RESUMEN</vt:lpstr>
      <vt:lpstr>DEVOLUCIONES</vt:lpstr>
      <vt:lpstr>CARTERA COOSALUD</vt:lpstr>
      <vt:lpstr>GLOSAS POR CONCILIAR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Johana Ruiz Wilches</dc:creator>
  <cp:lastModifiedBy>Leidy Johana Ruiz Wilches</cp:lastModifiedBy>
  <dcterms:created xsi:type="dcterms:W3CDTF">2022-06-14T17:28:45Z</dcterms:created>
  <dcterms:modified xsi:type="dcterms:W3CDTF">2022-06-17T21:25:33Z</dcterms:modified>
</cp:coreProperties>
</file>