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to\Desktop\CIRCULAR 011 NOVIEMBRE\"/>
    </mc:Choice>
  </mc:AlternateContent>
  <xr:revisionPtr revIDLastSave="0" documentId="8_{C73C8E30-00D7-40A3-B89D-2D5AF6D3C2A1}" xr6:coauthVersionLast="45" xr6:coauthVersionMax="45" xr10:uidLastSave="{00000000-0000-0000-0000-000000000000}"/>
  <bookViews>
    <workbookView xWindow="-120" yWindow="-120" windowWidth="24240" windowHeight="13140" tabRatio="788" xr2:uid="{00000000-000D-0000-FFFF-FFFF00000000}"/>
  </bookViews>
  <sheets>
    <sheet name="CRUCE CIRCULAR 011" sheetId="3" r:id="rId1"/>
    <sheet name="CRUCE CARTERA 030" sheetId="4" state="hidden" r:id="rId2"/>
    <sheet name="CXP" sheetId="5" state="hidden" r:id="rId3"/>
    <sheet name="GL" sheetId="6" state="hidden" r:id="rId4"/>
    <sheet name="PAGOS" sheetId="7" state="hidden" r:id="rId5"/>
  </sheets>
  <definedNames>
    <definedName name="_xlnm._FilterDatabase" localSheetId="1" hidden="1">'CRUCE CARTERA 030'!$A$7:$P$30</definedName>
    <definedName name="_xlnm._FilterDatabase" localSheetId="2" hidden="1">CXP!$A$1:$I$3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3" l="1"/>
  <c r="G12" i="3"/>
  <c r="AG12" i="3" l="1"/>
  <c r="AF12" i="3"/>
  <c r="AE12" i="3"/>
  <c r="S12" i="3"/>
  <c r="M30" i="4" l="1"/>
  <c r="L40" i="4" s="1"/>
  <c r="L30" i="4"/>
  <c r="L39" i="4" s="1"/>
  <c r="K30" i="4"/>
  <c r="L38" i="4" s="1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30" i="4" l="1"/>
  <c r="L41" i="4" s="1"/>
  <c r="J30" i="4"/>
  <c r="L37" i="4" s="1"/>
  <c r="I30" i="4"/>
  <c r="L36" i="4" s="1"/>
  <c r="H30" i="4"/>
  <c r="E30" i="4"/>
  <c r="F30" i="4"/>
  <c r="L35" i="4" s="1"/>
  <c r="L44" i="4" l="1"/>
</calcChain>
</file>

<file path=xl/sharedStrings.xml><?xml version="1.0" encoding="utf-8"?>
<sst xmlns="http://schemas.openxmlformats.org/spreadsheetml/2006/main" count="177" uniqueCount="119">
  <si>
    <t>EVENTO</t>
  </si>
  <si>
    <t>REPORTE IPS</t>
  </si>
  <si>
    <t>REPORTE EPS</t>
  </si>
  <si>
    <t>NUMERO FACTURA</t>
  </si>
  <si>
    <t>FECHA FACTURA</t>
  </si>
  <si>
    <t>FECHA RADICADO</t>
  </si>
  <si>
    <t>VALOR FACTURAS</t>
  </si>
  <si>
    <t>SALDO PENDIENTE DE PAGO</t>
  </si>
  <si>
    <t>POR PAGAR</t>
  </si>
  <si>
    <t>GLOSAS POR SUBSANAR</t>
  </si>
  <si>
    <t>FACTURAS PAGADAS</t>
  </si>
  <si>
    <t>FACTURAS DEVUELTAS</t>
  </si>
  <si>
    <t>SOPORTE RADICADO</t>
  </si>
  <si>
    <t>DIFERENCIA</t>
  </si>
  <si>
    <t>OBSERVACIONES</t>
  </si>
  <si>
    <t>SUCURSAL</t>
  </si>
  <si>
    <t>FACTURAS POR SOPORTAR RADICADO</t>
  </si>
  <si>
    <t>ESTADO DE CARTERA HOSPITAL LA CATOLICA CACERES CON CORTE RADICADO AL 31 DE JULIO DE 2020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</si>
  <si>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</si>
  <si>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</si>
  <si>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</si>
  <si>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</si>
  <si>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</si>
  <si>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</si>
  <si>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</si>
  <si>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</si>
  <si>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</si>
  <si>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</si>
  <si>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</si>
  <si>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</si>
  <si>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</si>
  <si>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</si>
  <si>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</si>
  <si>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</si>
  <si>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</si>
  <si>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</si>
  <si>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</si>
  <si>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</si>
  <si>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</si>
  <si>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</si>
  <si>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</si>
  <si>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</si>
  <si>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</si>
  <si>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</si>
  <si>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</si>
  <si>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</si>
  <si>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</si>
  <si>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</si>
  <si>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</si>
  <si>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</si>
  <si>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</si>
  <si>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</si>
  <si>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</si>
  <si>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</si>
  <si>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</si>
  <si>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</si>
  <si>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</si>
  <si>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</si>
  <si>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</si>
  <si>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COOSALUD EPS S.A.</t>
  </si>
  <si>
    <t>HOSPITAL LA CATOLICA CACERES</t>
  </si>
  <si>
    <t xml:space="preserve">TOTAL </t>
  </si>
  <si>
    <t>Clave referencia 1</t>
  </si>
  <si>
    <t>Clave referencia 3</t>
  </si>
  <si>
    <t>Nº documento</t>
  </si>
  <si>
    <t>Referencia</t>
  </si>
  <si>
    <t>Fecha de documento</t>
  </si>
  <si>
    <t>Cuenta de mayor</t>
  </si>
  <si>
    <t>Importe en moneda local</t>
  </si>
  <si>
    <t>Texto</t>
  </si>
  <si>
    <t>Base p. plazo pago</t>
  </si>
  <si>
    <t>8909824306</t>
  </si>
  <si>
    <t>ESE HOSPITAL LA CATO</t>
  </si>
  <si>
    <t>2000369858</t>
  </si>
  <si>
    <t>MPS COR-2068</t>
  </si>
  <si>
    <t>2905100202</t>
  </si>
  <si>
    <t>ESS024-EVENTO CONTRATO SAN2019E1A080</t>
  </si>
  <si>
    <t>2000369859</t>
  </si>
  <si>
    <t>MPS VAL-2069</t>
  </si>
  <si>
    <t>1904446987</t>
  </si>
  <si>
    <t>CA15807</t>
  </si>
  <si>
    <t>2205200201</t>
  </si>
  <si>
    <t>GLOSA INICIAL GL-0592739335170</t>
  </si>
  <si>
    <t>1904897491</t>
  </si>
  <si>
    <t>CA16131</t>
  </si>
  <si>
    <t>GLOSA INICIAL GL-052089345918</t>
  </si>
  <si>
    <t>GLOSA INICIAL</t>
  </si>
  <si>
    <t>1905005652</t>
  </si>
  <si>
    <t>CA16233</t>
  </si>
  <si>
    <t>1904698896</t>
  </si>
  <si>
    <t>CA15899</t>
  </si>
  <si>
    <t>GLOSA INICIAL Gl-05209342506</t>
  </si>
  <si>
    <t>1904959218</t>
  </si>
  <si>
    <t>CA16229</t>
  </si>
  <si>
    <t>05790257988 VICTOR TORRES</t>
  </si>
  <si>
    <t>SALDO FTRA CA16233 ESE HOSPITAL LA CATOLICA CACERE</t>
  </si>
  <si>
    <t>NO COBRADA</t>
  </si>
  <si>
    <t>VALOR CANCELADO EN PAGO DE EVENTO MAYO 2020 POR $1,847,854</t>
  </si>
  <si>
    <t>VALOR CANCELADO EN PAGO DE EVENTO JULIO 2020 POR $22,343,290</t>
  </si>
  <si>
    <t>VALOR CANCELADO EN PAGO DE EVENTO AGOSTO 2020 POR $11,877,420</t>
  </si>
  <si>
    <t>EN PAGO DE EVENTO JULIO 2020 POR $22,343,290 SE CANCELA 3,738,686 Y EN PAGO DE EVENTO AGOSTO 2020 POR $11,877,420 SE CANCELA 9,256,200</t>
  </si>
  <si>
    <t>VALOR CANCELADO EN PAGO DE EVENTO SEPTIEMBRE 2020 POR $3,442,500</t>
  </si>
  <si>
    <t>EN PAGO DE EVENTO AGOSTO 2020 POR $11,877,420 SE CANCELA 1,821,220 Y EN PAGO EVENTO DE SEPTIEMBRE 2020 POR $3,442,500 SE CANCELA 152,980</t>
  </si>
  <si>
    <t>FACTURA SIN PROCESO DE RADICACION ANTE LA EPS</t>
  </si>
  <si>
    <t>FACTURA DEVUELTA EL 7/12/2019</t>
  </si>
  <si>
    <t>FACTURA DEVUELTA EL 18/05/2020</t>
  </si>
  <si>
    <t>FACTURA DEVUELTA EL 21/05/2020</t>
  </si>
  <si>
    <t>FACTURA EN PROCESO DE AUDITORIA</t>
  </si>
  <si>
    <t>FACTURAS QUE ESTAN RADICADAS EN AGOSTO/2020</t>
  </si>
  <si>
    <t>FACTURA CAPITACION</t>
  </si>
  <si>
    <t>ANTIOQUIA</t>
  </si>
  <si>
    <t>FACTURA DEVUELTA EL 01/08/2019</t>
  </si>
  <si>
    <t>RESUMEN ESTADO DE CARTERA HOSPITAL LA CATOLICA CACERES CON CORTE RADICADO AL 31 DE JULIO DE 2020</t>
  </si>
  <si>
    <t>VALOR REPORTADO POR LA ESE</t>
  </si>
  <si>
    <t>FACTURAS RADICADAS EN AGOSTO 2020 - EN PROCESO DE AUDITORIA</t>
  </si>
  <si>
    <t>PENDIENTE APLICAR PAGO EVENTO SEPTIEMBRE 2020 SUC CORDOBA</t>
  </si>
  <si>
    <t>PENDIENTE APLICAR PAGO EVENTO SEPTIEMBRE 2020 SUC VALLE</t>
  </si>
  <si>
    <t>VALOR RECONOCIDO PARA PAGO POR LA EPS</t>
  </si>
  <si>
    <t>El valor se encuentra 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</si>
</sst>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0" xfId="0"/>
    <xf numFmtId="0" fontId="0" fillId="0" borderId="2" xfId="0" applyBorder="1"/>
    <xf numFmtId="0" fontId="3" fillId="3" borderId="2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6" fillId="0" borderId="0" xfId="0" applyFont="1"/>
    <xf numFmtId="164" fontId="6" fillId="0" borderId="0" xfId="1" applyNumberFormat="1" applyFont="1" applyFill="1"/>
    <xf numFmtId="0" fontId="6" fillId="2" borderId="0" xfId="0" applyFont="1" applyFill="1"/>
    <xf numFmtId="164" fontId="6" fillId="0" borderId="0" xfId="1" applyNumberFormat="1" applyFont="1" applyFill="1" applyBorder="1"/>
    <xf numFmtId="0" fontId="8" fillId="0" borderId="0" xfId="0" applyFont="1"/>
    <xf numFmtId="14" fontId="9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9" fillId="4" borderId="2" xfId="0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/>
    </xf>
    <xf numFmtId="14" fontId="5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5" borderId="8" xfId="3" applyFont="1" applyFill="1" applyBorder="1" applyAlignment="1">
      <alignment horizontal="center" vertical="center" wrapText="1"/>
    </xf>
    <xf numFmtId="3" fontId="10" fillId="5" borderId="8" xfId="1" applyNumberFormat="1" applyFont="1" applyFill="1" applyBorder="1" applyAlignment="1">
      <alignment horizontal="center" vertical="center" wrapText="1"/>
    </xf>
    <xf numFmtId="14" fontId="10" fillId="5" borderId="8" xfId="3" applyNumberFormat="1" applyFont="1" applyFill="1" applyBorder="1" applyAlignment="1">
      <alignment horizontal="center" vertical="center" wrapText="1"/>
    </xf>
    <xf numFmtId="3" fontId="10" fillId="5" borderId="8" xfId="3" applyNumberFormat="1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3" fontId="10" fillId="6" borderId="8" xfId="3" applyNumberFormat="1" applyFont="1" applyFill="1" applyBorder="1" applyAlignment="1">
      <alignment horizontal="center" vertical="center" wrapText="1"/>
    </xf>
    <xf numFmtId="3" fontId="10" fillId="7" borderId="8" xfId="3" applyNumberFormat="1" applyFont="1" applyFill="1" applyBorder="1" applyAlignment="1">
      <alignment horizontal="center" vertical="center" wrapText="1"/>
    </xf>
    <xf numFmtId="3" fontId="10" fillId="6" borderId="8" xfId="1" applyNumberFormat="1" applyFont="1" applyFill="1" applyBorder="1" applyAlignment="1">
      <alignment horizontal="center" vertical="center" wrapText="1"/>
    </xf>
    <xf numFmtId="3" fontId="10" fillId="7" borderId="8" xfId="1" applyNumberFormat="1" applyFont="1" applyFill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1" fontId="6" fillId="0" borderId="0" xfId="0" applyNumberFormat="1" applyFont="1"/>
    <xf numFmtId="1" fontId="6" fillId="2" borderId="0" xfId="0" applyNumberFormat="1" applyFont="1" applyFill="1"/>
    <xf numFmtId="1" fontId="7" fillId="2" borderId="0" xfId="0" applyNumberFormat="1" applyFont="1" applyFill="1"/>
    <xf numFmtId="1" fontId="9" fillId="4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1" fontId="6" fillId="0" borderId="0" xfId="2" applyFont="1"/>
    <xf numFmtId="41" fontId="6" fillId="2" borderId="0" xfId="2" applyFont="1" applyFill="1"/>
    <xf numFmtId="41" fontId="9" fillId="4" borderId="2" xfId="2" applyFont="1" applyFill="1" applyBorder="1" applyAlignment="1">
      <alignment horizontal="center" vertical="center" wrapText="1"/>
    </xf>
    <xf numFmtId="41" fontId="0" fillId="0" borderId="0" xfId="2" applyFont="1"/>
    <xf numFmtId="1" fontId="0" fillId="0" borderId="2" xfId="0" applyNumberFormat="1" applyBorder="1"/>
    <xf numFmtId="41" fontId="0" fillId="0" borderId="2" xfId="2" applyFont="1" applyBorder="1"/>
    <xf numFmtId="0" fontId="1" fillId="0" borderId="2" xfId="0" applyFont="1" applyBorder="1"/>
    <xf numFmtId="41" fontId="1" fillId="0" borderId="2" xfId="2" applyFont="1" applyBorder="1"/>
    <xf numFmtId="0" fontId="4" fillId="0" borderId="0" xfId="0" applyFont="1"/>
    <xf numFmtId="0" fontId="4" fillId="8" borderId="2" xfId="0" applyFont="1" applyFill="1" applyBorder="1"/>
    <xf numFmtId="1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1" fontId="4" fillId="8" borderId="2" xfId="2" applyFont="1" applyFill="1" applyBorder="1"/>
    <xf numFmtId="41" fontId="4" fillId="0" borderId="0" xfId="2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41" fontId="9" fillId="4" borderId="2" xfId="2" applyFont="1" applyFill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0" fillId="0" borderId="2" xfId="0" applyNumberFormat="1" applyBorder="1"/>
    <xf numFmtId="14" fontId="0" fillId="0" borderId="2" xfId="0" applyNumberFormat="1" applyBorder="1"/>
    <xf numFmtId="14" fontId="4" fillId="0" borderId="2" xfId="0" applyNumberFormat="1" applyFont="1" applyBorder="1"/>
    <xf numFmtId="41" fontId="6" fillId="0" borderId="0" xfId="2" applyFont="1" applyFill="1"/>
    <xf numFmtId="41" fontId="6" fillId="2" borderId="0" xfId="2" applyFont="1" applyFill="1" applyBorder="1"/>
    <xf numFmtId="41" fontId="6" fillId="0" borderId="0" xfId="2" applyFont="1" applyFill="1" applyBorder="1"/>
    <xf numFmtId="41" fontId="9" fillId="0" borderId="0" xfId="2" applyFont="1" applyAlignment="1">
      <alignment horizontal="center" vertical="center" wrapText="1"/>
    </xf>
    <xf numFmtId="14" fontId="3" fillId="3" borderId="2" xfId="0" applyNumberFormat="1" applyFont="1" applyFill="1" applyBorder="1"/>
    <xf numFmtId="41" fontId="10" fillId="6" borderId="8" xfId="2" applyFont="1" applyFill="1" applyBorder="1" applyAlignment="1">
      <alignment horizontal="center" vertical="center" wrapText="1"/>
    </xf>
    <xf numFmtId="41" fontId="10" fillId="7" borderId="8" xfId="2" applyFont="1" applyFill="1" applyBorder="1" applyAlignment="1">
      <alignment horizontal="center" vertical="center" wrapText="1"/>
    </xf>
    <xf numFmtId="41" fontId="10" fillId="7" borderId="2" xfId="2" applyFont="1" applyFill="1" applyBorder="1" applyAlignment="1">
      <alignment horizontal="center" vertical="center" wrapText="1"/>
    </xf>
    <xf numFmtId="0" fontId="0" fillId="0" borderId="2" xfId="0" applyFill="1" applyBorder="1"/>
    <xf numFmtId="41" fontId="1" fillId="0" borderId="2" xfId="0" applyNumberFormat="1" applyFont="1" applyBorder="1"/>
    <xf numFmtId="41" fontId="0" fillId="0" borderId="0" xfId="0" applyNumberFormat="1"/>
    <xf numFmtId="0" fontId="2" fillId="0" borderId="0" xfId="0" applyFo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9" fillId="4" borderId="3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9" fillId="4" borderId="4" xfId="1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2 2" xfId="3" xr:uid="{01198B76-7019-44F4-9E40-95A39093144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567E-D870-4AAE-838B-DFC18E657812}">
  <dimension ref="A1:AI16"/>
  <sheetViews>
    <sheetView tabSelected="1" workbookViewId="0">
      <selection activeCell="D19" sqref="D19"/>
    </sheetView>
  </sheetViews>
  <sheetFormatPr baseColWidth="10" defaultRowHeight="12.75" x14ac:dyDescent="0.2"/>
  <cols>
    <col min="1" max="1" width="11.42578125" style="1"/>
    <col min="2" max="2" width="14.7109375" style="1" customWidth="1"/>
    <col min="3" max="3" width="13.5703125" style="1" bestFit="1" customWidth="1"/>
    <col min="4" max="6" width="11.42578125" style="1"/>
    <col min="7" max="7" width="12.28515625" style="1" bestFit="1" customWidth="1"/>
    <col min="8" max="8" width="12.28515625" style="1" customWidth="1"/>
    <col min="9" max="9" width="11.42578125" style="1"/>
    <col min="10" max="13" width="14.140625" style="1" customWidth="1"/>
    <col min="14" max="14" width="11.42578125" style="1"/>
    <col min="15" max="15" width="12.28515625" style="1" bestFit="1" customWidth="1"/>
    <col min="16" max="18" width="11.42578125" style="1"/>
    <col min="19" max="20" width="12.42578125" style="1" customWidth="1"/>
    <col min="21" max="23" width="11.42578125" style="1"/>
    <col min="24" max="24" width="12.85546875" style="1" customWidth="1"/>
    <col min="25" max="27" width="11.42578125" style="1"/>
    <col min="28" max="29" width="11.42578125" style="36"/>
    <col min="30" max="30" width="12.42578125" style="36" customWidth="1"/>
    <col min="31" max="33" width="11.42578125" style="36"/>
    <col min="34" max="34" width="13.85546875" style="36" customWidth="1"/>
    <col min="35" max="35" width="27.85546875" style="36" customWidth="1"/>
    <col min="36" max="16384" width="11.42578125" style="1"/>
  </cols>
  <sheetData>
    <row r="1" spans="1:35" ht="15" x14ac:dyDescent="0.25">
      <c r="A1" s="16" t="s">
        <v>18</v>
      </c>
    </row>
    <row r="2" spans="1:35" ht="15" x14ac:dyDescent="0.25">
      <c r="A2" s="16" t="s">
        <v>19</v>
      </c>
      <c r="B2" s="26" t="s">
        <v>59</v>
      </c>
    </row>
    <row r="3" spans="1:35" ht="15" x14ac:dyDescent="0.25">
      <c r="A3" s="16" t="s">
        <v>20</v>
      </c>
      <c r="B3" s="26" t="s">
        <v>60</v>
      </c>
    </row>
    <row r="4" spans="1:35" ht="15" x14ac:dyDescent="0.25">
      <c r="A4" s="16" t="s">
        <v>21</v>
      </c>
      <c r="D4" s="27">
        <v>43921</v>
      </c>
    </row>
    <row r="5" spans="1:35" ht="15" x14ac:dyDescent="0.25">
      <c r="A5" s="16" t="s">
        <v>22</v>
      </c>
      <c r="D5" s="27">
        <v>44084</v>
      </c>
    </row>
    <row r="6" spans="1:35" ht="13.5" thickBot="1" x14ac:dyDescent="0.25"/>
    <row r="7" spans="1:35" ht="15.75" thickBot="1" x14ac:dyDescent="0.3">
      <c r="A7" s="66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9" t="s">
        <v>24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35" ht="56.25" x14ac:dyDescent="0.2">
      <c r="A8" s="17" t="s">
        <v>25</v>
      </c>
      <c r="B8" s="18" t="s">
        <v>26</v>
      </c>
      <c r="C8" s="17" t="s">
        <v>27</v>
      </c>
      <c r="D8" s="17" t="s">
        <v>28</v>
      </c>
      <c r="E8" s="19" t="s">
        <v>29</v>
      </c>
      <c r="F8" s="18" t="s">
        <v>30</v>
      </c>
      <c r="G8" s="20" t="s">
        <v>31</v>
      </c>
      <c r="H8" s="18" t="s">
        <v>32</v>
      </c>
      <c r="I8" s="18" t="s">
        <v>33</v>
      </c>
      <c r="J8" s="18" t="s">
        <v>34</v>
      </c>
      <c r="K8" s="18" t="s">
        <v>35</v>
      </c>
      <c r="L8" s="18" t="s">
        <v>36</v>
      </c>
      <c r="M8" s="18" t="s">
        <v>37</v>
      </c>
      <c r="N8" s="20" t="s">
        <v>38</v>
      </c>
      <c r="O8" s="20" t="s">
        <v>39</v>
      </c>
      <c r="P8" s="21" t="s">
        <v>40</v>
      </c>
      <c r="Q8" s="22" t="s">
        <v>41</v>
      </c>
      <c r="R8" s="23" t="s">
        <v>42</v>
      </c>
      <c r="S8" s="22" t="s">
        <v>43</v>
      </c>
      <c r="T8" s="24" t="s">
        <v>44</v>
      </c>
      <c r="U8" s="23" t="s">
        <v>45</v>
      </c>
      <c r="V8" s="24" t="s">
        <v>46</v>
      </c>
      <c r="W8" s="24" t="s">
        <v>47</v>
      </c>
      <c r="X8" s="24" t="s">
        <v>48</v>
      </c>
      <c r="Y8" s="22" t="s">
        <v>49</v>
      </c>
      <c r="Z8" s="24" t="s">
        <v>50</v>
      </c>
      <c r="AA8" s="25" t="s">
        <v>51</v>
      </c>
      <c r="AB8" s="59" t="s">
        <v>52</v>
      </c>
      <c r="AC8" s="59" t="s">
        <v>53</v>
      </c>
      <c r="AD8" s="60" t="s">
        <v>54</v>
      </c>
      <c r="AE8" s="59" t="s">
        <v>55</v>
      </c>
      <c r="AF8" s="59" t="s">
        <v>56</v>
      </c>
      <c r="AG8" s="59" t="s">
        <v>57</v>
      </c>
      <c r="AH8" s="61" t="s">
        <v>58</v>
      </c>
      <c r="AI8" s="61" t="s">
        <v>14</v>
      </c>
    </row>
    <row r="9" spans="1:35" x14ac:dyDescent="0.2">
      <c r="A9" s="2">
        <v>1</v>
      </c>
      <c r="B9" s="47" t="s">
        <v>0</v>
      </c>
      <c r="C9" s="2"/>
      <c r="D9" s="37">
        <v>14693</v>
      </c>
      <c r="E9" s="52">
        <v>43555</v>
      </c>
      <c r="F9" s="58">
        <v>43578</v>
      </c>
      <c r="G9" s="38">
        <v>20834800</v>
      </c>
      <c r="H9" s="2"/>
      <c r="I9" s="2"/>
      <c r="J9" s="2"/>
      <c r="K9" s="2"/>
      <c r="L9" s="2"/>
      <c r="M9" s="2"/>
      <c r="N9" s="2"/>
      <c r="O9" s="38">
        <v>20834800</v>
      </c>
      <c r="P9" s="2"/>
      <c r="Q9" s="2"/>
      <c r="R9" s="2"/>
      <c r="S9" s="38">
        <v>20834800</v>
      </c>
      <c r="T9" s="53">
        <v>43678</v>
      </c>
      <c r="U9" s="2"/>
      <c r="V9" s="2"/>
      <c r="W9" s="2"/>
      <c r="X9" s="2"/>
      <c r="Y9" s="2"/>
      <c r="Z9" s="2"/>
      <c r="AA9" s="2"/>
      <c r="AB9" s="38"/>
      <c r="AC9" s="38"/>
      <c r="AD9" s="38"/>
      <c r="AE9" s="38">
        <v>0</v>
      </c>
      <c r="AF9" s="38">
        <v>0</v>
      </c>
      <c r="AG9" s="38">
        <v>0</v>
      </c>
      <c r="AH9" s="38"/>
      <c r="AI9" s="38"/>
    </row>
    <row r="10" spans="1:35" x14ac:dyDescent="0.2">
      <c r="A10" s="62">
        <v>2</v>
      </c>
      <c r="B10" s="47" t="s">
        <v>0</v>
      </c>
      <c r="C10" s="2"/>
      <c r="D10" s="37">
        <v>15533</v>
      </c>
      <c r="E10" s="52">
        <v>43769</v>
      </c>
      <c r="F10" s="58">
        <v>43777</v>
      </c>
      <c r="G10" s="38">
        <v>2830800</v>
      </c>
      <c r="H10" s="2"/>
      <c r="I10" s="2"/>
      <c r="J10" s="2"/>
      <c r="K10" s="2"/>
      <c r="L10" s="2"/>
      <c r="M10" s="2"/>
      <c r="N10" s="2"/>
      <c r="O10" s="38">
        <v>2830800</v>
      </c>
      <c r="P10" s="2"/>
      <c r="Q10" s="2"/>
      <c r="R10" s="2"/>
      <c r="S10" s="38">
        <v>2830800</v>
      </c>
      <c r="T10" s="53">
        <v>43806</v>
      </c>
      <c r="U10" s="2"/>
      <c r="V10" s="2"/>
      <c r="W10" s="2"/>
      <c r="X10" s="2"/>
      <c r="Y10" s="2"/>
      <c r="Z10" s="2"/>
      <c r="AA10" s="2"/>
      <c r="AB10" s="38"/>
      <c r="AC10" s="38"/>
      <c r="AD10" s="38"/>
      <c r="AE10" s="38">
        <v>0</v>
      </c>
      <c r="AF10" s="38">
        <v>0</v>
      </c>
      <c r="AG10" s="38">
        <v>0</v>
      </c>
      <c r="AH10" s="38"/>
      <c r="AI10" s="38"/>
    </row>
    <row r="11" spans="1:35" x14ac:dyDescent="0.2">
      <c r="A11" s="62">
        <v>3</v>
      </c>
      <c r="B11" s="47" t="s">
        <v>0</v>
      </c>
      <c r="C11" s="2"/>
      <c r="D11" s="37">
        <v>15534</v>
      </c>
      <c r="E11" s="52">
        <v>43769</v>
      </c>
      <c r="F11" s="58">
        <v>43777</v>
      </c>
      <c r="G11" s="38">
        <v>915144</v>
      </c>
      <c r="H11" s="2"/>
      <c r="I11" s="2"/>
      <c r="J11" s="2"/>
      <c r="K11" s="2"/>
      <c r="L11" s="2"/>
      <c r="M11" s="2"/>
      <c r="N11" s="2"/>
      <c r="O11" s="38">
        <v>915144</v>
      </c>
      <c r="P11" s="37">
        <v>15534</v>
      </c>
      <c r="Q11" s="51">
        <v>915144</v>
      </c>
      <c r="R11" s="2"/>
      <c r="S11" s="38">
        <v>0</v>
      </c>
      <c r="T11" s="2"/>
      <c r="U11" s="2"/>
      <c r="V11" s="2"/>
      <c r="W11" s="2"/>
      <c r="X11" s="2"/>
      <c r="Y11" s="2"/>
      <c r="Z11" s="2"/>
      <c r="AA11" s="2"/>
      <c r="AB11" s="38"/>
      <c r="AC11" s="38"/>
      <c r="AD11" s="38"/>
      <c r="AE11" s="38">
        <v>0</v>
      </c>
      <c r="AF11" s="38">
        <v>0</v>
      </c>
      <c r="AG11" s="38">
        <v>0</v>
      </c>
      <c r="AH11" s="38"/>
      <c r="AI11" s="38" t="s">
        <v>118</v>
      </c>
    </row>
    <row r="12" spans="1:35" s="26" customFormat="1" x14ac:dyDescent="0.2">
      <c r="A12" s="39"/>
      <c r="B12" s="39"/>
      <c r="C12" s="39"/>
      <c r="D12" s="39"/>
      <c r="E12" s="39"/>
      <c r="F12" s="39"/>
      <c r="G12" s="63">
        <f>SUM(G9:G11)</f>
        <v>24580744</v>
      </c>
      <c r="H12" s="39"/>
      <c r="I12" s="39"/>
      <c r="J12" s="39"/>
      <c r="K12" s="39"/>
      <c r="L12" s="39"/>
      <c r="M12" s="39"/>
      <c r="N12" s="39"/>
      <c r="O12" s="63">
        <f>SUM(O9:O11)</f>
        <v>24580744</v>
      </c>
      <c r="P12" s="39"/>
      <c r="Q12" s="39"/>
      <c r="R12" s="39"/>
      <c r="S12" s="63">
        <f>SUM(S9:S11)</f>
        <v>23665600</v>
      </c>
      <c r="T12" s="39"/>
      <c r="U12" s="39"/>
      <c r="V12" s="39"/>
      <c r="W12" s="39"/>
      <c r="X12" s="39"/>
      <c r="Y12" s="39"/>
      <c r="Z12" s="39"/>
      <c r="AA12" s="39"/>
      <c r="AB12" s="40"/>
      <c r="AC12" s="40"/>
      <c r="AD12" s="40"/>
      <c r="AE12" s="40">
        <f>SUM(AE9:AE11)</f>
        <v>0</v>
      </c>
      <c r="AF12" s="40">
        <f>SUM(AF9:AF11)</f>
        <v>0</v>
      </c>
      <c r="AG12" s="40">
        <f>SUM(AG9:AG11)</f>
        <v>0</v>
      </c>
      <c r="AH12" s="40"/>
      <c r="AI12" s="40"/>
    </row>
    <row r="14" spans="1:35" x14ac:dyDescent="0.2">
      <c r="B14" s="65"/>
    </row>
    <row r="16" spans="1:35" x14ac:dyDescent="0.2">
      <c r="B16" s="65"/>
    </row>
  </sheetData>
  <mergeCells count="2">
    <mergeCell ref="A7:O7"/>
    <mergeCell ref="P7:AG7"/>
  </mergeCells>
  <conditionalFormatting sqref="D9:D11">
    <cfRule type="duplicateValues" dxfId="5" priority="8"/>
    <cfRule type="duplicateValues" dxfId="4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EB95-714D-4B30-BAE4-187738B786EB}">
  <dimension ref="A1:P44"/>
  <sheetViews>
    <sheetView showGridLines="0" topLeftCell="B1" workbookViewId="0">
      <pane ySplit="7" topLeftCell="A27" activePane="bottomLeft" state="frozen"/>
      <selection pane="bottomLeft" activeCell="H30" sqref="H30"/>
    </sheetView>
  </sheetViews>
  <sheetFormatPr baseColWidth="10" defaultRowHeight="12.75" x14ac:dyDescent="0.2"/>
  <cols>
    <col min="1" max="1" width="11.42578125" style="1"/>
    <col min="2" max="2" width="13" style="32" customWidth="1"/>
    <col min="3" max="4" width="11.42578125" style="1"/>
    <col min="5" max="5" width="12.42578125" style="36" customWidth="1"/>
    <col min="6" max="6" width="15.5703125" style="36" customWidth="1"/>
    <col min="7" max="7" width="11.42578125" style="1"/>
    <col min="8" max="8" width="17.140625" style="36" customWidth="1"/>
    <col min="9" max="9" width="14.140625" style="36" bestFit="1" customWidth="1"/>
    <col min="10" max="10" width="15.140625" style="36" customWidth="1"/>
    <col min="11" max="11" width="18.28515625" style="36" customWidth="1"/>
    <col min="12" max="12" width="13" style="36" customWidth="1"/>
    <col min="13" max="13" width="20.42578125" style="36" customWidth="1"/>
    <col min="14" max="14" width="17.140625" style="36" customWidth="1"/>
    <col min="15" max="15" width="52.85546875" style="1" customWidth="1"/>
    <col min="16" max="16" width="22.7109375" style="1" customWidth="1"/>
    <col min="17" max="16384" width="11.42578125" style="1"/>
  </cols>
  <sheetData>
    <row r="1" spans="1:16" ht="15" x14ac:dyDescent="0.25">
      <c r="A1" s="6"/>
      <c r="B1" s="28"/>
      <c r="C1" s="6"/>
      <c r="D1" s="6"/>
      <c r="E1" s="33"/>
      <c r="F1" s="33"/>
      <c r="G1" s="6"/>
      <c r="H1" s="33"/>
      <c r="I1" s="33"/>
      <c r="J1" s="33"/>
      <c r="K1" s="54"/>
      <c r="L1" s="54"/>
      <c r="M1" s="54"/>
      <c r="N1" s="54"/>
      <c r="O1" s="7"/>
      <c r="P1" s="7"/>
    </row>
    <row r="2" spans="1:16" ht="15" x14ac:dyDescent="0.25">
      <c r="A2" s="6"/>
      <c r="B2" s="29"/>
      <c r="C2" s="8"/>
      <c r="D2" s="8"/>
      <c r="E2" s="34"/>
      <c r="F2" s="34"/>
      <c r="G2" s="8"/>
      <c r="H2" s="34"/>
      <c r="I2" s="34"/>
      <c r="J2" s="34"/>
      <c r="K2" s="55"/>
      <c r="L2" s="55"/>
      <c r="M2" s="56"/>
      <c r="N2" s="56"/>
      <c r="O2" s="9"/>
      <c r="P2" s="9"/>
    </row>
    <row r="3" spans="1:16" ht="15" customHeight="1" x14ac:dyDescent="0.25">
      <c r="A3" s="6"/>
      <c r="B3" s="30"/>
      <c r="C3" s="6"/>
      <c r="D3" s="10"/>
      <c r="E3" s="75" t="s">
        <v>17</v>
      </c>
      <c r="F3" s="75"/>
      <c r="G3" s="75"/>
      <c r="H3" s="75"/>
      <c r="I3" s="75"/>
      <c r="J3" s="75"/>
      <c r="K3" s="75"/>
      <c r="L3" s="75"/>
      <c r="M3" s="57"/>
      <c r="N3" s="57"/>
      <c r="O3" s="11"/>
      <c r="P3" s="11"/>
    </row>
    <row r="4" spans="1:16" ht="15" x14ac:dyDescent="0.25">
      <c r="A4" s="6"/>
      <c r="B4" s="30"/>
      <c r="C4" s="12"/>
      <c r="D4" s="12"/>
      <c r="E4" s="75"/>
      <c r="F4" s="75"/>
      <c r="G4" s="75"/>
      <c r="H4" s="75"/>
      <c r="I4" s="75"/>
      <c r="J4" s="75"/>
      <c r="K4" s="75"/>
      <c r="L4" s="75"/>
      <c r="M4" s="57"/>
      <c r="N4" s="57"/>
      <c r="O4" s="11"/>
      <c r="P4" s="11"/>
    </row>
    <row r="5" spans="1:16" ht="15" x14ac:dyDescent="0.25">
      <c r="A5" s="6"/>
      <c r="B5" s="28"/>
      <c r="C5" s="6"/>
      <c r="D5" s="6"/>
      <c r="E5" s="33"/>
      <c r="F5" s="33"/>
      <c r="G5" s="6"/>
      <c r="H5" s="33"/>
      <c r="I5" s="33"/>
      <c r="J5" s="33"/>
      <c r="K5" s="33"/>
      <c r="L5" s="33"/>
      <c r="M5" s="54"/>
      <c r="N5" s="54"/>
      <c r="O5" s="7"/>
      <c r="P5" s="7"/>
    </row>
    <row r="6" spans="1:16" ht="15" x14ac:dyDescent="0.25">
      <c r="A6" s="6"/>
      <c r="B6" s="77" t="s">
        <v>1</v>
      </c>
      <c r="C6" s="77"/>
      <c r="D6" s="77"/>
      <c r="E6" s="77"/>
      <c r="F6" s="77"/>
      <c r="G6" s="6"/>
      <c r="H6" s="77" t="s">
        <v>2</v>
      </c>
      <c r="I6" s="77"/>
      <c r="J6" s="77"/>
      <c r="K6" s="77"/>
      <c r="L6" s="77"/>
      <c r="M6" s="77"/>
      <c r="N6" s="77"/>
      <c r="O6" s="77"/>
      <c r="P6" s="77"/>
    </row>
    <row r="7" spans="1:16" ht="45" x14ac:dyDescent="0.25">
      <c r="A7" s="6"/>
      <c r="B7" s="31" t="s">
        <v>3</v>
      </c>
      <c r="C7" s="13" t="s">
        <v>4</v>
      </c>
      <c r="D7" s="13" t="s">
        <v>5</v>
      </c>
      <c r="E7" s="35" t="s">
        <v>6</v>
      </c>
      <c r="F7" s="35" t="s">
        <v>7</v>
      </c>
      <c r="G7" s="6"/>
      <c r="H7" s="49" t="s">
        <v>8</v>
      </c>
      <c r="I7" s="35" t="s">
        <v>9</v>
      </c>
      <c r="J7" s="35" t="s">
        <v>10</v>
      </c>
      <c r="K7" s="35" t="s">
        <v>11</v>
      </c>
      <c r="L7" s="35" t="s">
        <v>12</v>
      </c>
      <c r="M7" s="35" t="s">
        <v>108</v>
      </c>
      <c r="N7" s="35" t="s">
        <v>13</v>
      </c>
      <c r="O7" s="15" t="s">
        <v>14</v>
      </c>
      <c r="P7" s="15" t="s">
        <v>15</v>
      </c>
    </row>
    <row r="8" spans="1:16" x14ac:dyDescent="0.2">
      <c r="B8" s="37">
        <v>14693</v>
      </c>
      <c r="C8" s="2">
        <v>20190331</v>
      </c>
      <c r="D8" s="3">
        <v>20190423</v>
      </c>
      <c r="E8" s="38">
        <v>20834800</v>
      </c>
      <c r="F8" s="38">
        <v>20834800</v>
      </c>
      <c r="H8" s="38">
        <v>0</v>
      </c>
      <c r="I8" s="38">
        <v>0</v>
      </c>
      <c r="J8" s="38">
        <v>0</v>
      </c>
      <c r="K8" s="38">
        <v>20834800</v>
      </c>
      <c r="L8" s="38">
        <v>0</v>
      </c>
      <c r="M8" s="38">
        <v>0</v>
      </c>
      <c r="N8" s="38">
        <f>+F8-H8-I8-J8-K8-L8-M8</f>
        <v>0</v>
      </c>
      <c r="O8" s="53" t="s">
        <v>111</v>
      </c>
      <c r="P8" s="2"/>
    </row>
    <row r="9" spans="1:16" x14ac:dyDescent="0.2">
      <c r="B9" s="37">
        <v>15070</v>
      </c>
      <c r="C9" s="2">
        <v>20190630</v>
      </c>
      <c r="D9" s="3">
        <v>20190723</v>
      </c>
      <c r="E9" s="38">
        <v>13084701</v>
      </c>
      <c r="F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ref="N9:N29" si="0">+F9-H9-I9-J9-K9-L9-M9</f>
        <v>0</v>
      </c>
      <c r="O9" s="47" t="s">
        <v>109</v>
      </c>
      <c r="P9" s="2"/>
    </row>
    <row r="10" spans="1:16" x14ac:dyDescent="0.2">
      <c r="B10" s="37">
        <v>15459</v>
      </c>
      <c r="C10" s="2">
        <v>20190930</v>
      </c>
      <c r="D10" s="3">
        <v>20191023</v>
      </c>
      <c r="E10" s="38">
        <v>65689317</v>
      </c>
      <c r="F10" s="38">
        <v>65689317</v>
      </c>
      <c r="H10" s="38">
        <v>0</v>
      </c>
      <c r="I10" s="38">
        <v>0</v>
      </c>
      <c r="J10" s="38">
        <v>0</v>
      </c>
      <c r="K10" s="38">
        <v>0</v>
      </c>
      <c r="L10" s="38">
        <v>65689317</v>
      </c>
      <c r="M10" s="38">
        <v>0</v>
      </c>
      <c r="N10" s="38">
        <f t="shared" si="0"/>
        <v>0</v>
      </c>
      <c r="O10" s="2" t="s">
        <v>103</v>
      </c>
      <c r="P10" s="2"/>
    </row>
    <row r="11" spans="1:16" x14ac:dyDescent="0.2">
      <c r="B11" s="37">
        <v>15533</v>
      </c>
      <c r="C11" s="2">
        <v>20191031</v>
      </c>
      <c r="D11" s="3">
        <v>20191108</v>
      </c>
      <c r="E11" s="38">
        <v>2830800</v>
      </c>
      <c r="F11" s="38">
        <v>2830800</v>
      </c>
      <c r="H11" s="38">
        <v>0</v>
      </c>
      <c r="I11" s="38">
        <v>0</v>
      </c>
      <c r="J11" s="38">
        <v>0</v>
      </c>
      <c r="K11" s="38">
        <v>2830800</v>
      </c>
      <c r="L11" s="38">
        <v>0</v>
      </c>
      <c r="M11" s="38">
        <v>0</v>
      </c>
      <c r="N11" s="38">
        <f t="shared" si="0"/>
        <v>0</v>
      </c>
      <c r="O11" s="53" t="s">
        <v>104</v>
      </c>
      <c r="P11" s="2"/>
    </row>
    <row r="12" spans="1:16" x14ac:dyDescent="0.2">
      <c r="B12" s="37">
        <v>15534</v>
      </c>
      <c r="C12" s="2">
        <v>20191031</v>
      </c>
      <c r="D12" s="4">
        <v>20191108</v>
      </c>
      <c r="E12" s="38">
        <v>915144</v>
      </c>
      <c r="F12" s="38">
        <v>915144</v>
      </c>
      <c r="H12" s="38">
        <v>0</v>
      </c>
      <c r="I12" s="38">
        <v>0</v>
      </c>
      <c r="J12" s="38">
        <v>915144</v>
      </c>
      <c r="K12" s="38">
        <v>0</v>
      </c>
      <c r="L12" s="38">
        <v>0</v>
      </c>
      <c r="M12" s="38">
        <v>0</v>
      </c>
      <c r="N12" s="38">
        <f t="shared" si="0"/>
        <v>0</v>
      </c>
      <c r="O12" s="47" t="s">
        <v>97</v>
      </c>
      <c r="P12" s="2"/>
    </row>
    <row r="13" spans="1:16" x14ac:dyDescent="0.2">
      <c r="B13" s="37">
        <v>15907</v>
      </c>
      <c r="C13" s="2">
        <v>20200229</v>
      </c>
      <c r="D13" s="5">
        <v>20200329</v>
      </c>
      <c r="E13" s="38">
        <v>60241116</v>
      </c>
      <c r="F13" s="38">
        <v>60241116</v>
      </c>
      <c r="H13" s="38">
        <v>0</v>
      </c>
      <c r="I13" s="38">
        <v>0</v>
      </c>
      <c r="J13" s="38">
        <v>0</v>
      </c>
      <c r="K13" s="38">
        <v>0</v>
      </c>
      <c r="L13" s="38">
        <v>60241116</v>
      </c>
      <c r="M13" s="38">
        <v>0</v>
      </c>
      <c r="N13" s="38">
        <f t="shared" si="0"/>
        <v>0</v>
      </c>
      <c r="O13" s="2" t="s">
        <v>103</v>
      </c>
      <c r="P13" s="2"/>
    </row>
    <row r="14" spans="1:16" x14ac:dyDescent="0.2">
      <c r="B14" s="37">
        <v>15951</v>
      </c>
      <c r="C14" s="2">
        <v>20200331</v>
      </c>
      <c r="D14" s="4">
        <v>20200407</v>
      </c>
      <c r="E14" s="38">
        <v>3885130</v>
      </c>
      <c r="F14" s="38">
        <v>3885130</v>
      </c>
      <c r="H14" s="38">
        <v>0</v>
      </c>
      <c r="I14" s="38">
        <v>0</v>
      </c>
      <c r="J14" s="38">
        <v>3812544</v>
      </c>
      <c r="K14" s="38">
        <v>0</v>
      </c>
      <c r="L14" s="38">
        <v>0</v>
      </c>
      <c r="M14" s="38">
        <v>0</v>
      </c>
      <c r="N14" s="38">
        <f t="shared" si="0"/>
        <v>72586</v>
      </c>
      <c r="O14" s="47" t="s">
        <v>98</v>
      </c>
      <c r="P14" s="2"/>
    </row>
    <row r="15" spans="1:16" x14ac:dyDescent="0.2">
      <c r="B15" s="37">
        <v>16005</v>
      </c>
      <c r="C15" s="2">
        <v>20200430</v>
      </c>
      <c r="D15" s="4">
        <v>20200511</v>
      </c>
      <c r="E15" s="38">
        <v>3514100</v>
      </c>
      <c r="F15" s="38">
        <v>3514100</v>
      </c>
      <c r="H15" s="38">
        <v>0</v>
      </c>
      <c r="I15" s="38">
        <v>0</v>
      </c>
      <c r="J15" s="38">
        <v>0</v>
      </c>
      <c r="K15" s="38">
        <v>3514100</v>
      </c>
      <c r="L15" s="38">
        <v>0</v>
      </c>
      <c r="M15" s="38">
        <v>0</v>
      </c>
      <c r="N15" s="38">
        <f t="shared" si="0"/>
        <v>0</v>
      </c>
      <c r="O15" s="53" t="s">
        <v>105</v>
      </c>
      <c r="P15" s="2"/>
    </row>
    <row r="16" spans="1:16" x14ac:dyDescent="0.2">
      <c r="B16" s="37">
        <v>16011</v>
      </c>
      <c r="C16" s="2">
        <v>20200430</v>
      </c>
      <c r="D16" s="4">
        <v>20200512</v>
      </c>
      <c r="E16" s="38">
        <v>8171582</v>
      </c>
      <c r="F16" s="38">
        <v>8171582</v>
      </c>
      <c r="H16" s="38">
        <v>0</v>
      </c>
      <c r="I16" s="38">
        <v>0</v>
      </c>
      <c r="J16" s="38">
        <v>0</v>
      </c>
      <c r="K16" s="38">
        <v>8171582</v>
      </c>
      <c r="L16" s="38">
        <v>0</v>
      </c>
      <c r="M16" s="38">
        <v>0</v>
      </c>
      <c r="N16" s="38">
        <f t="shared" si="0"/>
        <v>0</v>
      </c>
      <c r="O16" s="53" t="s">
        <v>106</v>
      </c>
      <c r="P16" s="2"/>
    </row>
    <row r="17" spans="2:16" x14ac:dyDescent="0.2">
      <c r="B17" s="37">
        <v>16066</v>
      </c>
      <c r="C17" s="2">
        <v>20200531</v>
      </c>
      <c r="D17" s="3">
        <v>20200616</v>
      </c>
      <c r="E17" s="38">
        <v>266444</v>
      </c>
      <c r="F17" s="38">
        <v>266444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266444</v>
      </c>
      <c r="N17" s="38">
        <f t="shared" si="0"/>
        <v>0</v>
      </c>
      <c r="O17" s="47" t="s">
        <v>107</v>
      </c>
      <c r="P17" s="2"/>
    </row>
    <row r="18" spans="2:16" x14ac:dyDescent="0.2">
      <c r="B18" s="37">
        <v>16131</v>
      </c>
      <c r="C18" s="2">
        <v>20200531</v>
      </c>
      <c r="D18" s="3">
        <v>20200616</v>
      </c>
      <c r="E18" s="38">
        <v>14144486</v>
      </c>
      <c r="F18" s="38">
        <v>14144486</v>
      </c>
      <c r="H18" s="38">
        <v>0</v>
      </c>
      <c r="I18" s="46">
        <v>1149600</v>
      </c>
      <c r="J18" s="38">
        <v>12994886</v>
      </c>
      <c r="K18" s="38">
        <v>0</v>
      </c>
      <c r="L18" s="38">
        <v>0</v>
      </c>
      <c r="M18" s="38">
        <v>0</v>
      </c>
      <c r="N18" s="38">
        <f t="shared" si="0"/>
        <v>0</v>
      </c>
      <c r="O18" s="47" t="s">
        <v>100</v>
      </c>
      <c r="P18" s="2"/>
    </row>
    <row r="19" spans="2:16" x14ac:dyDescent="0.2">
      <c r="B19" s="37">
        <v>16229</v>
      </c>
      <c r="C19" s="2">
        <v>20200630</v>
      </c>
      <c r="D19" s="4">
        <v>20200714</v>
      </c>
      <c r="E19" s="38">
        <v>752100</v>
      </c>
      <c r="F19" s="38">
        <v>752100</v>
      </c>
      <c r="H19" s="50">
        <v>752100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f t="shared" si="0"/>
        <v>0</v>
      </c>
      <c r="O19" s="2"/>
      <c r="P19" s="47" t="s">
        <v>110</v>
      </c>
    </row>
    <row r="20" spans="2:16" x14ac:dyDescent="0.2">
      <c r="B20" s="37">
        <v>16230</v>
      </c>
      <c r="C20" s="2">
        <v>20200630</v>
      </c>
      <c r="D20" s="3">
        <v>20200707</v>
      </c>
      <c r="E20" s="38">
        <v>800000</v>
      </c>
      <c r="F20" s="38">
        <v>800000</v>
      </c>
      <c r="H20" s="38">
        <v>0</v>
      </c>
      <c r="I20" s="38">
        <v>0</v>
      </c>
      <c r="J20" s="38">
        <v>800000</v>
      </c>
      <c r="K20" s="38">
        <v>0</v>
      </c>
      <c r="L20" s="38">
        <v>0</v>
      </c>
      <c r="M20" s="38">
        <v>0</v>
      </c>
      <c r="N20" s="38">
        <f t="shared" si="0"/>
        <v>0</v>
      </c>
      <c r="O20" s="47" t="s">
        <v>99</v>
      </c>
      <c r="P20" s="2"/>
    </row>
    <row r="21" spans="2:16" x14ac:dyDescent="0.2">
      <c r="B21" s="37">
        <v>16233</v>
      </c>
      <c r="C21" s="2">
        <v>20200630</v>
      </c>
      <c r="D21" s="3">
        <v>20200708</v>
      </c>
      <c r="E21" s="38">
        <v>6611120</v>
      </c>
      <c r="F21" s="38">
        <v>6611120</v>
      </c>
      <c r="H21" s="50">
        <v>5623600</v>
      </c>
      <c r="I21" s="46">
        <v>145100</v>
      </c>
      <c r="J21" s="38">
        <v>842420</v>
      </c>
      <c r="K21" s="38">
        <v>0</v>
      </c>
      <c r="L21" s="38">
        <v>0</v>
      </c>
      <c r="M21" s="38">
        <v>0</v>
      </c>
      <c r="N21" s="38">
        <f t="shared" si="0"/>
        <v>0</v>
      </c>
      <c r="O21" s="47" t="s">
        <v>101</v>
      </c>
      <c r="P21" s="47" t="s">
        <v>110</v>
      </c>
    </row>
    <row r="22" spans="2:16" x14ac:dyDescent="0.2">
      <c r="B22" s="37">
        <v>16234</v>
      </c>
      <c r="C22" s="2">
        <v>20200630</v>
      </c>
      <c r="D22" s="4">
        <v>20200714</v>
      </c>
      <c r="E22" s="38">
        <v>1974200</v>
      </c>
      <c r="F22" s="38">
        <v>1974200</v>
      </c>
      <c r="H22" s="38">
        <v>0</v>
      </c>
      <c r="I22" s="38">
        <v>0</v>
      </c>
      <c r="J22" s="38">
        <v>1974200</v>
      </c>
      <c r="K22" s="38">
        <v>0</v>
      </c>
      <c r="L22" s="38">
        <v>0</v>
      </c>
      <c r="M22" s="38">
        <v>0</v>
      </c>
      <c r="N22" s="38">
        <f t="shared" si="0"/>
        <v>0</v>
      </c>
      <c r="O22" s="47" t="s">
        <v>102</v>
      </c>
      <c r="P22" s="2"/>
    </row>
    <row r="23" spans="2:16" x14ac:dyDescent="0.2">
      <c r="B23" s="37">
        <v>16252</v>
      </c>
      <c r="C23" s="2">
        <v>20200630</v>
      </c>
      <c r="D23" s="3">
        <v>20200709</v>
      </c>
      <c r="E23" s="38">
        <v>1740000</v>
      </c>
      <c r="F23" s="38">
        <v>1740000</v>
      </c>
      <c r="H23" s="38">
        <v>0</v>
      </c>
      <c r="I23" s="38">
        <v>0</v>
      </c>
      <c r="J23" s="38">
        <v>1740000</v>
      </c>
      <c r="K23" s="38">
        <v>0</v>
      </c>
      <c r="L23" s="38">
        <v>0</v>
      </c>
      <c r="M23" s="38">
        <v>0</v>
      </c>
      <c r="N23" s="38">
        <f t="shared" si="0"/>
        <v>0</v>
      </c>
      <c r="O23" s="47" t="s">
        <v>101</v>
      </c>
      <c r="P23" s="2"/>
    </row>
    <row r="24" spans="2:16" x14ac:dyDescent="0.2">
      <c r="B24" s="37">
        <v>16344</v>
      </c>
      <c r="C24" s="2">
        <v>20200731</v>
      </c>
      <c r="D24" s="5">
        <v>20200831</v>
      </c>
      <c r="E24" s="38">
        <v>672000</v>
      </c>
      <c r="F24" s="38">
        <v>672000</v>
      </c>
      <c r="H24" s="38">
        <v>0</v>
      </c>
      <c r="I24" s="38">
        <v>0</v>
      </c>
      <c r="J24" s="38">
        <v>672000</v>
      </c>
      <c r="K24" s="38">
        <v>0</v>
      </c>
      <c r="L24" s="38">
        <v>0</v>
      </c>
      <c r="M24" s="38">
        <v>0</v>
      </c>
      <c r="N24" s="38">
        <f t="shared" si="0"/>
        <v>0</v>
      </c>
      <c r="O24" s="47" t="s">
        <v>101</v>
      </c>
      <c r="P24" s="2"/>
    </row>
    <row r="25" spans="2:16" x14ac:dyDescent="0.2">
      <c r="B25" s="37">
        <v>16345</v>
      </c>
      <c r="C25" s="2">
        <v>20200731</v>
      </c>
      <c r="D25" s="5">
        <v>20200831</v>
      </c>
      <c r="E25" s="38">
        <v>380760</v>
      </c>
      <c r="F25" s="38">
        <v>380760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380760</v>
      </c>
      <c r="N25" s="38">
        <f t="shared" si="0"/>
        <v>0</v>
      </c>
      <c r="O25" s="47" t="s">
        <v>107</v>
      </c>
      <c r="P25" s="2"/>
    </row>
    <row r="26" spans="2:16" x14ac:dyDescent="0.2">
      <c r="B26" s="37">
        <v>16346</v>
      </c>
      <c r="C26" s="2">
        <v>20200731</v>
      </c>
      <c r="D26" s="5">
        <v>20200831</v>
      </c>
      <c r="E26" s="38">
        <v>35100</v>
      </c>
      <c r="F26" s="38">
        <v>35100</v>
      </c>
      <c r="H26" s="38">
        <v>0</v>
      </c>
      <c r="I26" s="38">
        <v>0</v>
      </c>
      <c r="J26" s="38">
        <v>35100</v>
      </c>
      <c r="K26" s="38">
        <v>0</v>
      </c>
      <c r="L26" s="38">
        <v>0</v>
      </c>
      <c r="M26" s="38">
        <v>0</v>
      </c>
      <c r="N26" s="38">
        <f t="shared" si="0"/>
        <v>0</v>
      </c>
      <c r="O26" s="47" t="s">
        <v>101</v>
      </c>
      <c r="P26" s="2"/>
    </row>
    <row r="27" spans="2:16" x14ac:dyDescent="0.2">
      <c r="B27" s="37">
        <v>16347</v>
      </c>
      <c r="C27" s="2">
        <v>20200731</v>
      </c>
      <c r="D27" s="5">
        <v>20200831</v>
      </c>
      <c r="E27" s="38">
        <v>586908</v>
      </c>
      <c r="F27" s="38">
        <v>586908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586908</v>
      </c>
      <c r="N27" s="38">
        <f t="shared" si="0"/>
        <v>0</v>
      </c>
      <c r="O27" s="47" t="s">
        <v>107</v>
      </c>
      <c r="P27" s="2"/>
    </row>
    <row r="28" spans="2:16" x14ac:dyDescent="0.2">
      <c r="B28" s="37">
        <v>16348</v>
      </c>
      <c r="C28" s="2">
        <v>20200731</v>
      </c>
      <c r="D28" s="5">
        <v>20200831</v>
      </c>
      <c r="E28" s="38">
        <v>2735400</v>
      </c>
      <c r="F28" s="38">
        <v>2735400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2735400</v>
      </c>
      <c r="N28" s="38">
        <f t="shared" si="0"/>
        <v>0</v>
      </c>
      <c r="O28" s="47" t="s">
        <v>107</v>
      </c>
      <c r="P28" s="2"/>
    </row>
    <row r="29" spans="2:16" x14ac:dyDescent="0.2">
      <c r="B29" s="37">
        <v>16352</v>
      </c>
      <c r="C29" s="2">
        <v>20200731</v>
      </c>
      <c r="D29" s="5">
        <v>20200831</v>
      </c>
      <c r="E29" s="38">
        <v>57600</v>
      </c>
      <c r="F29" s="38">
        <v>57600</v>
      </c>
      <c r="H29" s="38">
        <v>0</v>
      </c>
      <c r="I29" s="38">
        <v>0</v>
      </c>
      <c r="J29" s="38">
        <v>0</v>
      </c>
      <c r="K29" s="38">
        <v>0</v>
      </c>
      <c r="L29" s="38">
        <v>57600</v>
      </c>
      <c r="M29" s="38">
        <v>0</v>
      </c>
      <c r="N29" s="38">
        <f t="shared" si="0"/>
        <v>0</v>
      </c>
      <c r="O29" s="2" t="s">
        <v>103</v>
      </c>
      <c r="P29" s="2"/>
    </row>
    <row r="30" spans="2:16" ht="15" x14ac:dyDescent="0.2">
      <c r="B30" s="72" t="s">
        <v>61</v>
      </c>
      <c r="C30" s="73"/>
      <c r="D30" s="74"/>
      <c r="E30" s="14">
        <f>SUM(E8:E29)</f>
        <v>209922808</v>
      </c>
      <c r="F30" s="14">
        <f>SUM(F8:F29)</f>
        <v>196838107</v>
      </c>
      <c r="H30" s="14">
        <f t="shared" ref="H30:N30" si="1">SUM(H8:H29)</f>
        <v>6375700</v>
      </c>
      <c r="I30" s="49">
        <f t="shared" si="1"/>
        <v>1294700</v>
      </c>
      <c r="J30" s="49">
        <f t="shared" si="1"/>
        <v>23786294</v>
      </c>
      <c r="K30" s="49">
        <f t="shared" si="1"/>
        <v>35351282</v>
      </c>
      <c r="L30" s="49">
        <f t="shared" si="1"/>
        <v>125988033</v>
      </c>
      <c r="M30" s="49">
        <f t="shared" si="1"/>
        <v>3969512</v>
      </c>
      <c r="N30" s="49">
        <f t="shared" si="1"/>
        <v>72586</v>
      </c>
      <c r="O30" s="14"/>
      <c r="P30" s="14"/>
    </row>
    <row r="33" spans="5:12" x14ac:dyDescent="0.2">
      <c r="E33" s="75" t="s">
        <v>112</v>
      </c>
      <c r="F33" s="75"/>
      <c r="G33" s="75"/>
      <c r="H33" s="75"/>
      <c r="I33" s="75"/>
      <c r="J33" s="75"/>
      <c r="K33" s="75"/>
      <c r="L33" s="75"/>
    </row>
    <row r="34" spans="5:12" x14ac:dyDescent="0.2">
      <c r="E34" s="75"/>
      <c r="F34" s="75"/>
      <c r="G34" s="75"/>
      <c r="H34" s="75"/>
      <c r="I34" s="75"/>
      <c r="J34" s="75"/>
      <c r="K34" s="75"/>
      <c r="L34" s="75"/>
    </row>
    <row r="35" spans="5:12" ht="15" x14ac:dyDescent="0.2">
      <c r="E35" s="76" t="s">
        <v>113</v>
      </c>
      <c r="F35" s="76"/>
      <c r="G35" s="76"/>
      <c r="H35" s="76"/>
      <c r="I35" s="76"/>
      <c r="J35" s="76"/>
      <c r="K35" s="76"/>
      <c r="L35" s="14">
        <f>+F30</f>
        <v>196838107</v>
      </c>
    </row>
    <row r="36" spans="5:12" x14ac:dyDescent="0.2">
      <c r="E36" s="78" t="s">
        <v>9</v>
      </c>
      <c r="F36" s="78"/>
      <c r="G36" s="78"/>
      <c r="H36" s="78"/>
      <c r="I36" s="78"/>
      <c r="J36" s="78"/>
      <c r="K36" s="78"/>
      <c r="L36" s="38">
        <f>+I30</f>
        <v>1294700</v>
      </c>
    </row>
    <row r="37" spans="5:12" x14ac:dyDescent="0.2">
      <c r="E37" s="78" t="s">
        <v>10</v>
      </c>
      <c r="F37" s="78"/>
      <c r="G37" s="78"/>
      <c r="H37" s="78"/>
      <c r="I37" s="78"/>
      <c r="J37" s="78"/>
      <c r="K37" s="78"/>
      <c r="L37" s="38">
        <f>+J30</f>
        <v>23786294</v>
      </c>
    </row>
    <row r="38" spans="5:12" x14ac:dyDescent="0.2">
      <c r="E38" s="78" t="s">
        <v>11</v>
      </c>
      <c r="F38" s="78"/>
      <c r="G38" s="78"/>
      <c r="H38" s="78"/>
      <c r="I38" s="78"/>
      <c r="J38" s="78"/>
      <c r="K38" s="78"/>
      <c r="L38" s="38">
        <f>+K30</f>
        <v>35351282</v>
      </c>
    </row>
    <row r="39" spans="5:12" x14ac:dyDescent="0.2">
      <c r="E39" s="78" t="s">
        <v>16</v>
      </c>
      <c r="F39" s="78"/>
      <c r="G39" s="78"/>
      <c r="H39" s="78"/>
      <c r="I39" s="78"/>
      <c r="J39" s="78"/>
      <c r="K39" s="78"/>
      <c r="L39" s="38">
        <f>+L30</f>
        <v>125988033</v>
      </c>
    </row>
    <row r="40" spans="5:12" x14ac:dyDescent="0.2">
      <c r="E40" s="78" t="s">
        <v>114</v>
      </c>
      <c r="F40" s="78"/>
      <c r="G40" s="78"/>
      <c r="H40" s="78"/>
      <c r="I40" s="78"/>
      <c r="J40" s="78"/>
      <c r="K40" s="78"/>
      <c r="L40" s="38">
        <f>+M30</f>
        <v>3969512</v>
      </c>
    </row>
    <row r="41" spans="5:12" x14ac:dyDescent="0.2">
      <c r="E41" s="78" t="s">
        <v>13</v>
      </c>
      <c r="F41" s="78"/>
      <c r="G41" s="78"/>
      <c r="H41" s="78"/>
      <c r="I41" s="78"/>
      <c r="J41" s="78"/>
      <c r="K41" s="78"/>
      <c r="L41" s="38">
        <f>+N30</f>
        <v>72586</v>
      </c>
    </row>
    <row r="42" spans="5:12" x14ac:dyDescent="0.2">
      <c r="E42" s="78" t="s">
        <v>115</v>
      </c>
      <c r="F42" s="78"/>
      <c r="G42" s="78"/>
      <c r="H42" s="78"/>
      <c r="I42" s="78"/>
      <c r="J42" s="78"/>
      <c r="K42" s="78"/>
      <c r="L42" s="48">
        <v>853352</v>
      </c>
    </row>
    <row r="43" spans="5:12" x14ac:dyDescent="0.2">
      <c r="E43" s="78" t="s">
        <v>116</v>
      </c>
      <c r="F43" s="78"/>
      <c r="G43" s="78"/>
      <c r="H43" s="78"/>
      <c r="I43" s="78"/>
      <c r="J43" s="78"/>
      <c r="K43" s="78"/>
      <c r="L43" s="48">
        <v>380760</v>
      </c>
    </row>
    <row r="44" spans="5:12" ht="15" x14ac:dyDescent="0.2">
      <c r="E44" s="76" t="s">
        <v>117</v>
      </c>
      <c r="F44" s="76"/>
      <c r="G44" s="76"/>
      <c r="H44" s="76"/>
      <c r="I44" s="76"/>
      <c r="J44" s="76"/>
      <c r="K44" s="76"/>
      <c r="L44" s="14">
        <f>+L35-L36-L37-L38-L39-L40-L41-L42-L43</f>
        <v>5141588</v>
      </c>
    </row>
  </sheetData>
  <mergeCells count="15">
    <mergeCell ref="E44:K44"/>
    <mergeCell ref="E36:K36"/>
    <mergeCell ref="E37:K37"/>
    <mergeCell ref="E38:K38"/>
    <mergeCell ref="E39:K39"/>
    <mergeCell ref="E40:K40"/>
    <mergeCell ref="E41:K41"/>
    <mergeCell ref="E42:K42"/>
    <mergeCell ref="E43:K43"/>
    <mergeCell ref="B30:D30"/>
    <mergeCell ref="E3:L4"/>
    <mergeCell ref="E33:L34"/>
    <mergeCell ref="E35:K35"/>
    <mergeCell ref="B6:F6"/>
    <mergeCell ref="H6:P6"/>
  </mergeCells>
  <conditionalFormatting sqref="B1:B7">
    <cfRule type="duplicateValues" dxfId="3" priority="3"/>
  </conditionalFormatting>
  <conditionalFormatting sqref="B1:B29 B31:B1048576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DAAE-1EB6-4C76-B67E-C6D34C06AC8F}">
  <dimension ref="A1:I3"/>
  <sheetViews>
    <sheetView workbookViewId="0">
      <selection activeCell="B2" sqref="B2"/>
    </sheetView>
  </sheetViews>
  <sheetFormatPr baseColWidth="10" defaultRowHeight="12.75" x14ac:dyDescent="0.2"/>
  <cols>
    <col min="4" max="4" width="12" bestFit="1" customWidth="1"/>
    <col min="8" max="8" width="57" bestFit="1" customWidth="1"/>
    <col min="9" max="9" width="17.140625" bestFit="1" customWidth="1"/>
  </cols>
  <sheetData>
    <row r="1" spans="1:9" x14ac:dyDescent="0.2">
      <c r="A1" s="42" t="s">
        <v>62</v>
      </c>
      <c r="B1" s="42" t="s">
        <v>63</v>
      </c>
      <c r="C1" s="42" t="s">
        <v>64</v>
      </c>
      <c r="D1" s="42" t="s">
        <v>65</v>
      </c>
      <c r="E1" s="42" t="s">
        <v>66</v>
      </c>
      <c r="F1" s="42" t="s">
        <v>67</v>
      </c>
      <c r="G1" s="42" t="s">
        <v>68</v>
      </c>
      <c r="H1" s="42" t="s">
        <v>69</v>
      </c>
      <c r="I1" s="42" t="s">
        <v>70</v>
      </c>
    </row>
    <row r="2" spans="1:9" x14ac:dyDescent="0.2">
      <c r="A2" s="41" t="s">
        <v>71</v>
      </c>
      <c r="B2" s="41" t="s">
        <v>72</v>
      </c>
      <c r="C2" s="41" t="s">
        <v>92</v>
      </c>
      <c r="D2" s="41" t="s">
        <v>93</v>
      </c>
      <c r="E2" s="43">
        <v>44019</v>
      </c>
      <c r="F2" s="41" t="s">
        <v>75</v>
      </c>
      <c r="G2" s="44">
        <v>752100</v>
      </c>
      <c r="H2" s="41" t="s">
        <v>94</v>
      </c>
      <c r="I2" s="43">
        <v>44026</v>
      </c>
    </row>
    <row r="3" spans="1:9" x14ac:dyDescent="0.2">
      <c r="A3" s="41" t="s">
        <v>71</v>
      </c>
      <c r="B3" s="41" t="s">
        <v>72</v>
      </c>
      <c r="C3" s="41" t="s">
        <v>87</v>
      </c>
      <c r="D3" s="41" t="s">
        <v>88</v>
      </c>
      <c r="E3" s="43">
        <v>44020</v>
      </c>
      <c r="F3" s="41" t="s">
        <v>75</v>
      </c>
      <c r="G3" s="44">
        <v>5623600</v>
      </c>
      <c r="H3" s="41" t="s">
        <v>95</v>
      </c>
      <c r="I3" s="43">
        <v>44026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5CED-6D65-463C-B844-92AAE4C20656}">
  <dimension ref="A1:K5"/>
  <sheetViews>
    <sheetView workbookViewId="0">
      <selection activeCell="K4" sqref="K4"/>
    </sheetView>
  </sheetViews>
  <sheetFormatPr baseColWidth="10" defaultRowHeight="12.75" x14ac:dyDescent="0.2"/>
  <cols>
    <col min="7" max="7" width="21.5703125" style="36" bestFit="1" customWidth="1"/>
    <col min="8" max="8" width="31.140625" bestFit="1" customWidth="1"/>
    <col min="9" max="9" width="17.140625" bestFit="1" customWidth="1"/>
    <col min="10" max="10" width="13.42578125" bestFit="1" customWidth="1"/>
  </cols>
  <sheetData>
    <row r="1" spans="1:11" x14ac:dyDescent="0.2">
      <c r="A1" s="42" t="s">
        <v>62</v>
      </c>
      <c r="B1" s="42" t="s">
        <v>63</v>
      </c>
      <c r="C1" s="42" t="s">
        <v>64</v>
      </c>
      <c r="D1" s="42" t="s">
        <v>65</v>
      </c>
      <c r="E1" s="42" t="s">
        <v>66</v>
      </c>
      <c r="F1" s="42" t="s">
        <v>67</v>
      </c>
      <c r="G1" s="45" t="s">
        <v>68</v>
      </c>
      <c r="H1" s="42" t="s">
        <v>69</v>
      </c>
      <c r="I1" s="42" t="s">
        <v>70</v>
      </c>
    </row>
    <row r="2" spans="1:11" x14ac:dyDescent="0.2">
      <c r="A2" s="41" t="s">
        <v>71</v>
      </c>
      <c r="B2" s="41" t="s">
        <v>72</v>
      </c>
      <c r="C2" s="41" t="s">
        <v>79</v>
      </c>
      <c r="D2" s="41" t="s">
        <v>80</v>
      </c>
      <c r="E2" s="43">
        <v>43871</v>
      </c>
      <c r="F2" s="41" t="s">
        <v>81</v>
      </c>
      <c r="G2" s="46">
        <v>571545</v>
      </c>
      <c r="H2" s="41" t="s">
        <v>82</v>
      </c>
      <c r="I2" s="43">
        <v>43880</v>
      </c>
      <c r="J2" s="41" t="s">
        <v>96</v>
      </c>
    </row>
    <row r="3" spans="1:11" x14ac:dyDescent="0.2">
      <c r="A3" s="41" t="s">
        <v>71</v>
      </c>
      <c r="B3" s="41" t="s">
        <v>72</v>
      </c>
      <c r="C3" s="41" t="s">
        <v>83</v>
      </c>
      <c r="D3" s="41" t="s">
        <v>84</v>
      </c>
      <c r="E3" s="43">
        <v>43982</v>
      </c>
      <c r="F3" s="41" t="s">
        <v>81</v>
      </c>
      <c r="G3" s="46">
        <v>1149600</v>
      </c>
      <c r="H3" s="41" t="s">
        <v>85</v>
      </c>
      <c r="I3" s="43">
        <v>44016</v>
      </c>
    </row>
    <row r="4" spans="1:11" x14ac:dyDescent="0.2">
      <c r="A4" s="41" t="s">
        <v>71</v>
      </c>
      <c r="B4" s="41" t="s">
        <v>72</v>
      </c>
      <c r="C4" s="41" t="s">
        <v>87</v>
      </c>
      <c r="D4" s="41" t="s">
        <v>88</v>
      </c>
      <c r="E4" s="43">
        <v>44020</v>
      </c>
      <c r="F4" s="41" t="s">
        <v>81</v>
      </c>
      <c r="G4" s="46">
        <v>145100</v>
      </c>
      <c r="H4" s="41" t="s">
        <v>86</v>
      </c>
      <c r="I4" s="43">
        <v>44026</v>
      </c>
      <c r="K4" s="64"/>
    </row>
    <row r="5" spans="1:11" x14ac:dyDescent="0.2">
      <c r="A5" s="41" t="s">
        <v>71</v>
      </c>
      <c r="B5" s="41" t="s">
        <v>72</v>
      </c>
      <c r="C5" s="41" t="s">
        <v>89</v>
      </c>
      <c r="D5" s="41" t="s">
        <v>90</v>
      </c>
      <c r="E5" s="43">
        <v>43903</v>
      </c>
      <c r="F5" s="41" t="s">
        <v>81</v>
      </c>
      <c r="G5" s="46">
        <v>704000</v>
      </c>
      <c r="H5" s="41" t="s">
        <v>91</v>
      </c>
      <c r="I5" s="43">
        <v>43924</v>
      </c>
      <c r="J5" s="41" t="s">
        <v>96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9814-4FE5-40C9-9F94-3E2BA6D378C2}">
  <dimension ref="A1:I3"/>
  <sheetViews>
    <sheetView workbookViewId="0">
      <selection activeCell="G3" sqref="G3"/>
    </sheetView>
  </sheetViews>
  <sheetFormatPr baseColWidth="10" defaultRowHeight="12.75" x14ac:dyDescent="0.2"/>
  <cols>
    <col min="4" max="4" width="14.28515625" bestFit="1" customWidth="1"/>
    <col min="7" max="7" width="21.5703125" bestFit="1" customWidth="1"/>
    <col min="8" max="8" width="42.42578125" bestFit="1" customWidth="1"/>
    <col min="9" max="9" width="17.140625" bestFit="1" customWidth="1"/>
  </cols>
  <sheetData>
    <row r="1" spans="1:9" s="1" customFormat="1" x14ac:dyDescent="0.2">
      <c r="A1" s="42" t="s">
        <v>62</v>
      </c>
      <c r="B1" s="42" t="s">
        <v>63</v>
      </c>
      <c r="C1" s="42" t="s">
        <v>64</v>
      </c>
      <c r="D1" s="42" t="s">
        <v>65</v>
      </c>
      <c r="E1" s="42" t="s">
        <v>66</v>
      </c>
      <c r="F1" s="42" t="s">
        <v>67</v>
      </c>
      <c r="G1" s="42" t="s">
        <v>68</v>
      </c>
      <c r="H1" s="42" t="s">
        <v>69</v>
      </c>
      <c r="I1" s="42" t="s">
        <v>70</v>
      </c>
    </row>
    <row r="2" spans="1:9" s="1" customFormat="1" x14ac:dyDescent="0.2">
      <c r="A2" s="41" t="s">
        <v>71</v>
      </c>
      <c r="B2" s="41" t="s">
        <v>72</v>
      </c>
      <c r="C2" s="41" t="s">
        <v>73</v>
      </c>
      <c r="D2" s="41" t="s">
        <v>74</v>
      </c>
      <c r="E2" s="43">
        <v>44081</v>
      </c>
      <c r="F2" s="41" t="s">
        <v>75</v>
      </c>
      <c r="G2" s="44">
        <v>853352</v>
      </c>
      <c r="H2" s="41" t="s">
        <v>76</v>
      </c>
      <c r="I2" s="43">
        <v>44081</v>
      </c>
    </row>
    <row r="3" spans="1:9" s="1" customFormat="1" x14ac:dyDescent="0.2">
      <c r="A3" s="41" t="s">
        <v>71</v>
      </c>
      <c r="B3" s="41" t="s">
        <v>72</v>
      </c>
      <c r="C3" s="41" t="s">
        <v>77</v>
      </c>
      <c r="D3" s="41" t="s">
        <v>78</v>
      </c>
      <c r="E3" s="43">
        <v>44081</v>
      </c>
      <c r="F3" s="41" t="s">
        <v>75</v>
      </c>
      <c r="G3" s="44">
        <v>380760</v>
      </c>
      <c r="H3" s="41" t="s">
        <v>76</v>
      </c>
      <c r="I3" s="43">
        <v>44081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CRUCE CIRCULAR 011</vt:lpstr>
      <vt:lpstr>CRUCE CARTERA 030</vt:lpstr>
      <vt:lpstr>CXP</vt:lpstr>
      <vt:lpstr>GL</vt:lpstr>
      <vt:lpstr>PAGOS</vt:lpstr>
    </vt:vector>
  </TitlesOfParts>
  <Company>Xenco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</dc:creator>
  <cp:lastModifiedBy>Jorge Mario Soto</cp:lastModifiedBy>
  <cp:lastPrinted>2006-09-08T23:15:36Z</cp:lastPrinted>
  <dcterms:created xsi:type="dcterms:W3CDTF">2006-09-08T22:48:45Z</dcterms:created>
  <dcterms:modified xsi:type="dcterms:W3CDTF">2020-12-09T13:53:09Z</dcterms:modified>
</cp:coreProperties>
</file>