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upoelite\Desktop\CINDY CARTERA\SERVIUCIS\"/>
    </mc:Choice>
  </mc:AlternateContent>
  <xr:revisionPtr revIDLastSave="0" documentId="13_ncr:1_{45BD1C73-D16D-476E-8CF5-8281AB38226E}" xr6:coauthVersionLast="47" xr6:coauthVersionMax="47" xr10:uidLastSave="{00000000-0000-0000-0000-000000000000}"/>
  <bookViews>
    <workbookView xWindow="-120" yWindow="-120" windowWidth="20730" windowHeight="11160" xr2:uid="{AE1AEE29-EB37-4BCE-8BC9-4F2284124D4A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AIFT010!$A$8:$AM$25</definedName>
    <definedName name="DSA" localSheetId="0">INDIRECT(Resultado)</definedName>
    <definedName name="DSA">INDIRECT(Resultado)</definedName>
    <definedName name="ImagenElegida" localSheetId="0">INDIRECT(Resultado)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4" i="1" l="1"/>
  <c r="AJ23" i="1"/>
  <c r="AJ22" i="1"/>
  <c r="AJ21" i="1"/>
  <c r="AJ20" i="1"/>
  <c r="AJ19" i="1"/>
  <c r="AJ18" i="1"/>
  <c r="AJ17" i="1"/>
  <c r="AJ10" i="1"/>
  <c r="AJ9" i="1"/>
  <c r="AK18" i="1" l="1"/>
  <c r="AK22" i="1"/>
  <c r="AK19" i="1"/>
  <c r="AK23" i="1"/>
  <c r="AK20" i="1"/>
  <c r="AK24" i="1"/>
  <c r="AK17" i="1"/>
  <c r="AK21" i="1"/>
  <c r="AK10" i="1"/>
  <c r="AK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1312EE9-0F6B-4C26-88CE-1282DFCE5DE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4C1BE925-08EA-45E2-B6E1-E0D6987E6C62}">
      <text>
        <r>
          <rPr>
            <b/>
            <sz val="9"/>
            <color indexed="81"/>
            <rFont val="Tahoma"/>
            <family val="2"/>
          </rPr>
          <t>1. COACTIVO
2. DEMANDA</t>
        </r>
      </text>
    </comment>
  </commentList>
</comments>
</file>

<file path=xl/sharedStrings.xml><?xml version="1.0" encoding="utf-8"?>
<sst xmlns="http://schemas.openxmlformats.org/spreadsheetml/2006/main" count="109" uniqueCount="66">
  <si>
    <t>FORMATO AIFT010 - Conciliación Cartera ERP – EBP</t>
  </si>
  <si>
    <t>EPS:</t>
  </si>
  <si>
    <t>COOSALUD EPS S.A. NIT 900.226.715</t>
  </si>
  <si>
    <t>IPS:</t>
  </si>
  <si>
    <r>
      <t xml:space="preserve">FECHA DE CORTE DE CONCILIACION: </t>
    </r>
    <r>
      <rPr>
        <b/>
        <sz val="10"/>
        <color rgb="FFFF0000"/>
        <rFont val="Calibri"/>
        <family val="2"/>
        <scheme val="minor"/>
      </rPr>
      <t>30/06/2021</t>
    </r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</si>
  <si>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</si>
  <si>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</si>
  <si>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</si>
  <si>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</si>
  <si>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</si>
  <si>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</si>
  <si>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</si>
  <si>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</si>
  <si>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</si>
  <si>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</si>
  <si>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</si>
  <si>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</si>
  <si>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</si>
  <si>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</si>
  <si>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</si>
  <si>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</si>
  <si>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</si>
  <si>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</si>
  <si>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</si>
  <si>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</si>
  <si>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</si>
  <si>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</si>
  <si>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</si>
  <si>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</si>
  <si>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</si>
  <si>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</si>
  <si>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</si>
  <si>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</si>
  <si>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</si>
  <si>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</si>
  <si>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</si>
  <si>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</si>
  <si>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</si>
  <si>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</si>
  <si>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</si>
  <si>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</si>
  <si>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</si>
  <si>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</si>
  <si>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SERVIUCIS SAS</t>
  </si>
  <si>
    <t>AP12399</t>
  </si>
  <si>
    <t>AP12124</t>
  </si>
  <si>
    <t>AP12113</t>
  </si>
  <si>
    <t>AP12222</t>
  </si>
  <si>
    <t>AP12116</t>
  </si>
  <si>
    <t>AP11317</t>
  </si>
  <si>
    <t>AP12201</t>
  </si>
  <si>
    <t>RN23490</t>
  </si>
  <si>
    <t>RN23733</t>
  </si>
  <si>
    <t>RN23735</t>
  </si>
  <si>
    <t>AP12398</t>
  </si>
  <si>
    <t>RN23491</t>
  </si>
  <si>
    <t>AP11453</t>
  </si>
  <si>
    <t>RN23200</t>
  </si>
  <si>
    <t>AP11452</t>
  </si>
  <si>
    <t>AP11366</t>
  </si>
  <si>
    <r>
      <t xml:space="preserve">FECHA DE CONCILIACION: </t>
    </r>
    <r>
      <rPr>
        <b/>
        <sz val="10"/>
        <color rgb="FFFF0000"/>
        <rFont val="Calibri"/>
        <family val="2"/>
        <scheme val="minor"/>
      </rPr>
      <t>06/11/2021</t>
    </r>
  </si>
  <si>
    <t>NIT:811042050</t>
  </si>
  <si>
    <t>EVENTO/PAGADA</t>
  </si>
  <si>
    <t>EVENTO/ACEPTADA IPS</t>
  </si>
  <si>
    <t>PAGADA</t>
  </si>
  <si>
    <t>DEVUELTAS EXCEPCIONES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</si>
</sst>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6" fillId="2" borderId="4" xfId="2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14" fontId="6" fillId="2" borderId="4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3" fontId="6" fillId="3" borderId="4" xfId="2" applyNumberFormat="1" applyFont="1" applyFill="1" applyBorder="1" applyAlignment="1">
      <alignment horizontal="center" vertical="center" wrapText="1"/>
    </xf>
    <xf numFmtId="3" fontId="6" fillId="3" borderId="4" xfId="3" applyNumberFormat="1" applyFont="1" applyFill="1" applyBorder="1" applyAlignment="1">
      <alignment horizontal="center" vertical="center" wrapText="1"/>
    </xf>
    <xf numFmtId="3" fontId="6" fillId="3" borderId="5" xfId="3" applyNumberFormat="1" applyFont="1" applyFill="1" applyBorder="1" applyAlignment="1">
      <alignment horizontal="center" vertical="center" wrapText="1"/>
    </xf>
    <xf numFmtId="164" fontId="6" fillId="3" borderId="5" xfId="3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3" fillId="0" borderId="5" xfId="0" applyFont="1" applyBorder="1"/>
    <xf numFmtId="165" fontId="3" fillId="0" borderId="5" xfId="1" applyNumberFormat="1" applyFont="1" applyFill="1" applyBorder="1"/>
    <xf numFmtId="165" fontId="3" fillId="0" borderId="5" xfId="1" applyNumberFormat="1" applyFont="1" applyBorder="1"/>
    <xf numFmtId="43" fontId="3" fillId="0" borderId="5" xfId="1" applyFont="1" applyFill="1" applyBorder="1"/>
    <xf numFmtId="165" fontId="7" fillId="0" borderId="5" xfId="1" applyNumberFormat="1" applyFont="1" applyFill="1" applyBorder="1"/>
    <xf numFmtId="43" fontId="7" fillId="0" borderId="5" xfId="1" applyFont="1" applyBorder="1"/>
    <xf numFmtId="165" fontId="3" fillId="0" borderId="0" xfId="1" applyNumberFormat="1" applyFont="1"/>
    <xf numFmtId="165" fontId="2" fillId="0" borderId="0" xfId="1" applyNumberFormat="1" applyFont="1"/>
    <xf numFmtId="0" fontId="0" fillId="0" borderId="5" xfId="0" applyBorder="1"/>
    <xf numFmtId="14" fontId="0" fillId="0" borderId="5" xfId="0" applyNumberFormat="1" applyBorder="1"/>
    <xf numFmtId="16" fontId="3" fillId="0" borderId="0" xfId="0" applyNumberFormat="1" applyFont="1"/>
    <xf numFmtId="3" fontId="0" fillId="0" borderId="5" xfId="0" applyNumberFormat="1" applyBorder="1"/>
    <xf numFmtId="165" fontId="0" fillId="0" borderId="0" xfId="1" applyNumberFormat="1" applyFont="1"/>
    <xf numFmtId="165" fontId="0" fillId="0" borderId="5" xfId="1" applyNumberFormat="1" applyFont="1" applyBorder="1"/>
    <xf numFmtId="165" fontId="6" fillId="2" borderId="4" xfId="1" applyNumberFormat="1" applyFont="1" applyFill="1" applyBorder="1" applyAlignment="1">
      <alignment horizontal="center" vertical="center" wrapText="1"/>
    </xf>
    <xf numFmtId="0" fontId="0" fillId="4" borderId="5" xfId="0" applyFill="1" applyBorder="1"/>
    <xf numFmtId="165" fontId="3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E1AC1FEA-82A5-4BE6-9AA6-E86C3026D5AB}"/>
    <cellStyle name="Normal" xfId="0" builtinId="0"/>
    <cellStyle name="Normal 2 2" xfId="2" xr:uid="{70D087C1-4AA7-4E57-9CC1-76D5DF277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coosaludcom-my.sharepoint.com/personal/maherrera_coosalud_com/Documents/EQUIPO%20ELITE/ACHC/DOCUMENTOS%20FINALES%20ACHC/891300047%20-%20CLINICA%20PALMIRA%20SA/AIFT010%20-%20891300047%20-%20CLINICA%20PALMIRA%20S.A.%202021_09_08%20-%20Entregale.xlsb?0BCD8B42" TargetMode="External"/><Relationship Id="rId1" Type="http://schemas.openxmlformats.org/officeDocument/2006/relationships/externalLinkPath" Target="file:///\\0BCD8B42\AIFT010%20-%20891300047%20-%20CLINICA%20PALMIRA%20S.A.%202021_09_08%20-%20Entregal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FT010"/>
      <sheetName val="INFORME"/>
      <sheetName val="CRUCE GE"/>
      <sheetName val="ANEXO 900"/>
      <sheetName val="TD 900"/>
      <sheetName val="PT 900 08_09_2021 17_30"/>
    </sheetNames>
    <sheetDataSet>
      <sheetData sheetId="0"/>
      <sheetData sheetId="1"/>
      <sheetData sheetId="2">
        <row r="2">
          <cell r="M2" t="str">
            <v>X No. FACTURA  SAP</v>
          </cell>
          <cell r="N2" t="str">
            <v xml:space="preserve"> VALOR_TOTAL_FACTURA </v>
          </cell>
          <cell r="O2" t="str">
            <v>DIF 2</v>
          </cell>
          <cell r="P2" t="str">
            <v>CRUCE EVENTOS NIT 900</v>
          </cell>
        </row>
        <row r="3">
          <cell r="M3">
            <v>989380</v>
          </cell>
          <cell r="N3" t="e">
            <v>#N/A</v>
          </cell>
          <cell r="O3" t="e">
            <v>#N/A</v>
          </cell>
          <cell r="P3">
            <v>0</v>
          </cell>
        </row>
        <row r="4">
          <cell r="M4">
            <v>30757</v>
          </cell>
          <cell r="N4"/>
          <cell r="O4"/>
          <cell r="P4">
            <v>2195884</v>
          </cell>
        </row>
        <row r="5">
          <cell r="M5">
            <v>30760</v>
          </cell>
          <cell r="N5"/>
          <cell r="O5"/>
          <cell r="P5">
            <v>1144477</v>
          </cell>
        </row>
        <row r="6">
          <cell r="M6">
            <v>1038946</v>
          </cell>
          <cell r="N6">
            <v>832270</v>
          </cell>
          <cell r="O6">
            <v>0</v>
          </cell>
          <cell r="P6">
            <v>0</v>
          </cell>
        </row>
        <row r="7">
          <cell r="M7">
            <v>430</v>
          </cell>
          <cell r="N7">
            <v>7871301</v>
          </cell>
          <cell r="O7">
            <v>0</v>
          </cell>
          <cell r="P7">
            <v>3373161</v>
          </cell>
        </row>
        <row r="8">
          <cell r="M8">
            <v>2916</v>
          </cell>
          <cell r="N8">
            <v>57600</v>
          </cell>
          <cell r="O8">
            <v>0</v>
          </cell>
          <cell r="P8">
            <v>0</v>
          </cell>
        </row>
        <row r="9">
          <cell r="M9">
            <v>3148</v>
          </cell>
          <cell r="N9">
            <v>1675127</v>
          </cell>
          <cell r="O9">
            <v>0</v>
          </cell>
          <cell r="P9">
            <v>0</v>
          </cell>
        </row>
        <row r="10">
          <cell r="M10">
            <v>7195</v>
          </cell>
          <cell r="N10">
            <v>464452</v>
          </cell>
          <cell r="O10">
            <v>0</v>
          </cell>
          <cell r="P10">
            <v>0</v>
          </cell>
        </row>
        <row r="11">
          <cell r="M11">
            <v>1895</v>
          </cell>
          <cell r="N11">
            <v>3459602</v>
          </cell>
          <cell r="O11">
            <v>0</v>
          </cell>
          <cell r="P11">
            <v>0</v>
          </cell>
        </row>
        <row r="12">
          <cell r="M12">
            <v>8399</v>
          </cell>
          <cell r="N12" t="e">
            <v>#N/A</v>
          </cell>
          <cell r="O12" t="e">
            <v>#N/A</v>
          </cell>
          <cell r="P12">
            <v>1713558</v>
          </cell>
        </row>
        <row r="13">
          <cell r="M13">
            <v>24800</v>
          </cell>
          <cell r="N13" t="e">
            <v>#N/A</v>
          </cell>
          <cell r="O13" t="e">
            <v>#N/A</v>
          </cell>
          <cell r="P13">
            <v>1780692</v>
          </cell>
        </row>
        <row r="14">
          <cell r="M14"/>
          <cell r="O14" t="e">
            <v>#N/A</v>
          </cell>
          <cell r="P14">
            <v>10207772</v>
          </cell>
        </row>
        <row r="15">
          <cell r="P15"/>
        </row>
        <row r="16">
          <cell r="P16"/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541A-E600-4B13-8AC4-F6EC0D17C686}">
  <sheetPr>
    <tabColor rgb="FFFF0000"/>
  </sheetPr>
  <dimension ref="A1:AM25"/>
  <sheetViews>
    <sheetView showGridLines="0" tabSelected="1" topLeftCell="X6" zoomScale="90" zoomScaleNormal="90" workbookViewId="0">
      <selection activeCell="AL9" sqref="AL9"/>
    </sheetView>
  </sheetViews>
  <sheetFormatPr baseColWidth="10" defaultRowHeight="12.75" x14ac:dyDescent="0.2"/>
  <cols>
    <col min="1" max="1" width="19.7109375" style="2" customWidth="1"/>
    <col min="2" max="2" width="14.7109375" style="2" customWidth="1"/>
    <col min="3" max="3" width="13.5703125" style="2" bestFit="1" customWidth="1"/>
    <col min="4" max="4" width="11.42578125" style="2"/>
    <col min="5" max="6" width="14.85546875" style="2" bestFit="1" customWidth="1"/>
    <col min="7" max="7" width="14.140625" style="2" bestFit="1" customWidth="1"/>
    <col min="8" max="8" width="12.28515625" style="2" customWidth="1"/>
    <col min="9" max="9" width="11.5703125" style="2" bestFit="1" customWidth="1"/>
    <col min="10" max="13" width="14.140625" style="2" customWidth="1"/>
    <col min="14" max="14" width="13.140625" style="2" bestFit="1" customWidth="1"/>
    <col min="15" max="15" width="16" style="19" bestFit="1" customWidth="1"/>
    <col min="16" max="16" width="11.42578125" style="2"/>
    <col min="17" max="17" width="13.140625" style="2" bestFit="1" customWidth="1"/>
    <col min="18" max="18" width="11.7109375" style="2" bestFit="1" customWidth="1"/>
    <col min="19" max="19" width="12.42578125" style="2" customWidth="1"/>
    <col min="20" max="20" width="17.140625" style="2" bestFit="1" customWidth="1"/>
    <col min="21" max="21" width="16.140625" style="2" bestFit="1" customWidth="1"/>
    <col min="22" max="22" width="21.140625" style="2" bestFit="1" customWidth="1"/>
    <col min="23" max="23" width="12" style="2" customWidth="1"/>
    <col min="24" max="24" width="12.85546875" style="2" customWidth="1"/>
    <col min="25" max="26" width="11.7109375" style="2" bestFit="1" customWidth="1"/>
    <col min="27" max="27" width="15" style="2" bestFit="1" customWidth="1"/>
    <col min="28" max="28" width="16" style="2" bestFit="1" customWidth="1"/>
    <col min="29" max="29" width="18.5703125" style="2" bestFit="1" customWidth="1"/>
    <col min="30" max="30" width="16.85546875" style="2" bestFit="1" customWidth="1"/>
    <col min="31" max="32" width="11.7109375" style="2" bestFit="1" customWidth="1"/>
    <col min="33" max="33" width="14.42578125" style="2" bestFit="1" customWidth="1"/>
    <col min="34" max="34" width="13.85546875" style="2" customWidth="1"/>
    <col min="35" max="35" width="30.85546875" style="2" bestFit="1" customWidth="1"/>
    <col min="36" max="36" width="12.42578125" style="2" hidden="1" customWidth="1"/>
    <col min="37" max="37" width="11.5703125" style="2" hidden="1" customWidth="1"/>
    <col min="38" max="38" width="12.42578125" style="19" bestFit="1" customWidth="1"/>
    <col min="39" max="16384" width="11.42578125" style="2"/>
  </cols>
  <sheetData>
    <row r="1" spans="1:39" x14ac:dyDescent="0.2">
      <c r="A1" s="1" t="s">
        <v>0</v>
      </c>
    </row>
    <row r="2" spans="1:39" x14ac:dyDescent="0.2">
      <c r="A2" s="1" t="s">
        <v>1</v>
      </c>
      <c r="B2" s="1" t="s">
        <v>2</v>
      </c>
    </row>
    <row r="3" spans="1:39" x14ac:dyDescent="0.2">
      <c r="A3" s="1" t="s">
        <v>3</v>
      </c>
      <c r="B3" s="1" t="s">
        <v>43</v>
      </c>
      <c r="C3" s="1" t="s">
        <v>61</v>
      </c>
    </row>
    <row r="4" spans="1:39" x14ac:dyDescent="0.2">
      <c r="A4" s="1" t="s">
        <v>4</v>
      </c>
      <c r="B4" s="1"/>
    </row>
    <row r="5" spans="1:39" x14ac:dyDescent="0.2">
      <c r="A5" s="1" t="s">
        <v>60</v>
      </c>
      <c r="B5" s="23"/>
    </row>
    <row r="6" spans="1:39" ht="13.5" thickBot="1" x14ac:dyDescent="0.25"/>
    <row r="7" spans="1:39" ht="13.5" thickBot="1" x14ac:dyDescent="0.25">
      <c r="A7" s="30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6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9" ht="63.75" x14ac:dyDescent="0.2">
      <c r="A8" s="3" t="s">
        <v>7</v>
      </c>
      <c r="B8" s="4" t="s">
        <v>8</v>
      </c>
      <c r="C8" s="3" t="s">
        <v>9</v>
      </c>
      <c r="D8" s="3" t="s">
        <v>10</v>
      </c>
      <c r="E8" s="5" t="s">
        <v>11</v>
      </c>
      <c r="F8" s="4" t="s">
        <v>12</v>
      </c>
      <c r="G8" s="6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6" t="s">
        <v>20</v>
      </c>
      <c r="O8" s="27" t="s">
        <v>21</v>
      </c>
      <c r="P8" s="7" t="s">
        <v>22</v>
      </c>
      <c r="Q8" s="8" t="s">
        <v>23</v>
      </c>
      <c r="R8" s="8" t="s">
        <v>24</v>
      </c>
      <c r="S8" s="8" t="s">
        <v>25</v>
      </c>
      <c r="T8" s="9" t="s">
        <v>26</v>
      </c>
      <c r="U8" s="8" t="s">
        <v>27</v>
      </c>
      <c r="V8" s="9" t="s">
        <v>28</v>
      </c>
      <c r="W8" s="9" t="s">
        <v>29</v>
      </c>
      <c r="X8" s="9" t="s">
        <v>30</v>
      </c>
      <c r="Y8" s="8" t="s">
        <v>31</v>
      </c>
      <c r="Z8" s="9" t="s">
        <v>32</v>
      </c>
      <c r="AA8" s="9" t="s">
        <v>33</v>
      </c>
      <c r="AB8" s="9" t="s">
        <v>34</v>
      </c>
      <c r="AC8" s="9" t="s">
        <v>35</v>
      </c>
      <c r="AD8" s="9" t="s">
        <v>36</v>
      </c>
      <c r="AE8" s="9" t="s">
        <v>37</v>
      </c>
      <c r="AF8" s="9" t="s">
        <v>38</v>
      </c>
      <c r="AG8" s="9" t="s">
        <v>39</v>
      </c>
      <c r="AH8" s="10" t="s">
        <v>40</v>
      </c>
      <c r="AI8" s="11" t="s">
        <v>41</v>
      </c>
    </row>
    <row r="9" spans="1:39" ht="15" x14ac:dyDescent="0.25">
      <c r="A9" s="12">
        <v>1</v>
      </c>
      <c r="B9" s="13" t="s">
        <v>42</v>
      </c>
      <c r="C9" s="13"/>
      <c r="D9" s="21" t="s">
        <v>44</v>
      </c>
      <c r="E9" s="22">
        <v>44406</v>
      </c>
      <c r="F9" s="22">
        <v>44414</v>
      </c>
      <c r="G9" s="24">
        <v>140917756</v>
      </c>
      <c r="H9" s="14">
        <v>0</v>
      </c>
      <c r="I9" s="15">
        <v>0</v>
      </c>
      <c r="J9" s="14">
        <v>0</v>
      </c>
      <c r="K9" s="14">
        <v>1684091</v>
      </c>
      <c r="L9" s="16">
        <v>0</v>
      </c>
      <c r="M9" s="16">
        <v>0</v>
      </c>
      <c r="N9" s="15">
        <v>1684091</v>
      </c>
      <c r="O9" s="26">
        <v>139233665</v>
      </c>
      <c r="P9" s="21" t="s">
        <v>44</v>
      </c>
      <c r="Q9" s="24">
        <v>140917756</v>
      </c>
      <c r="R9" s="17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26">
        <v>1696428</v>
      </c>
      <c r="AD9" s="25">
        <v>0</v>
      </c>
      <c r="AE9" s="25">
        <v>0</v>
      </c>
      <c r="AF9" s="15">
        <v>0</v>
      </c>
      <c r="AG9" s="17">
        <v>137537237</v>
      </c>
      <c r="AH9" s="18"/>
      <c r="AI9" s="26" t="s">
        <v>62</v>
      </c>
      <c r="AJ9" s="19" t="e">
        <f>VLOOKUP(D9,'[2]CRUCE GE'!M:P,4,FALSE)</f>
        <v>#N/A</v>
      </c>
      <c r="AK9" s="19" t="e">
        <f>+AG9-AJ9</f>
        <v>#N/A</v>
      </c>
      <c r="AL9" s="2"/>
      <c r="AM9" s="29"/>
    </row>
    <row r="10" spans="1:39" ht="15" x14ac:dyDescent="0.25">
      <c r="A10" s="12">
        <v>2</v>
      </c>
      <c r="B10" s="13" t="s">
        <v>42</v>
      </c>
      <c r="C10" s="13"/>
      <c r="D10" s="21" t="s">
        <v>45</v>
      </c>
      <c r="E10" s="22">
        <v>44194</v>
      </c>
      <c r="F10" s="22">
        <v>44214</v>
      </c>
      <c r="G10" s="24">
        <v>3172697</v>
      </c>
      <c r="H10" s="14">
        <v>0</v>
      </c>
      <c r="I10" s="15">
        <v>0</v>
      </c>
      <c r="J10" s="14">
        <v>0</v>
      </c>
      <c r="K10" s="14">
        <v>0</v>
      </c>
      <c r="L10" s="16">
        <v>0</v>
      </c>
      <c r="M10" s="16">
        <v>0</v>
      </c>
      <c r="N10" s="15">
        <v>0</v>
      </c>
      <c r="O10" s="26">
        <v>3172697</v>
      </c>
      <c r="P10" s="21" t="s">
        <v>45</v>
      </c>
      <c r="Q10" s="24">
        <v>3172697</v>
      </c>
      <c r="R10" s="17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26">
        <v>0</v>
      </c>
      <c r="AD10" s="15">
        <v>0</v>
      </c>
      <c r="AE10" s="15">
        <v>0</v>
      </c>
      <c r="AF10" s="15">
        <v>0</v>
      </c>
      <c r="AG10" s="17">
        <v>3172697</v>
      </c>
      <c r="AH10" s="18"/>
      <c r="AI10" s="26" t="s">
        <v>42</v>
      </c>
      <c r="AJ10" s="19" t="e">
        <f>VLOOKUP(D10,'[2]CRUCE GE'!M:P,4,FALSE)</f>
        <v>#N/A</v>
      </c>
      <c r="AK10" s="19" t="e">
        <f t="shared" ref="AK10:AK24" si="0">+AG10-AJ10</f>
        <v>#N/A</v>
      </c>
      <c r="AL10" s="2"/>
      <c r="AM10" s="29"/>
    </row>
    <row r="11" spans="1:39" ht="15" x14ac:dyDescent="0.25">
      <c r="A11" s="12">
        <v>3</v>
      </c>
      <c r="B11" s="13" t="s">
        <v>42</v>
      </c>
      <c r="C11" s="13"/>
      <c r="D11" s="21" t="s">
        <v>46</v>
      </c>
      <c r="E11" s="22">
        <v>44179</v>
      </c>
      <c r="F11" s="22">
        <v>44214</v>
      </c>
      <c r="G11" s="24">
        <v>5373846</v>
      </c>
      <c r="H11" s="14">
        <v>0</v>
      </c>
      <c r="I11" s="15">
        <v>0</v>
      </c>
      <c r="J11" s="14">
        <v>0</v>
      </c>
      <c r="K11" s="14">
        <v>0</v>
      </c>
      <c r="L11" s="16">
        <v>0</v>
      </c>
      <c r="M11" s="16">
        <v>0</v>
      </c>
      <c r="N11" s="15">
        <v>0</v>
      </c>
      <c r="O11" s="26">
        <v>5373846</v>
      </c>
      <c r="P11" s="21" t="s">
        <v>46</v>
      </c>
      <c r="Q11" s="24">
        <v>5373846</v>
      </c>
      <c r="R11" s="17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26">
        <v>0</v>
      </c>
      <c r="AD11" s="15">
        <v>0</v>
      </c>
      <c r="AE11" s="15">
        <v>0</v>
      </c>
      <c r="AF11" s="15">
        <v>0</v>
      </c>
      <c r="AG11" s="17">
        <v>5373846</v>
      </c>
      <c r="AH11" s="18"/>
      <c r="AI11" s="26" t="s">
        <v>42</v>
      </c>
      <c r="AJ11" s="19"/>
      <c r="AK11" s="19"/>
      <c r="AL11" s="2"/>
      <c r="AM11" s="29"/>
    </row>
    <row r="12" spans="1:39" ht="15" x14ac:dyDescent="0.25">
      <c r="A12" s="12">
        <v>4</v>
      </c>
      <c r="B12" s="13" t="s">
        <v>42</v>
      </c>
      <c r="C12" s="13"/>
      <c r="D12" s="21" t="s">
        <v>47</v>
      </c>
      <c r="E12" s="22">
        <v>44267</v>
      </c>
      <c r="F12" s="22">
        <v>44295</v>
      </c>
      <c r="G12" s="24">
        <v>6614651</v>
      </c>
      <c r="H12" s="14">
        <v>0</v>
      </c>
      <c r="I12" s="15">
        <v>0</v>
      </c>
      <c r="J12" s="14">
        <v>0</v>
      </c>
      <c r="K12" s="14">
        <v>0</v>
      </c>
      <c r="L12" s="16">
        <v>0</v>
      </c>
      <c r="M12" s="16">
        <v>0</v>
      </c>
      <c r="N12" s="15">
        <v>0</v>
      </c>
      <c r="O12" s="26">
        <v>6614651</v>
      </c>
      <c r="P12" s="21" t="s">
        <v>47</v>
      </c>
      <c r="Q12" s="24">
        <v>6614651</v>
      </c>
      <c r="R12" s="17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26">
        <v>17802</v>
      </c>
      <c r="AD12" s="15">
        <v>0</v>
      </c>
      <c r="AE12" s="15">
        <v>0</v>
      </c>
      <c r="AF12" s="15">
        <v>0</v>
      </c>
      <c r="AG12" s="17">
        <v>6596849</v>
      </c>
      <c r="AH12" s="18"/>
      <c r="AI12" s="26" t="s">
        <v>63</v>
      </c>
      <c r="AJ12" s="19"/>
      <c r="AK12" s="19"/>
      <c r="AL12" s="2"/>
      <c r="AM12" s="29"/>
    </row>
    <row r="13" spans="1:39" ht="15" x14ac:dyDescent="0.25">
      <c r="A13" s="12">
        <v>5</v>
      </c>
      <c r="B13" s="13" t="s">
        <v>42</v>
      </c>
      <c r="C13" s="13"/>
      <c r="D13" s="21" t="s">
        <v>48</v>
      </c>
      <c r="E13" s="22">
        <v>44183</v>
      </c>
      <c r="F13" s="22">
        <v>44214</v>
      </c>
      <c r="G13" s="24">
        <v>8574782</v>
      </c>
      <c r="H13" s="14">
        <v>0</v>
      </c>
      <c r="I13" s="15">
        <v>0</v>
      </c>
      <c r="J13" s="14">
        <v>0</v>
      </c>
      <c r="K13" s="14">
        <v>0</v>
      </c>
      <c r="L13" s="16">
        <v>0</v>
      </c>
      <c r="M13" s="16">
        <v>0</v>
      </c>
      <c r="N13" s="15">
        <v>0</v>
      </c>
      <c r="O13" s="26">
        <v>8574782</v>
      </c>
      <c r="P13" s="21" t="s">
        <v>48</v>
      </c>
      <c r="Q13" s="24">
        <v>8574782</v>
      </c>
      <c r="R13" s="17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26">
        <v>0</v>
      </c>
      <c r="AD13" s="15">
        <v>0</v>
      </c>
      <c r="AE13" s="15">
        <v>0</v>
      </c>
      <c r="AF13" s="15">
        <v>0</v>
      </c>
      <c r="AG13" s="17">
        <v>8574782</v>
      </c>
      <c r="AH13" s="18"/>
      <c r="AI13" s="26" t="s">
        <v>42</v>
      </c>
      <c r="AJ13" s="19"/>
      <c r="AK13" s="19"/>
      <c r="AL13" s="2"/>
      <c r="AM13" s="29"/>
    </row>
    <row r="14" spans="1:39" ht="15" x14ac:dyDescent="0.25">
      <c r="A14" s="12">
        <v>6</v>
      </c>
      <c r="B14" s="13" t="s">
        <v>42</v>
      </c>
      <c r="C14" s="13"/>
      <c r="D14" s="21" t="s">
        <v>49</v>
      </c>
      <c r="E14" s="22">
        <v>43847</v>
      </c>
      <c r="F14" s="22">
        <v>43875</v>
      </c>
      <c r="G14" s="24">
        <v>32605999</v>
      </c>
      <c r="H14" s="14">
        <v>0</v>
      </c>
      <c r="I14" s="15">
        <v>0</v>
      </c>
      <c r="J14" s="14">
        <v>0</v>
      </c>
      <c r="K14" s="14">
        <v>30347967</v>
      </c>
      <c r="L14" s="16">
        <v>0</v>
      </c>
      <c r="M14" s="16">
        <v>0</v>
      </c>
      <c r="N14" s="15">
        <v>30347967</v>
      </c>
      <c r="O14" s="26">
        <v>2258032</v>
      </c>
      <c r="P14" s="21" t="s">
        <v>49</v>
      </c>
      <c r="Q14" s="24">
        <v>32605999</v>
      </c>
      <c r="R14" s="17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15">
        <v>0</v>
      </c>
      <c r="Z14" s="15">
        <v>0</v>
      </c>
      <c r="AA14" s="26">
        <v>0</v>
      </c>
      <c r="AB14" s="26">
        <v>0</v>
      </c>
      <c r="AC14" s="26">
        <v>2258032</v>
      </c>
      <c r="AD14" s="15">
        <v>0</v>
      </c>
      <c r="AE14" s="15">
        <v>0</v>
      </c>
      <c r="AF14" s="15">
        <v>0</v>
      </c>
      <c r="AG14" s="17">
        <v>0</v>
      </c>
      <c r="AH14" s="18"/>
      <c r="AI14" s="26" t="s">
        <v>64</v>
      </c>
      <c r="AJ14" s="19"/>
      <c r="AK14" s="19"/>
      <c r="AM14" s="29"/>
    </row>
    <row r="15" spans="1:39" ht="15" x14ac:dyDescent="0.25">
      <c r="A15" s="12">
        <v>7</v>
      </c>
      <c r="B15" s="13" t="s">
        <v>42</v>
      </c>
      <c r="C15" s="13"/>
      <c r="D15" s="21" t="s">
        <v>50</v>
      </c>
      <c r="E15" s="22">
        <v>44253</v>
      </c>
      <c r="F15" s="22">
        <v>44260</v>
      </c>
      <c r="G15" s="24">
        <v>561285</v>
      </c>
      <c r="H15" s="14">
        <v>0</v>
      </c>
      <c r="I15" s="15">
        <v>0</v>
      </c>
      <c r="J15" s="14">
        <v>0</v>
      </c>
      <c r="K15" s="14">
        <v>0</v>
      </c>
      <c r="L15" s="16">
        <v>0</v>
      </c>
      <c r="M15" s="16">
        <v>0</v>
      </c>
      <c r="N15" s="15">
        <v>0</v>
      </c>
      <c r="O15" s="26">
        <v>561285</v>
      </c>
      <c r="P15" s="21" t="s">
        <v>50</v>
      </c>
      <c r="Q15" s="24">
        <v>561285</v>
      </c>
      <c r="R15" s="17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26">
        <v>0</v>
      </c>
      <c r="AD15" s="15">
        <v>0</v>
      </c>
      <c r="AE15" s="15">
        <v>0</v>
      </c>
      <c r="AF15" s="15">
        <v>0</v>
      </c>
      <c r="AG15" s="17">
        <v>561285</v>
      </c>
      <c r="AH15" s="18"/>
      <c r="AI15" s="26" t="s">
        <v>63</v>
      </c>
      <c r="AJ15" s="19"/>
      <c r="AK15" s="19"/>
      <c r="AL15" s="2"/>
      <c r="AM15" s="29"/>
    </row>
    <row r="16" spans="1:39" ht="15" x14ac:dyDescent="0.25">
      <c r="A16" s="12">
        <v>8</v>
      </c>
      <c r="B16" s="13" t="s">
        <v>42</v>
      </c>
      <c r="C16" s="13"/>
      <c r="D16" s="21" t="s">
        <v>51</v>
      </c>
      <c r="E16" s="22">
        <v>44236</v>
      </c>
      <c r="F16" s="22">
        <v>44236</v>
      </c>
      <c r="G16" s="24">
        <v>31361779</v>
      </c>
      <c r="H16" s="14">
        <v>0</v>
      </c>
      <c r="I16" s="15">
        <v>0</v>
      </c>
      <c r="J16" s="14">
        <v>0</v>
      </c>
      <c r="K16" s="14">
        <v>0</v>
      </c>
      <c r="L16" s="16">
        <v>0</v>
      </c>
      <c r="M16" s="16">
        <v>0</v>
      </c>
      <c r="N16" s="15">
        <v>0</v>
      </c>
      <c r="O16" s="26">
        <v>31361779</v>
      </c>
      <c r="P16" s="21" t="s">
        <v>51</v>
      </c>
      <c r="Q16" s="24">
        <v>31361779</v>
      </c>
      <c r="R16" s="17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26">
        <v>744655</v>
      </c>
      <c r="AD16" s="15">
        <v>0</v>
      </c>
      <c r="AE16" s="15">
        <v>0</v>
      </c>
      <c r="AF16" s="15">
        <v>0</v>
      </c>
      <c r="AG16" s="17">
        <v>30617124</v>
      </c>
      <c r="AH16" s="18"/>
      <c r="AI16" s="26" t="s">
        <v>63</v>
      </c>
      <c r="AJ16" s="19"/>
      <c r="AK16" s="19"/>
      <c r="AL16" s="2"/>
      <c r="AM16" s="29"/>
    </row>
    <row r="17" spans="1:39" ht="15" x14ac:dyDescent="0.25">
      <c r="A17" s="12">
        <v>9</v>
      </c>
      <c r="B17" s="13" t="s">
        <v>42</v>
      </c>
      <c r="C17" s="13"/>
      <c r="D17" s="21" t="s">
        <v>52</v>
      </c>
      <c r="E17" s="22">
        <v>44314</v>
      </c>
      <c r="F17" s="22">
        <v>44322</v>
      </c>
      <c r="G17" s="24">
        <v>55200448</v>
      </c>
      <c r="H17" s="14">
        <v>0</v>
      </c>
      <c r="I17" s="15">
        <v>0</v>
      </c>
      <c r="J17" s="14">
        <v>0</v>
      </c>
      <c r="K17" s="14">
        <v>0</v>
      </c>
      <c r="L17" s="16">
        <v>0</v>
      </c>
      <c r="M17" s="16">
        <v>0</v>
      </c>
      <c r="N17" s="15">
        <v>0</v>
      </c>
      <c r="O17" s="26">
        <v>55200448</v>
      </c>
      <c r="P17" s="21" t="s">
        <v>52</v>
      </c>
      <c r="Q17" s="24">
        <v>55200448</v>
      </c>
      <c r="R17" s="17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26">
        <v>1500783</v>
      </c>
      <c r="AD17" s="15">
        <v>0</v>
      </c>
      <c r="AE17" s="15">
        <v>0</v>
      </c>
      <c r="AF17" s="15">
        <v>0</v>
      </c>
      <c r="AG17" s="17">
        <v>53699665</v>
      </c>
      <c r="AH17" s="18"/>
      <c r="AI17" s="26" t="s">
        <v>42</v>
      </c>
      <c r="AJ17" s="19" t="e">
        <f>VLOOKUP(D17,'[2]CRUCE GE'!M:P,4,FALSE)</f>
        <v>#N/A</v>
      </c>
      <c r="AK17" s="19" t="e">
        <f t="shared" si="0"/>
        <v>#N/A</v>
      </c>
      <c r="AL17" s="2"/>
      <c r="AM17" s="29"/>
    </row>
    <row r="18" spans="1:39" ht="15" x14ac:dyDescent="0.25">
      <c r="A18" s="12">
        <v>10</v>
      </c>
      <c r="B18" s="13" t="s">
        <v>42</v>
      </c>
      <c r="C18" s="13"/>
      <c r="D18" s="21" t="s">
        <v>53</v>
      </c>
      <c r="E18" s="22">
        <v>44315</v>
      </c>
      <c r="F18" s="22">
        <v>44378</v>
      </c>
      <c r="G18" s="24">
        <v>1229715</v>
      </c>
      <c r="H18" s="15">
        <v>0</v>
      </c>
      <c r="I18" s="15">
        <v>0</v>
      </c>
      <c r="J18" s="14">
        <v>0</v>
      </c>
      <c r="K18" s="14">
        <v>0</v>
      </c>
      <c r="L18" s="16">
        <v>0</v>
      </c>
      <c r="M18" s="16">
        <v>0</v>
      </c>
      <c r="N18" s="15">
        <v>0</v>
      </c>
      <c r="O18" s="26">
        <v>1229715</v>
      </c>
      <c r="P18" s="21" t="s">
        <v>53</v>
      </c>
      <c r="Q18" s="24">
        <v>1229715</v>
      </c>
      <c r="R18" s="17">
        <v>0</v>
      </c>
      <c r="S18" s="15">
        <v>0</v>
      </c>
      <c r="T18" s="15">
        <v>0</v>
      </c>
      <c r="U18" s="15">
        <v>1229715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26">
        <v>0</v>
      </c>
      <c r="AD18" s="15">
        <v>0</v>
      </c>
      <c r="AE18" s="15">
        <v>0</v>
      </c>
      <c r="AF18" s="15">
        <v>0</v>
      </c>
      <c r="AG18" s="17">
        <v>0</v>
      </c>
      <c r="AH18" s="18"/>
      <c r="AI18" s="26" t="s">
        <v>65</v>
      </c>
      <c r="AJ18" s="19" t="e">
        <f>VLOOKUP(D18,'[2]CRUCE GE'!M:P,4,FALSE)</f>
        <v>#N/A</v>
      </c>
      <c r="AK18" s="19" t="e">
        <f t="shared" si="0"/>
        <v>#N/A</v>
      </c>
      <c r="AL18" s="2"/>
      <c r="AM18" s="29"/>
    </row>
    <row r="19" spans="1:39" ht="15" x14ac:dyDescent="0.25">
      <c r="A19" s="12">
        <v>11</v>
      </c>
      <c r="B19" s="13" t="s">
        <v>42</v>
      </c>
      <c r="C19" s="13"/>
      <c r="D19" s="21" t="s">
        <v>54</v>
      </c>
      <c r="E19" s="22">
        <v>44406</v>
      </c>
      <c r="F19" s="22">
        <v>44414</v>
      </c>
      <c r="G19" s="24">
        <v>1982572</v>
      </c>
      <c r="H19" s="15">
        <v>0</v>
      </c>
      <c r="I19" s="15">
        <v>0</v>
      </c>
      <c r="J19" s="14">
        <v>0</v>
      </c>
      <c r="K19" s="14">
        <v>0</v>
      </c>
      <c r="L19" s="16">
        <v>0</v>
      </c>
      <c r="M19" s="16">
        <v>0</v>
      </c>
      <c r="N19" s="15">
        <v>0</v>
      </c>
      <c r="O19" s="26">
        <v>1982572</v>
      </c>
      <c r="P19" s="21" t="s">
        <v>54</v>
      </c>
      <c r="Q19" s="24">
        <v>1982572</v>
      </c>
      <c r="R19" s="17">
        <v>0</v>
      </c>
      <c r="S19" s="15">
        <v>0</v>
      </c>
      <c r="T19" s="15">
        <v>0</v>
      </c>
      <c r="U19" s="15">
        <v>1982572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26">
        <v>0</v>
      </c>
      <c r="AD19" s="15">
        <v>0</v>
      </c>
      <c r="AE19" s="15">
        <v>0</v>
      </c>
      <c r="AF19" s="15">
        <v>0</v>
      </c>
      <c r="AG19" s="17">
        <v>0</v>
      </c>
      <c r="AH19" s="18"/>
      <c r="AI19" s="26" t="s">
        <v>65</v>
      </c>
      <c r="AJ19" s="19" t="e">
        <f>VLOOKUP(D19,'[2]CRUCE GE'!M:P,4,FALSE)</f>
        <v>#N/A</v>
      </c>
      <c r="AK19" s="19" t="e">
        <f t="shared" si="0"/>
        <v>#N/A</v>
      </c>
      <c r="AL19" s="2"/>
      <c r="AM19" s="29"/>
    </row>
    <row r="20" spans="1:39" ht="15" x14ac:dyDescent="0.25">
      <c r="A20" s="12">
        <v>12</v>
      </c>
      <c r="B20" s="13" t="s">
        <v>42</v>
      </c>
      <c r="C20" s="13"/>
      <c r="D20" s="21" t="s">
        <v>55</v>
      </c>
      <c r="E20" s="22">
        <v>44236</v>
      </c>
      <c r="F20" s="22">
        <v>44236</v>
      </c>
      <c r="G20" s="24">
        <v>199361</v>
      </c>
      <c r="H20" s="15">
        <v>0</v>
      </c>
      <c r="I20" s="15">
        <v>0</v>
      </c>
      <c r="J20" s="14">
        <v>0</v>
      </c>
      <c r="K20" s="14">
        <v>0</v>
      </c>
      <c r="L20" s="16">
        <v>0</v>
      </c>
      <c r="M20" s="16">
        <v>0</v>
      </c>
      <c r="N20" s="15">
        <v>0</v>
      </c>
      <c r="O20" s="26">
        <v>199361</v>
      </c>
      <c r="P20" s="21" t="s">
        <v>55</v>
      </c>
      <c r="Q20" s="24">
        <v>199361</v>
      </c>
      <c r="R20" s="17">
        <v>0</v>
      </c>
      <c r="S20" s="15">
        <v>0</v>
      </c>
      <c r="T20" s="15">
        <v>0</v>
      </c>
      <c r="U20" s="15">
        <v>199361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26">
        <v>0</v>
      </c>
      <c r="AD20" s="15">
        <v>0</v>
      </c>
      <c r="AE20" s="15">
        <v>0</v>
      </c>
      <c r="AF20" s="15">
        <v>0</v>
      </c>
      <c r="AG20" s="17">
        <v>0</v>
      </c>
      <c r="AH20" s="18"/>
      <c r="AI20" s="26" t="s">
        <v>65</v>
      </c>
      <c r="AJ20" s="19" t="e">
        <f>VLOOKUP(D20,'[2]CRUCE GE'!M:P,4,FALSE)</f>
        <v>#N/A</v>
      </c>
      <c r="AK20" s="19" t="e">
        <f t="shared" si="0"/>
        <v>#N/A</v>
      </c>
      <c r="AL20" s="2"/>
      <c r="AM20" s="29"/>
    </row>
    <row r="21" spans="1:39" ht="15" x14ac:dyDescent="0.25">
      <c r="A21" s="12">
        <v>13</v>
      </c>
      <c r="B21" s="13" t="s">
        <v>42</v>
      </c>
      <c r="C21" s="13"/>
      <c r="D21" s="28" t="s">
        <v>56</v>
      </c>
      <c r="E21" s="22">
        <v>43982</v>
      </c>
      <c r="F21" s="22">
        <v>44025</v>
      </c>
      <c r="G21" s="24">
        <v>49949123</v>
      </c>
      <c r="H21" s="15">
        <v>0</v>
      </c>
      <c r="I21" s="15">
        <v>0</v>
      </c>
      <c r="J21" s="14">
        <v>0</v>
      </c>
      <c r="K21" s="14">
        <v>0</v>
      </c>
      <c r="L21" s="16">
        <v>0</v>
      </c>
      <c r="M21" s="16">
        <v>0</v>
      </c>
      <c r="N21" s="15">
        <v>0</v>
      </c>
      <c r="O21" s="26">
        <v>49949123</v>
      </c>
      <c r="P21" s="28" t="s">
        <v>56</v>
      </c>
      <c r="Q21" s="24">
        <v>49949123</v>
      </c>
      <c r="R21" s="17">
        <v>0</v>
      </c>
      <c r="S21" s="15">
        <v>0</v>
      </c>
      <c r="T21" s="15">
        <v>0</v>
      </c>
      <c r="U21" s="15">
        <v>49949123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26">
        <v>0</v>
      </c>
      <c r="AD21" s="15">
        <v>0</v>
      </c>
      <c r="AE21" s="15">
        <v>0</v>
      </c>
      <c r="AF21" s="15">
        <v>0</v>
      </c>
      <c r="AG21" s="17">
        <v>0</v>
      </c>
      <c r="AH21" s="18"/>
      <c r="AI21" s="26" t="s">
        <v>65</v>
      </c>
      <c r="AJ21" s="19" t="e">
        <f>VLOOKUP(D21,'[2]CRUCE GE'!M:P,4,FALSE)</f>
        <v>#N/A</v>
      </c>
      <c r="AK21" s="19" t="e">
        <f t="shared" si="0"/>
        <v>#N/A</v>
      </c>
      <c r="AM21" s="29"/>
    </row>
    <row r="22" spans="1:39" ht="15" x14ac:dyDescent="0.25">
      <c r="A22" s="12">
        <v>14</v>
      </c>
      <c r="B22" s="13" t="s">
        <v>42</v>
      </c>
      <c r="C22" s="13"/>
      <c r="D22" s="28" t="s">
        <v>57</v>
      </c>
      <c r="E22" s="22">
        <v>44152</v>
      </c>
      <c r="F22" s="22">
        <v>44169</v>
      </c>
      <c r="G22" s="24">
        <v>46523900</v>
      </c>
      <c r="H22" s="15">
        <v>0</v>
      </c>
      <c r="I22" s="15">
        <v>0</v>
      </c>
      <c r="J22" s="14">
        <v>0</v>
      </c>
      <c r="K22" s="14">
        <v>0</v>
      </c>
      <c r="L22" s="16">
        <v>0</v>
      </c>
      <c r="M22" s="16">
        <v>0</v>
      </c>
      <c r="N22" s="15">
        <v>0</v>
      </c>
      <c r="O22" s="26">
        <v>46523900</v>
      </c>
      <c r="P22" s="28" t="s">
        <v>57</v>
      </c>
      <c r="Q22" s="24">
        <v>46523900</v>
      </c>
      <c r="R22" s="17">
        <v>0</v>
      </c>
      <c r="S22" s="15">
        <v>0</v>
      </c>
      <c r="T22" s="15">
        <v>0</v>
      </c>
      <c r="U22" s="15">
        <v>46523900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26">
        <v>0</v>
      </c>
      <c r="AD22" s="15">
        <v>0</v>
      </c>
      <c r="AE22" s="15">
        <v>0</v>
      </c>
      <c r="AF22" s="15">
        <v>0</v>
      </c>
      <c r="AG22" s="17">
        <v>0</v>
      </c>
      <c r="AH22" s="18"/>
      <c r="AI22" s="26" t="s">
        <v>65</v>
      </c>
      <c r="AJ22" s="19" t="e">
        <f>VLOOKUP(D22,'[2]CRUCE GE'!M:P,4,FALSE)</f>
        <v>#N/A</v>
      </c>
      <c r="AK22" s="19" t="e">
        <f t="shared" si="0"/>
        <v>#N/A</v>
      </c>
      <c r="AL22" s="2"/>
      <c r="AM22" s="29"/>
    </row>
    <row r="23" spans="1:39" ht="15" x14ac:dyDescent="0.25">
      <c r="A23" s="12">
        <v>15</v>
      </c>
      <c r="B23" s="13" t="s">
        <v>42</v>
      </c>
      <c r="C23" s="13"/>
      <c r="D23" s="21" t="s">
        <v>58</v>
      </c>
      <c r="E23" s="22">
        <v>43982</v>
      </c>
      <c r="F23" s="22">
        <v>44025</v>
      </c>
      <c r="G23" s="24">
        <v>279779</v>
      </c>
      <c r="H23" s="15">
        <v>0</v>
      </c>
      <c r="I23" s="15">
        <v>0</v>
      </c>
      <c r="J23" s="14">
        <v>0</v>
      </c>
      <c r="K23" s="14">
        <v>0</v>
      </c>
      <c r="L23" s="16">
        <v>0</v>
      </c>
      <c r="M23" s="16">
        <v>0</v>
      </c>
      <c r="N23" s="15">
        <v>0</v>
      </c>
      <c r="O23" s="26">
        <v>279779</v>
      </c>
      <c r="P23" s="21" t="s">
        <v>58</v>
      </c>
      <c r="Q23" s="24">
        <v>279779</v>
      </c>
      <c r="R23" s="17">
        <v>0</v>
      </c>
      <c r="S23" s="15">
        <v>0</v>
      </c>
      <c r="T23" s="15">
        <v>0</v>
      </c>
      <c r="U23" s="15">
        <v>279779</v>
      </c>
      <c r="V23" s="15">
        <v>0</v>
      </c>
      <c r="W23" s="15">
        <v>0</v>
      </c>
      <c r="X23" s="14">
        <v>0</v>
      </c>
      <c r="Y23" s="15">
        <v>0</v>
      </c>
      <c r="Z23" s="14">
        <v>0</v>
      </c>
      <c r="AA23" s="15">
        <v>0</v>
      </c>
      <c r="AB23" s="14">
        <v>0</v>
      </c>
      <c r="AC23" s="26">
        <v>0</v>
      </c>
      <c r="AD23" s="15">
        <v>0</v>
      </c>
      <c r="AE23" s="15">
        <v>0</v>
      </c>
      <c r="AF23" s="15">
        <v>0</v>
      </c>
      <c r="AG23" s="17">
        <v>0</v>
      </c>
      <c r="AH23" s="18"/>
      <c r="AI23" s="26" t="s">
        <v>65</v>
      </c>
      <c r="AJ23" s="19" t="e">
        <f>VLOOKUP(D23,'[2]CRUCE GE'!M:P,4,FALSE)</f>
        <v>#N/A</v>
      </c>
      <c r="AK23" s="19" t="e">
        <f t="shared" si="0"/>
        <v>#N/A</v>
      </c>
      <c r="AL23" s="2"/>
      <c r="AM23" s="29"/>
    </row>
    <row r="24" spans="1:39" ht="15" x14ac:dyDescent="0.25">
      <c r="A24" s="12">
        <v>16</v>
      </c>
      <c r="B24" s="13" t="s">
        <v>42</v>
      </c>
      <c r="C24" s="13"/>
      <c r="D24" s="21" t="s">
        <v>59</v>
      </c>
      <c r="E24" s="22">
        <v>43887</v>
      </c>
      <c r="F24" s="22">
        <v>43907</v>
      </c>
      <c r="G24" s="24">
        <v>896958</v>
      </c>
      <c r="H24" s="15">
        <v>0</v>
      </c>
      <c r="I24" s="15">
        <v>0</v>
      </c>
      <c r="J24" s="14">
        <v>0</v>
      </c>
      <c r="K24" s="14">
        <v>0</v>
      </c>
      <c r="L24" s="16">
        <v>0</v>
      </c>
      <c r="M24" s="16">
        <v>0</v>
      </c>
      <c r="N24" s="15">
        <v>0</v>
      </c>
      <c r="O24" s="26">
        <v>896958</v>
      </c>
      <c r="P24" s="21" t="s">
        <v>59</v>
      </c>
      <c r="Q24" s="24">
        <v>896958</v>
      </c>
      <c r="R24" s="17">
        <v>0</v>
      </c>
      <c r="S24" s="15">
        <v>0</v>
      </c>
      <c r="T24" s="15">
        <v>0</v>
      </c>
      <c r="U24" s="15">
        <v>896958</v>
      </c>
      <c r="V24" s="15">
        <v>0</v>
      </c>
      <c r="W24" s="15">
        <v>0</v>
      </c>
      <c r="X24" s="14">
        <v>0</v>
      </c>
      <c r="Y24" s="15">
        <v>0</v>
      </c>
      <c r="Z24" s="14">
        <v>0</v>
      </c>
      <c r="AA24" s="15">
        <v>0</v>
      </c>
      <c r="AB24" s="14">
        <v>0</v>
      </c>
      <c r="AC24" s="26">
        <v>0</v>
      </c>
      <c r="AD24" s="15">
        <v>0</v>
      </c>
      <c r="AE24" s="15">
        <v>0</v>
      </c>
      <c r="AF24" s="15">
        <v>0</v>
      </c>
      <c r="AG24" s="17">
        <v>0</v>
      </c>
      <c r="AH24" s="18"/>
      <c r="AI24" s="26" t="s">
        <v>65</v>
      </c>
      <c r="AJ24" s="19" t="e">
        <f>VLOOKUP(D24,'[2]CRUCE GE'!M:P,4,FALSE)</f>
        <v>#N/A</v>
      </c>
      <c r="AK24" s="19" t="e">
        <f t="shared" si="0"/>
        <v>#N/A</v>
      </c>
      <c r="AL24" s="2"/>
      <c r="AM24" s="29"/>
    </row>
    <row r="25" spans="1:39" x14ac:dyDescent="0.2">
      <c r="G25" s="20">
        <v>385444651</v>
      </c>
      <c r="H25" s="20">
        <v>0</v>
      </c>
      <c r="I25" s="20">
        <v>0</v>
      </c>
      <c r="J25" s="20">
        <v>0</v>
      </c>
      <c r="K25" s="20">
        <v>32032058</v>
      </c>
      <c r="L25" s="20">
        <v>0</v>
      </c>
      <c r="M25" s="20">
        <v>0</v>
      </c>
      <c r="N25" s="20">
        <v>32032058</v>
      </c>
      <c r="O25" s="20">
        <v>353412593</v>
      </c>
      <c r="P25" s="19"/>
      <c r="Q25" s="20">
        <v>385444651</v>
      </c>
      <c r="R25" s="20">
        <v>0</v>
      </c>
      <c r="S25" s="20">
        <v>0</v>
      </c>
      <c r="T25" s="20">
        <v>0</v>
      </c>
      <c r="U25" s="20">
        <v>101061408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6217700</v>
      </c>
      <c r="AD25" s="20">
        <v>0</v>
      </c>
      <c r="AE25" s="20">
        <v>0</v>
      </c>
      <c r="AF25" s="20">
        <v>0</v>
      </c>
      <c r="AG25" s="20">
        <v>246133485</v>
      </c>
      <c r="AH25" s="20"/>
      <c r="AL25" s="2"/>
    </row>
  </sheetData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Elite</dc:creator>
  <cp:lastModifiedBy>Grupo Elite</cp:lastModifiedBy>
  <dcterms:created xsi:type="dcterms:W3CDTF">2021-12-07T13:48:28Z</dcterms:created>
  <dcterms:modified xsi:type="dcterms:W3CDTF">2022-01-26T16:24:14Z</dcterms:modified>
</cp:coreProperties>
</file>