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ciliaciones\ACHC\En proceso\830018305 - FUNDACION JAVERIANA DE SERVICIOS MEDICOS ODONTOLOGICOS\"/>
    </mc:Choice>
  </mc:AlternateContent>
  <xr:revisionPtr revIDLastSave="0" documentId="8_{95A99CDE-0245-4143-9639-55446F728247}" xr6:coauthVersionLast="47" xr6:coauthVersionMax="47" xr10:uidLastSave="{00000000-0000-0000-0000-000000000000}"/>
  <bookViews>
    <workbookView xWindow="-120" yWindow="-120" windowWidth="20730" windowHeight="11160" xr2:uid="{A08B985C-BDF7-42BB-88F4-542A6D2CF00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AIFT010!$A$8:$AI$20</definedName>
    <definedName name="ANDREA" localSheetId="0">#REF!</definedName>
    <definedName name="ANDREA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EV" localSheetId="0">#REF!</definedName>
    <definedName name="DEV">#REF!</definedName>
    <definedName name="DIC" localSheetId="0">#REF!</definedName>
    <definedName name="DIC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#REF!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P20" i="1"/>
  <c r="N20" i="1"/>
  <c r="AG20" i="1" s="1"/>
  <c r="Q19" i="1"/>
  <c r="P19" i="1"/>
  <c r="O19" i="1"/>
  <c r="N19" i="1"/>
  <c r="AG19" i="1" s="1"/>
  <c r="Q18" i="1"/>
  <c r="P18" i="1"/>
  <c r="N18" i="1"/>
  <c r="O18" i="1" s="1"/>
  <c r="Q17" i="1"/>
  <c r="P17" i="1"/>
  <c r="O17" i="1"/>
  <c r="N17" i="1"/>
  <c r="AG17" i="1" s="1"/>
  <c r="Q16" i="1"/>
  <c r="P16" i="1"/>
  <c r="N16" i="1"/>
  <c r="AG16" i="1" s="1"/>
  <c r="Q15" i="1"/>
  <c r="P15" i="1"/>
  <c r="O15" i="1"/>
  <c r="N15" i="1"/>
  <c r="AG15" i="1" s="1"/>
  <c r="Q14" i="1"/>
  <c r="P14" i="1"/>
  <c r="N14" i="1"/>
  <c r="O14" i="1" s="1"/>
  <c r="Q13" i="1"/>
  <c r="P13" i="1"/>
  <c r="O13" i="1"/>
  <c r="N13" i="1"/>
  <c r="AG13" i="1" s="1"/>
  <c r="Q12" i="1"/>
  <c r="P12" i="1"/>
  <c r="N12" i="1"/>
  <c r="AG12" i="1" s="1"/>
  <c r="Q11" i="1"/>
  <c r="P11" i="1"/>
  <c r="O11" i="1"/>
  <c r="N11" i="1"/>
  <c r="AG11" i="1" s="1"/>
  <c r="Q10" i="1"/>
  <c r="P10" i="1"/>
  <c r="N10" i="1"/>
  <c r="O10" i="1" s="1"/>
  <c r="Q9" i="1"/>
  <c r="P9" i="1"/>
  <c r="O9" i="1"/>
  <c r="N9" i="1"/>
  <c r="AG9" i="1" s="1"/>
  <c r="O12" i="1" l="1"/>
  <c r="O16" i="1"/>
  <c r="O20" i="1"/>
  <c r="AG10" i="1"/>
  <c r="AG14" i="1"/>
  <c r="A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833D76D-2D22-44AD-88D2-B6152769D3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DF4BE7-AB38-47E7-8ECB-2CBA2D5E94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<sst xmlns="http://schemas.openxmlformats.org/spreadsheetml/2006/main" count="68" uniqueCount="46">
  <si>
    <t>FORMATO AIFT010 - Conciliación Cartera ERP – EBP</t>
  </si>
  <si>
    <t>EPS: COOSALUD - NIT  900226715-3</t>
  </si>
  <si>
    <t>IPS: FUNDACION JAVERIANA DE SERVICIOS MEDICOS ODONTOLOGICOS INTERUNIVERSITARIOS CARLOS MARQUEZ</t>
  </si>
  <si>
    <t>FECHA DE CORTE DE CONCILIACION: 2/06/2021</t>
  </si>
  <si>
    <t>FECHA DE CONCILIACION: 25/08/2021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</si>
  <si>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</si>
  <si>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</si>
  <si>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</si>
  <si>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</si>
  <si>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</si>
  <si>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</si>
  <si>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</si>
  <si>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</si>
  <si>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</si>
  <si>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</si>
  <si>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</si>
  <si>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</si>
  <si>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</si>
  <si>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</si>
  <si>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</si>
  <si>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</si>
  <si>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</si>
  <si>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</si>
  <si>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</si>
  <si>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</si>
  <si>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</si>
  <si>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</si>
  <si>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</si>
  <si>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</si>
  <si>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</si>
  <si>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</si>
  <si>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</si>
  <si>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</si>
  <si>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</si>
  <si>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</si>
  <si>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</si>
  <si>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</si>
  <si>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</si>
  <si>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</si>
  <si>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</si>
  <si>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</si>
  <si>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</si>
  <si>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</si>
  <si>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JVTB</t>
  </si>
  <si>
    <t>ACTA 02122020 Y 23102020</t>
  </si>
  <si>
    <t>ACTA 18082021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</si>
</sst>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2" applyFont="1"/>
    <xf numFmtId="0" fontId="1" fillId="0" borderId="0" xfId="2"/>
    <xf numFmtId="0" fontId="4" fillId="2" borderId="4" xfId="3" applyFont="1" applyFill="1" applyBorder="1" applyAlignment="1">
      <alignment horizontal="center" vertical="center" wrapText="1"/>
    </xf>
    <xf numFmtId="3" fontId="4" fillId="2" borderId="4" xfId="4" applyNumberFormat="1" applyFont="1" applyFill="1" applyBorder="1" applyAlignment="1">
      <alignment horizontal="center" vertical="center" wrapText="1"/>
    </xf>
    <xf numFmtId="14" fontId="4" fillId="2" borderId="4" xfId="3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4" xfId="4" applyNumberFormat="1" applyFont="1" applyFill="1" applyBorder="1" applyAlignment="1">
      <alignment horizontal="center" vertical="center" wrapText="1"/>
    </xf>
    <xf numFmtId="3" fontId="4" fillId="3" borderId="5" xfId="4" applyNumberFormat="1" applyFont="1" applyFill="1" applyBorder="1" applyAlignment="1">
      <alignment horizontal="center" vertical="center" wrapText="1"/>
    </xf>
    <xf numFmtId="43" fontId="4" fillId="3" borderId="5" xfId="4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/>
    </xf>
    <xf numFmtId="14" fontId="5" fillId="0" borderId="5" xfId="2" applyNumberFormat="1" applyFont="1" applyBorder="1" applyAlignment="1">
      <alignment horizontal="center"/>
    </xf>
    <xf numFmtId="165" fontId="5" fillId="0" borderId="6" xfId="5" applyNumberFormat="1" applyFont="1" applyBorder="1"/>
    <xf numFmtId="3" fontId="5" fillId="0" borderId="5" xfId="4" applyNumberFormat="1" applyFont="1" applyFill="1" applyBorder="1"/>
    <xf numFmtId="165" fontId="5" fillId="0" borderId="5" xfId="5" applyNumberFormat="1" applyFont="1" applyBorder="1"/>
    <xf numFmtId="3" fontId="5" fillId="0" borderId="5" xfId="2" applyNumberFormat="1" applyFont="1" applyBorder="1"/>
    <xf numFmtId="3" fontId="5" fillId="4" borderId="5" xfId="2" applyNumberFormat="1" applyFont="1" applyFill="1" applyBorder="1"/>
    <xf numFmtId="165" fontId="1" fillId="0" borderId="5" xfId="6" applyNumberFormat="1" applyBorder="1"/>
    <xf numFmtId="0" fontId="1" fillId="0" borderId="5" xfId="2" applyBorder="1"/>
    <xf numFmtId="165" fontId="0" fillId="0" borderId="0" xfId="1" applyNumberFormat="1" applyFont="1"/>
    <xf numFmtId="14" fontId="5" fillId="4" borderId="5" xfId="2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</cellXfs>
  <cellStyles count="7">
    <cellStyle name="Comma" xfId="1" builtinId="3"/>
    <cellStyle name="Millares 2 4" xfId="4" xr:uid="{465336E6-BB4F-4338-8A67-5DEA2286FAD2}"/>
    <cellStyle name="Millares 3" xfId="5" xr:uid="{CD4C323D-83B4-47A9-ADE1-5B45B8991CDD}"/>
    <cellStyle name="Normal" xfId="0" builtinId="0"/>
    <cellStyle name="Normal 2 2" xfId="3" xr:uid="{A0890378-36AC-4F45-8F15-FB7932FAA905}"/>
    <cellStyle name="Normal 2 9 2 2 2" xfId="6" xr:uid="{2F06749D-6488-4211-A7CC-9F0174564C5E}"/>
    <cellStyle name="Normal 3 2 2" xfId="2" xr:uid="{E95955CD-690F-4195-8D59-E7C8C4E68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BA43-128D-452D-B6F0-673344F931D3}">
  <dimension ref="A1:AI20"/>
  <sheetViews>
    <sheetView tabSelected="1" zoomScale="98" zoomScaleNormal="98" workbookViewId="0">
      <pane ySplit="8" topLeftCell="A9" activePane="bottomLeft" state="frozen"/>
      <selection pane="bottomLeft" activeCell="J2" sqref="J2"/>
      <selection activeCell="AG10" sqref="AG10"/>
    </sheetView>
  </sheetViews>
  <sheetFormatPr defaultColWidth="11.42578125" defaultRowHeight="15"/>
  <cols>
    <col min="1" max="1" width="11.42578125" style="2"/>
    <col min="2" max="2" width="14.7109375" style="2" customWidth="1"/>
    <col min="3" max="3" width="13.5703125" style="2" bestFit="1" customWidth="1"/>
    <col min="4" max="6" width="11.42578125" style="2"/>
    <col min="7" max="7" width="14.140625" style="2" bestFit="1" customWidth="1"/>
    <col min="8" max="8" width="12.28515625" style="2" customWidth="1"/>
    <col min="9" max="9" width="11.42578125" style="2"/>
    <col min="10" max="13" width="14.140625" style="2" customWidth="1"/>
    <col min="14" max="15" width="11.42578125" style="2"/>
    <col min="16" max="16" width="16.140625" style="2" bestFit="1" customWidth="1"/>
    <col min="17" max="18" width="11.42578125" style="2"/>
    <col min="19" max="20" width="12.42578125" style="2" customWidth="1"/>
    <col min="21" max="23" width="11.42578125" style="2"/>
    <col min="24" max="24" width="12.85546875" style="2" customWidth="1"/>
    <col min="25" max="29" width="11.42578125" style="2"/>
    <col min="30" max="30" width="14.5703125" style="2" customWidth="1"/>
    <col min="31" max="33" width="11.42578125" style="2"/>
    <col min="34" max="34" width="13.85546875" style="2" customWidth="1"/>
    <col min="35" max="35" width="26.42578125" style="2" customWidth="1"/>
    <col min="36" max="16384" width="11.42578125" style="2"/>
  </cols>
  <sheetData>
    <row r="1" spans="1:35">
      <c r="A1" s="1" t="s">
        <v>0</v>
      </c>
    </row>
    <row r="2" spans="1:35">
      <c r="A2" s="1" t="s">
        <v>1</v>
      </c>
    </row>
    <row r="3" spans="1:35">
      <c r="A3" s="1" t="s">
        <v>2</v>
      </c>
    </row>
    <row r="4" spans="1:35">
      <c r="A4" s="1" t="s">
        <v>3</v>
      </c>
    </row>
    <row r="5" spans="1:35">
      <c r="A5" s="1" t="s">
        <v>4</v>
      </c>
    </row>
    <row r="6" spans="1:35" ht="15.75" thickBot="1"/>
    <row r="7" spans="1:35" ht="15.75" customHeight="1" thickBot="1">
      <c r="A7" s="23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6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5" ht="56.25">
      <c r="A8" s="3" t="s">
        <v>7</v>
      </c>
      <c r="B8" s="4" t="s">
        <v>8</v>
      </c>
      <c r="C8" s="3" t="s">
        <v>9</v>
      </c>
      <c r="D8" s="3" t="s">
        <v>10</v>
      </c>
      <c r="E8" s="5" t="s">
        <v>11</v>
      </c>
      <c r="F8" s="4" t="s">
        <v>12</v>
      </c>
      <c r="G8" s="6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6" t="s">
        <v>20</v>
      </c>
      <c r="O8" s="6" t="s">
        <v>21</v>
      </c>
      <c r="P8" s="7" t="s">
        <v>22</v>
      </c>
      <c r="Q8" s="8" t="s">
        <v>23</v>
      </c>
      <c r="R8" s="8" t="s">
        <v>24</v>
      </c>
      <c r="S8" s="8" t="s">
        <v>25</v>
      </c>
      <c r="T8" s="9" t="s">
        <v>26</v>
      </c>
      <c r="U8" s="8" t="s">
        <v>27</v>
      </c>
      <c r="V8" s="9" t="s">
        <v>28</v>
      </c>
      <c r="W8" s="9" t="s">
        <v>29</v>
      </c>
      <c r="X8" s="9" t="s">
        <v>30</v>
      </c>
      <c r="Y8" s="8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9" t="s">
        <v>37</v>
      </c>
      <c r="AF8" s="9" t="s">
        <v>38</v>
      </c>
      <c r="AG8" s="9" t="s">
        <v>39</v>
      </c>
      <c r="AH8" s="10" t="s">
        <v>40</v>
      </c>
      <c r="AI8" s="11" t="s">
        <v>41</v>
      </c>
    </row>
    <row r="9" spans="1:35">
      <c r="A9" s="12">
        <v>1</v>
      </c>
      <c r="B9" s="12" t="s">
        <v>42</v>
      </c>
      <c r="C9" s="12" t="s">
        <v>43</v>
      </c>
      <c r="D9" s="12">
        <v>90</v>
      </c>
      <c r="E9" s="13">
        <v>44083</v>
      </c>
      <c r="F9" s="13">
        <v>44083</v>
      </c>
      <c r="G9" s="14">
        <v>14859460</v>
      </c>
      <c r="H9" s="15">
        <v>0</v>
      </c>
      <c r="I9" s="15"/>
      <c r="J9" s="16">
        <v>0</v>
      </c>
      <c r="K9" s="16">
        <v>14837172</v>
      </c>
      <c r="L9" s="16"/>
      <c r="M9" s="16"/>
      <c r="N9" s="15">
        <f t="shared" ref="N9:N20" si="0">+SUM(J9:M9)</f>
        <v>14837172</v>
      </c>
      <c r="O9" s="15">
        <f>G9-H9-I9-N9</f>
        <v>22288</v>
      </c>
      <c r="P9" s="13" t="str">
        <f>C9&amp;D9</f>
        <v>JVTB90</v>
      </c>
      <c r="Q9" s="14">
        <f>G9</f>
        <v>14859460</v>
      </c>
      <c r="R9" s="15">
        <v>0</v>
      </c>
      <c r="S9" s="15">
        <v>0</v>
      </c>
      <c r="T9" s="13"/>
      <c r="U9" s="15"/>
      <c r="V9" s="17"/>
      <c r="W9" s="12"/>
      <c r="X9" s="15">
        <v>0</v>
      </c>
      <c r="Y9" s="12"/>
      <c r="Z9" s="15">
        <v>0</v>
      </c>
      <c r="AA9" s="15">
        <v>0</v>
      </c>
      <c r="AB9" s="15">
        <v>0</v>
      </c>
      <c r="AC9" s="15">
        <v>22288</v>
      </c>
      <c r="AD9" s="18" t="s">
        <v>44</v>
      </c>
      <c r="AE9" s="15">
        <v>0</v>
      </c>
      <c r="AF9" s="17">
        <v>0</v>
      </c>
      <c r="AG9" s="19">
        <f t="shared" ref="AG9:AG18" si="1">G9-H9-I9-N9-R9-S9-U9-Z9-AC9-AE9</f>
        <v>0</v>
      </c>
      <c r="AH9" s="17">
        <v>0</v>
      </c>
      <c r="AI9" s="20"/>
    </row>
    <row r="10" spans="1:35">
      <c r="A10" s="12">
        <v>2</v>
      </c>
      <c r="B10" s="12" t="s">
        <v>42</v>
      </c>
      <c r="C10" s="12" t="s">
        <v>43</v>
      </c>
      <c r="D10" s="12">
        <v>216</v>
      </c>
      <c r="E10" s="13">
        <v>44096</v>
      </c>
      <c r="F10" s="13">
        <v>44096</v>
      </c>
      <c r="G10" s="14">
        <v>13186</v>
      </c>
      <c r="H10" s="15">
        <v>0</v>
      </c>
      <c r="I10" s="15"/>
      <c r="J10" s="16">
        <v>0</v>
      </c>
      <c r="K10" s="16">
        <v>0</v>
      </c>
      <c r="L10" s="16"/>
      <c r="M10" s="16"/>
      <c r="N10" s="15">
        <f t="shared" si="0"/>
        <v>0</v>
      </c>
      <c r="O10" s="15">
        <f t="shared" ref="O10:O20" si="2">G10-H10-I10-N10</f>
        <v>13186</v>
      </c>
      <c r="P10" s="13" t="str">
        <f t="shared" ref="P10:P20" si="3">C10&amp;D10</f>
        <v>JVTB216</v>
      </c>
      <c r="Q10" s="14">
        <f t="shared" ref="Q10:Q20" si="4">G10</f>
        <v>13186</v>
      </c>
      <c r="R10" s="15">
        <v>0</v>
      </c>
      <c r="S10" s="21">
        <v>13186</v>
      </c>
      <c r="T10" s="22"/>
      <c r="U10" s="15"/>
      <c r="V10" s="17"/>
      <c r="W10" s="12"/>
      <c r="X10" s="15">
        <v>0</v>
      </c>
      <c r="Y10" s="12"/>
      <c r="Z10" s="15">
        <v>0</v>
      </c>
      <c r="AA10" s="15">
        <v>0</v>
      </c>
      <c r="AB10" s="15">
        <v>0</v>
      </c>
      <c r="AC10" s="15">
        <v>0</v>
      </c>
      <c r="AD10" s="17"/>
      <c r="AE10" s="15">
        <v>0</v>
      </c>
      <c r="AF10" s="17">
        <v>0</v>
      </c>
      <c r="AG10" s="19">
        <f t="shared" si="1"/>
        <v>0</v>
      </c>
      <c r="AH10" s="17">
        <v>0</v>
      </c>
      <c r="AI10" s="20"/>
    </row>
    <row r="11" spans="1:35">
      <c r="A11" s="12">
        <v>3</v>
      </c>
      <c r="B11" s="12" t="s">
        <v>42</v>
      </c>
      <c r="C11" s="12" t="s">
        <v>43</v>
      </c>
      <c r="D11" s="12">
        <v>1892</v>
      </c>
      <c r="E11" s="13">
        <v>44231</v>
      </c>
      <c r="F11" s="13">
        <v>44231</v>
      </c>
      <c r="G11" s="14">
        <v>31707972</v>
      </c>
      <c r="H11" s="15">
        <v>0</v>
      </c>
      <c r="I11" s="15"/>
      <c r="J11" s="16">
        <v>0</v>
      </c>
      <c r="K11" s="16">
        <v>23794838</v>
      </c>
      <c r="L11" s="16"/>
      <c r="M11" s="16"/>
      <c r="N11" s="15">
        <f t="shared" si="0"/>
        <v>23794838</v>
      </c>
      <c r="O11" s="15">
        <f t="shared" si="2"/>
        <v>7913134</v>
      </c>
      <c r="P11" s="13" t="str">
        <f t="shared" si="3"/>
        <v>JVTB1892</v>
      </c>
      <c r="Q11" s="14">
        <f t="shared" si="4"/>
        <v>31707972</v>
      </c>
      <c r="R11" s="15">
        <v>0</v>
      </c>
      <c r="S11" s="15">
        <v>0</v>
      </c>
      <c r="T11" s="13"/>
      <c r="U11" s="15"/>
      <c r="V11" s="17"/>
      <c r="W11" s="12"/>
      <c r="X11" s="15">
        <v>0</v>
      </c>
      <c r="Y11" s="12"/>
      <c r="Z11" s="15">
        <v>0</v>
      </c>
      <c r="AA11" s="15">
        <v>0</v>
      </c>
      <c r="AB11" s="15">
        <v>0</v>
      </c>
      <c r="AC11" s="15">
        <v>7913134</v>
      </c>
      <c r="AD11" s="18" t="s">
        <v>45</v>
      </c>
      <c r="AE11" s="15">
        <v>0</v>
      </c>
      <c r="AF11" s="17">
        <v>0</v>
      </c>
      <c r="AG11" s="19">
        <f t="shared" si="1"/>
        <v>0</v>
      </c>
      <c r="AH11" s="17">
        <v>0</v>
      </c>
      <c r="AI11" s="20"/>
    </row>
    <row r="12" spans="1:35">
      <c r="A12" s="12">
        <v>4</v>
      </c>
      <c r="B12" s="12" t="s">
        <v>42</v>
      </c>
      <c r="C12" s="12" t="s">
        <v>43</v>
      </c>
      <c r="D12" s="12">
        <v>2397</v>
      </c>
      <c r="E12" s="13">
        <v>44263</v>
      </c>
      <c r="F12" s="13">
        <v>44258</v>
      </c>
      <c r="G12" s="14">
        <v>40377569</v>
      </c>
      <c r="H12" s="15">
        <v>0</v>
      </c>
      <c r="I12" s="15"/>
      <c r="J12" s="16">
        <v>0</v>
      </c>
      <c r="K12" s="16">
        <v>40377569</v>
      </c>
      <c r="L12" s="16"/>
      <c r="M12" s="16"/>
      <c r="N12" s="15">
        <f t="shared" si="0"/>
        <v>40377569</v>
      </c>
      <c r="O12" s="15">
        <f t="shared" si="2"/>
        <v>0</v>
      </c>
      <c r="P12" s="13" t="str">
        <f t="shared" si="3"/>
        <v>JVTB2397</v>
      </c>
      <c r="Q12" s="14">
        <f t="shared" si="4"/>
        <v>40377569</v>
      </c>
      <c r="R12" s="15">
        <v>0</v>
      </c>
      <c r="S12" s="15">
        <v>0</v>
      </c>
      <c r="T12" s="13"/>
      <c r="U12" s="15"/>
      <c r="V12" s="17"/>
      <c r="W12" s="12"/>
      <c r="X12" s="15">
        <v>0</v>
      </c>
      <c r="Y12" s="12"/>
      <c r="Z12" s="15">
        <v>0</v>
      </c>
      <c r="AA12" s="15">
        <v>0</v>
      </c>
      <c r="AB12" s="15">
        <v>0</v>
      </c>
      <c r="AC12" s="15">
        <v>0</v>
      </c>
      <c r="AD12" s="17"/>
      <c r="AE12" s="15">
        <v>0</v>
      </c>
      <c r="AF12" s="17">
        <v>0</v>
      </c>
      <c r="AG12" s="19">
        <f t="shared" si="1"/>
        <v>0</v>
      </c>
      <c r="AH12" s="17">
        <v>0</v>
      </c>
      <c r="AI12" s="20"/>
    </row>
    <row r="13" spans="1:35">
      <c r="A13" s="12">
        <v>5</v>
      </c>
      <c r="B13" s="12" t="s">
        <v>42</v>
      </c>
      <c r="C13" s="12" t="s">
        <v>43</v>
      </c>
      <c r="D13" s="12">
        <v>2424</v>
      </c>
      <c r="E13" s="13">
        <v>44263</v>
      </c>
      <c r="F13" s="13">
        <v>44265</v>
      </c>
      <c r="G13" s="14">
        <v>17590652</v>
      </c>
      <c r="H13" s="15">
        <v>0</v>
      </c>
      <c r="I13" s="15"/>
      <c r="J13" s="16">
        <v>0</v>
      </c>
      <c r="K13" s="16">
        <v>17590652</v>
      </c>
      <c r="L13" s="16"/>
      <c r="M13" s="16"/>
      <c r="N13" s="15">
        <f t="shared" si="0"/>
        <v>17590652</v>
      </c>
      <c r="O13" s="15">
        <f t="shared" si="2"/>
        <v>0</v>
      </c>
      <c r="P13" s="13" t="str">
        <f t="shared" si="3"/>
        <v>JVTB2424</v>
      </c>
      <c r="Q13" s="14">
        <f t="shared" si="4"/>
        <v>17590652</v>
      </c>
      <c r="R13" s="15">
        <v>0</v>
      </c>
      <c r="S13" s="15">
        <v>0</v>
      </c>
      <c r="T13" s="13"/>
      <c r="U13" s="15"/>
      <c r="V13" s="17"/>
      <c r="W13" s="12"/>
      <c r="X13" s="15">
        <v>0</v>
      </c>
      <c r="Y13" s="12"/>
      <c r="Z13" s="15">
        <v>0</v>
      </c>
      <c r="AA13" s="15">
        <v>0</v>
      </c>
      <c r="AB13" s="15">
        <v>0</v>
      </c>
      <c r="AC13" s="15">
        <v>0</v>
      </c>
      <c r="AD13" s="17"/>
      <c r="AE13" s="15">
        <v>0</v>
      </c>
      <c r="AF13" s="17">
        <v>0</v>
      </c>
      <c r="AG13" s="19">
        <f t="shared" si="1"/>
        <v>0</v>
      </c>
      <c r="AH13" s="17">
        <v>0</v>
      </c>
      <c r="AI13" s="20"/>
    </row>
    <row r="14" spans="1:35">
      <c r="A14" s="12">
        <v>6</v>
      </c>
      <c r="B14" s="12" t="s">
        <v>42</v>
      </c>
      <c r="C14" s="12" t="s">
        <v>43</v>
      </c>
      <c r="D14" s="12">
        <v>2429</v>
      </c>
      <c r="E14" s="13">
        <v>44265</v>
      </c>
      <c r="F14" s="13">
        <v>44265</v>
      </c>
      <c r="G14" s="14">
        <v>23818503</v>
      </c>
      <c r="H14" s="15">
        <v>0</v>
      </c>
      <c r="I14" s="15"/>
      <c r="J14" s="16">
        <v>0</v>
      </c>
      <c r="K14" s="16">
        <v>23818503</v>
      </c>
      <c r="L14" s="16"/>
      <c r="M14" s="16"/>
      <c r="N14" s="15">
        <f t="shared" si="0"/>
        <v>23818503</v>
      </c>
      <c r="O14" s="15">
        <f t="shared" si="2"/>
        <v>0</v>
      </c>
      <c r="P14" s="13" t="str">
        <f t="shared" si="3"/>
        <v>JVTB2429</v>
      </c>
      <c r="Q14" s="14">
        <f t="shared" si="4"/>
        <v>23818503</v>
      </c>
      <c r="R14" s="15">
        <v>0</v>
      </c>
      <c r="S14" s="15">
        <v>0</v>
      </c>
      <c r="T14" s="13"/>
      <c r="U14" s="15"/>
      <c r="V14" s="17"/>
      <c r="W14" s="12"/>
      <c r="X14" s="15">
        <v>0</v>
      </c>
      <c r="Y14" s="12"/>
      <c r="Z14" s="15">
        <v>0</v>
      </c>
      <c r="AA14" s="15">
        <v>0</v>
      </c>
      <c r="AB14" s="15">
        <v>0</v>
      </c>
      <c r="AC14" s="15">
        <v>0</v>
      </c>
      <c r="AD14" s="17"/>
      <c r="AE14" s="15">
        <v>0</v>
      </c>
      <c r="AF14" s="17">
        <v>0</v>
      </c>
      <c r="AG14" s="19">
        <f t="shared" si="1"/>
        <v>0</v>
      </c>
      <c r="AH14" s="17">
        <v>0</v>
      </c>
      <c r="AI14" s="20"/>
    </row>
    <row r="15" spans="1:35">
      <c r="A15" s="12">
        <v>7</v>
      </c>
      <c r="B15" s="12" t="s">
        <v>42</v>
      </c>
      <c r="C15" s="12" t="s">
        <v>43</v>
      </c>
      <c r="D15" s="12">
        <v>2432</v>
      </c>
      <c r="E15" s="13">
        <v>44265</v>
      </c>
      <c r="F15" s="13">
        <v>44265</v>
      </c>
      <c r="G15" s="14">
        <v>22557772</v>
      </c>
      <c r="H15" s="15">
        <v>0</v>
      </c>
      <c r="I15" s="15"/>
      <c r="J15" s="16">
        <v>0</v>
      </c>
      <c r="K15" s="16">
        <v>22557772</v>
      </c>
      <c r="L15" s="16"/>
      <c r="M15" s="16"/>
      <c r="N15" s="15">
        <f t="shared" si="0"/>
        <v>22557772</v>
      </c>
      <c r="O15" s="15">
        <f t="shared" si="2"/>
        <v>0</v>
      </c>
      <c r="P15" s="13" t="str">
        <f t="shared" si="3"/>
        <v>JVTB2432</v>
      </c>
      <c r="Q15" s="14">
        <f t="shared" si="4"/>
        <v>22557772</v>
      </c>
      <c r="R15" s="15">
        <v>0</v>
      </c>
      <c r="S15" s="15">
        <v>0</v>
      </c>
      <c r="T15" s="13"/>
      <c r="U15" s="15"/>
      <c r="V15" s="17"/>
      <c r="W15" s="12"/>
      <c r="X15" s="15">
        <v>0</v>
      </c>
      <c r="Y15" s="12"/>
      <c r="Z15" s="15">
        <v>0</v>
      </c>
      <c r="AA15" s="15">
        <v>0</v>
      </c>
      <c r="AB15" s="15">
        <v>0</v>
      </c>
      <c r="AC15" s="15">
        <v>0</v>
      </c>
      <c r="AD15" s="17"/>
      <c r="AE15" s="15">
        <v>0</v>
      </c>
      <c r="AF15" s="17">
        <v>0</v>
      </c>
      <c r="AG15" s="19">
        <f t="shared" si="1"/>
        <v>0</v>
      </c>
      <c r="AH15" s="17">
        <v>0</v>
      </c>
      <c r="AI15" s="20"/>
    </row>
    <row r="16" spans="1:35">
      <c r="A16" s="12">
        <v>8</v>
      </c>
      <c r="B16" s="12" t="s">
        <v>42</v>
      </c>
      <c r="C16" s="12" t="s">
        <v>43</v>
      </c>
      <c r="D16" s="12">
        <v>2433</v>
      </c>
      <c r="E16" s="13">
        <v>44265</v>
      </c>
      <c r="F16" s="13">
        <v>44265</v>
      </c>
      <c r="G16" s="14">
        <v>24426602</v>
      </c>
      <c r="H16" s="15">
        <v>0</v>
      </c>
      <c r="I16" s="15"/>
      <c r="J16" s="16">
        <v>0</v>
      </c>
      <c r="K16" s="16">
        <v>24426602</v>
      </c>
      <c r="L16" s="16"/>
      <c r="M16" s="16"/>
      <c r="N16" s="15">
        <f t="shared" si="0"/>
        <v>24426602</v>
      </c>
      <c r="O16" s="15">
        <f t="shared" si="2"/>
        <v>0</v>
      </c>
      <c r="P16" s="13" t="str">
        <f t="shared" si="3"/>
        <v>JVTB2433</v>
      </c>
      <c r="Q16" s="14">
        <f t="shared" si="4"/>
        <v>24426602</v>
      </c>
      <c r="R16" s="15">
        <v>0</v>
      </c>
      <c r="S16" s="15">
        <v>0</v>
      </c>
      <c r="T16" s="13"/>
      <c r="U16" s="15"/>
      <c r="V16" s="17"/>
      <c r="W16" s="12"/>
      <c r="X16" s="15">
        <v>0</v>
      </c>
      <c r="Y16" s="12"/>
      <c r="Z16" s="15">
        <v>0</v>
      </c>
      <c r="AA16" s="15">
        <v>0</v>
      </c>
      <c r="AB16" s="15">
        <v>0</v>
      </c>
      <c r="AC16" s="15">
        <v>0</v>
      </c>
      <c r="AD16" s="17"/>
      <c r="AE16" s="15">
        <v>0</v>
      </c>
      <c r="AF16" s="17">
        <v>0</v>
      </c>
      <c r="AG16" s="19">
        <f t="shared" si="1"/>
        <v>0</v>
      </c>
      <c r="AH16" s="17">
        <v>0</v>
      </c>
      <c r="AI16" s="20"/>
    </row>
    <row r="17" spans="1:35">
      <c r="A17" s="12">
        <v>9</v>
      </c>
      <c r="B17" s="12" t="s">
        <v>42</v>
      </c>
      <c r="C17" s="12" t="s">
        <v>43</v>
      </c>
      <c r="D17" s="12">
        <v>2790</v>
      </c>
      <c r="E17" s="13">
        <v>44293</v>
      </c>
      <c r="F17" s="13">
        <v>44293</v>
      </c>
      <c r="G17" s="14">
        <v>33547570</v>
      </c>
      <c r="H17" s="15">
        <v>0</v>
      </c>
      <c r="I17" s="15"/>
      <c r="J17" s="16">
        <v>0</v>
      </c>
      <c r="K17" s="16">
        <v>33547570</v>
      </c>
      <c r="L17" s="16"/>
      <c r="M17" s="16"/>
      <c r="N17" s="15">
        <f t="shared" si="0"/>
        <v>33547570</v>
      </c>
      <c r="O17" s="15">
        <f t="shared" si="2"/>
        <v>0</v>
      </c>
      <c r="P17" s="13" t="str">
        <f t="shared" si="3"/>
        <v>JVTB2790</v>
      </c>
      <c r="Q17" s="14">
        <f t="shared" si="4"/>
        <v>33547570</v>
      </c>
      <c r="R17" s="15">
        <v>0</v>
      </c>
      <c r="S17" s="15">
        <v>0</v>
      </c>
      <c r="T17" s="13"/>
      <c r="U17" s="15"/>
      <c r="V17" s="17"/>
      <c r="W17" s="12"/>
      <c r="X17" s="15">
        <v>0</v>
      </c>
      <c r="Y17" s="12"/>
      <c r="Z17" s="15">
        <v>0</v>
      </c>
      <c r="AA17" s="15">
        <v>0</v>
      </c>
      <c r="AB17" s="15">
        <v>0</v>
      </c>
      <c r="AC17" s="15">
        <v>0</v>
      </c>
      <c r="AD17" s="17"/>
      <c r="AE17" s="15">
        <v>0</v>
      </c>
      <c r="AF17" s="17">
        <v>0</v>
      </c>
      <c r="AG17" s="19">
        <f t="shared" si="1"/>
        <v>0</v>
      </c>
      <c r="AH17" s="17">
        <v>0</v>
      </c>
      <c r="AI17" s="20"/>
    </row>
    <row r="18" spans="1:35">
      <c r="A18" s="12">
        <v>10</v>
      </c>
      <c r="B18" s="12" t="s">
        <v>42</v>
      </c>
      <c r="C18" s="12" t="s">
        <v>43</v>
      </c>
      <c r="D18" s="12">
        <v>11635</v>
      </c>
      <c r="E18" s="13">
        <v>44049</v>
      </c>
      <c r="F18" s="13">
        <v>44053</v>
      </c>
      <c r="G18" s="14">
        <v>16160215</v>
      </c>
      <c r="H18" s="15">
        <v>0</v>
      </c>
      <c r="I18" s="15"/>
      <c r="J18" s="16">
        <v>0</v>
      </c>
      <c r="K18" s="16">
        <v>14301024</v>
      </c>
      <c r="L18" s="16"/>
      <c r="M18" s="16"/>
      <c r="N18" s="15">
        <f t="shared" si="0"/>
        <v>14301024</v>
      </c>
      <c r="O18" s="15">
        <f t="shared" si="2"/>
        <v>1859191</v>
      </c>
      <c r="P18" s="13" t="str">
        <f t="shared" si="3"/>
        <v>JVTB11635</v>
      </c>
      <c r="Q18" s="14">
        <f t="shared" si="4"/>
        <v>16160215</v>
      </c>
      <c r="R18" s="15">
        <v>0</v>
      </c>
      <c r="S18" s="15">
        <v>0</v>
      </c>
      <c r="T18" s="13"/>
      <c r="U18" s="15"/>
      <c r="V18" s="17"/>
      <c r="W18" s="12"/>
      <c r="X18" s="15">
        <v>0</v>
      </c>
      <c r="Y18" s="12"/>
      <c r="Z18" s="15">
        <v>0</v>
      </c>
      <c r="AA18" s="15">
        <v>0</v>
      </c>
      <c r="AB18" s="15">
        <v>0</v>
      </c>
      <c r="AC18" s="15">
        <v>1859191</v>
      </c>
      <c r="AD18" s="18"/>
      <c r="AE18" s="15">
        <v>0</v>
      </c>
      <c r="AF18" s="17">
        <v>0</v>
      </c>
      <c r="AG18" s="19">
        <f t="shared" si="1"/>
        <v>0</v>
      </c>
      <c r="AH18" s="17">
        <v>0</v>
      </c>
      <c r="AI18" s="20"/>
    </row>
    <row r="19" spans="1:35">
      <c r="A19" s="12">
        <v>11</v>
      </c>
      <c r="B19" s="12" t="s">
        <v>42</v>
      </c>
      <c r="C19" s="12" t="s">
        <v>43</v>
      </c>
      <c r="D19" s="12">
        <v>3175</v>
      </c>
      <c r="E19" s="13">
        <v>44320</v>
      </c>
      <c r="F19" s="13">
        <v>44320</v>
      </c>
      <c r="G19" s="14">
        <v>39578526</v>
      </c>
      <c r="H19" s="15">
        <v>3234200</v>
      </c>
      <c r="I19" s="15"/>
      <c r="J19" s="16">
        <v>0</v>
      </c>
      <c r="K19" s="16">
        <v>23953261</v>
      </c>
      <c r="L19" s="16"/>
      <c r="M19" s="16"/>
      <c r="N19" s="15">
        <f t="shared" si="0"/>
        <v>23953261</v>
      </c>
      <c r="O19" s="15">
        <f t="shared" si="2"/>
        <v>12391065</v>
      </c>
      <c r="P19" s="13" t="str">
        <f t="shared" si="3"/>
        <v>JVTB3175</v>
      </c>
      <c r="Q19" s="14">
        <f t="shared" si="4"/>
        <v>39578526</v>
      </c>
      <c r="R19" s="15">
        <v>0</v>
      </c>
      <c r="S19" s="15">
        <v>0</v>
      </c>
      <c r="T19" s="13"/>
      <c r="U19" s="15"/>
      <c r="V19" s="17"/>
      <c r="W19" s="12"/>
      <c r="X19" s="15">
        <v>0</v>
      </c>
      <c r="Y19" s="12"/>
      <c r="Z19" s="15">
        <v>0</v>
      </c>
      <c r="AA19" s="15">
        <v>0</v>
      </c>
      <c r="AB19" s="15">
        <v>0</v>
      </c>
      <c r="AC19" s="15">
        <v>0</v>
      </c>
      <c r="AD19" s="17"/>
      <c r="AE19" s="15">
        <v>0</v>
      </c>
      <c r="AF19" s="17">
        <v>0</v>
      </c>
      <c r="AG19" s="19">
        <f>G19-H19-I19-N19-R19-S19-U19-Z19-AC19-AE19</f>
        <v>12391065</v>
      </c>
      <c r="AH19" s="17">
        <v>0</v>
      </c>
      <c r="AI19" s="20"/>
    </row>
    <row r="20" spans="1:35">
      <c r="A20" s="12">
        <v>12</v>
      </c>
      <c r="B20" s="12" t="s">
        <v>42</v>
      </c>
      <c r="C20" s="12" t="s">
        <v>43</v>
      </c>
      <c r="D20" s="12">
        <v>3542</v>
      </c>
      <c r="E20" s="13">
        <v>44349</v>
      </c>
      <c r="F20" s="13">
        <v>44349</v>
      </c>
      <c r="G20" s="14">
        <v>25869155</v>
      </c>
      <c r="H20" s="15">
        <v>2475400</v>
      </c>
      <c r="I20" s="15"/>
      <c r="J20" s="16">
        <v>0</v>
      </c>
      <c r="K20" s="16">
        <v>23393755</v>
      </c>
      <c r="L20" s="16"/>
      <c r="M20" s="16"/>
      <c r="N20" s="15">
        <f t="shared" si="0"/>
        <v>23393755</v>
      </c>
      <c r="O20" s="15">
        <f t="shared" si="2"/>
        <v>0</v>
      </c>
      <c r="P20" s="13" t="str">
        <f t="shared" si="3"/>
        <v>JVTB3542</v>
      </c>
      <c r="Q20" s="14">
        <f t="shared" si="4"/>
        <v>25869155</v>
      </c>
      <c r="R20" s="15">
        <v>0</v>
      </c>
      <c r="S20" s="15">
        <v>0</v>
      </c>
      <c r="T20" s="13"/>
      <c r="U20" s="15"/>
      <c r="V20" s="17"/>
      <c r="W20" s="12"/>
      <c r="X20" s="15">
        <v>0</v>
      </c>
      <c r="Y20" s="12"/>
      <c r="Z20" s="15">
        <v>0</v>
      </c>
      <c r="AA20" s="15">
        <v>0</v>
      </c>
      <c r="AB20" s="15">
        <v>0</v>
      </c>
      <c r="AC20" s="15">
        <v>0</v>
      </c>
      <c r="AD20" s="17"/>
      <c r="AE20" s="15">
        <v>0</v>
      </c>
      <c r="AF20" s="17">
        <v>0</v>
      </c>
      <c r="AG20" s="19">
        <f>G20-H20-I20-N20-R20-S20-U20-Z20-AC20-AE20</f>
        <v>0</v>
      </c>
      <c r="AH20" s="17">
        <v>0</v>
      </c>
      <c r="AI20" s="20"/>
    </row>
  </sheetData>
  <autoFilter ref="A8:AI20" xr:uid="{00000000-0009-0000-0000-000001000000}"/>
  <mergeCells count="2">
    <mergeCell ref="A7:O7"/>
    <mergeCell ref="P7:AG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Grupo Elite</cp:lastModifiedBy>
  <cp:revision/>
  <dcterms:created xsi:type="dcterms:W3CDTF">2021-09-09T15:57:41Z</dcterms:created>
  <dcterms:modified xsi:type="dcterms:W3CDTF">2021-11-24T13:28:05Z</dcterms:modified>
  <cp:category/>
  <cp:contentStatus/>
</cp:coreProperties>
</file>