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341" documentId="8_{FDE2AD2C-7A04-4353-B5C8-B902F5DC56DD}" xr6:coauthVersionLast="47" xr6:coauthVersionMax="47" xr10:uidLastSave="{4CFB33CE-CCE6-4643-A1BA-FD744A0CD604}"/>
  <bookViews>
    <workbookView xWindow="-120" yWindow="-120" windowWidth="29040" windowHeight="15840" activeTab="2" xr2:uid="{00000000-000D-0000-FFFF-FFFF00000000}"/>
  </bookViews>
  <sheets>
    <sheet name="CARTERA HOSPITAL" sheetId="1" r:id="rId1"/>
    <sheet name="VERIFICACION" sheetId="2" r:id="rId2"/>
    <sheet name="RESUMEN" sheetId="9" r:id="rId3"/>
    <sheet name="CARTERA COOSALUD" sheetId="6" r:id="rId4"/>
    <sheet name="PAGOS POR LEGALIZAR" sheetId="7" r:id="rId5"/>
    <sheet name="PAGOS" sheetId="3" r:id="rId6"/>
    <sheet name="GLOSAS POR CONCILIAR" sheetId="4" r:id="rId7"/>
    <sheet name="DEVOLUCIONES" sheetId="5" r:id="rId8"/>
    <sheet name="EN PROCESO DE AUDITORIA" sheetId="8" r:id="rId9"/>
  </sheets>
  <definedNames>
    <definedName name="_xlnm._FilterDatabase" localSheetId="3" hidden="1">'CARTERA COOSALUD'!$B$1:$J$32</definedName>
    <definedName name="_xlnm._FilterDatabase" localSheetId="5" hidden="1">PAGOS!$B$1:$K$104</definedName>
    <definedName name="_xlnm._FilterDatabase" localSheetId="1" hidden="1">VERIFICACION!$A$1:$I$83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1" i="9" l="1"/>
  <c r="G24" i="9"/>
  <c r="F24" i="9"/>
  <c r="G17" i="9"/>
  <c r="G16" i="9"/>
  <c r="G15" i="9"/>
  <c r="G14" i="9"/>
  <c r="G13" i="9"/>
  <c r="G12" i="9"/>
  <c r="G10" i="9"/>
  <c r="B5" i="7"/>
  <c r="E19" i="9"/>
  <c r="E22" i="9" s="1"/>
  <c r="E26" i="9" s="1"/>
  <c r="B19" i="9"/>
  <c r="B22" i="9" s="1"/>
  <c r="B26" i="9" s="1"/>
  <c r="F19" i="9"/>
  <c r="F22" i="9" s="1"/>
  <c r="F26" i="9" s="1"/>
  <c r="D19" i="9"/>
  <c r="D22" i="9" s="1"/>
  <c r="D26" i="9" s="1"/>
  <c r="C19" i="9"/>
  <c r="C22" i="9" s="1"/>
  <c r="C26" i="9" s="1"/>
  <c r="C83" i="2"/>
  <c r="H11" i="2"/>
  <c r="I11" i="2" s="1"/>
  <c r="I54" i="2"/>
  <c r="H81" i="2"/>
  <c r="I81" i="2" s="1"/>
  <c r="H80" i="2"/>
  <c r="I80" i="2" s="1"/>
  <c r="H76" i="2"/>
  <c r="I76" i="2" s="1"/>
  <c r="H39" i="2"/>
  <c r="I39" i="2" s="1"/>
  <c r="H38" i="2"/>
  <c r="I38" i="2" s="1"/>
  <c r="H37" i="2"/>
  <c r="I37" i="2" s="1"/>
  <c r="H36" i="2"/>
  <c r="I36" i="2" s="1"/>
  <c r="H35" i="2"/>
  <c r="I35" i="2" s="1"/>
  <c r="H29" i="2"/>
  <c r="I29" i="2" s="1"/>
  <c r="H27" i="2"/>
  <c r="I27" i="2" s="1"/>
  <c r="H26" i="2"/>
  <c r="I26" i="2" s="1"/>
  <c r="H20" i="2"/>
  <c r="I20" i="2" s="1"/>
  <c r="H16" i="2"/>
  <c r="I16" i="2" s="1"/>
  <c r="H13" i="2"/>
  <c r="I13" i="2" s="1"/>
  <c r="H9" i="2"/>
  <c r="I9" i="2" s="1"/>
  <c r="H6" i="2"/>
  <c r="I6" i="2" s="1"/>
  <c r="H3" i="2"/>
  <c r="I3" i="2" s="1"/>
  <c r="D5" i="2"/>
  <c r="I5" i="2" s="1"/>
  <c r="D8" i="2"/>
  <c r="I8" i="2" s="1"/>
  <c r="D14" i="2"/>
  <c r="I14" i="2" s="1"/>
  <c r="D40" i="2"/>
  <c r="I40" i="2" s="1"/>
  <c r="D44" i="2"/>
  <c r="I44" i="2" s="1"/>
  <c r="D50" i="2"/>
  <c r="I50" i="2" s="1"/>
  <c r="D53" i="2"/>
  <c r="I53" i="2" s="1"/>
  <c r="D55" i="2"/>
  <c r="D57" i="2"/>
  <c r="I57" i="2" s="1"/>
  <c r="D58" i="2"/>
  <c r="I58" i="2" s="1"/>
  <c r="D59" i="2"/>
  <c r="I59" i="2" s="1"/>
  <c r="D60" i="2"/>
  <c r="I60" i="2" s="1"/>
  <c r="D61" i="2"/>
  <c r="I61" i="2" s="1"/>
  <c r="D62" i="2"/>
  <c r="D63" i="2"/>
  <c r="I63" i="2" s="1"/>
  <c r="D64" i="2"/>
  <c r="I64" i="2" s="1"/>
  <c r="D65" i="2"/>
  <c r="I65" i="2" s="1"/>
  <c r="D66" i="2"/>
  <c r="I66" i="2" s="1"/>
  <c r="D68" i="2"/>
  <c r="D69" i="2"/>
  <c r="I69" i="2" s="1"/>
  <c r="D70" i="2"/>
  <c r="I70" i="2" s="1"/>
  <c r="D71" i="2"/>
  <c r="I71" i="2" s="1"/>
  <c r="D72" i="2"/>
  <c r="I72" i="2" s="1"/>
  <c r="D73" i="2"/>
  <c r="I73" i="2" s="1"/>
  <c r="D74" i="2"/>
  <c r="I74" i="2" s="1"/>
  <c r="D75" i="2"/>
  <c r="I75" i="2" s="1"/>
  <c r="D78" i="2"/>
  <c r="I78" i="2" s="1"/>
  <c r="D79" i="2"/>
  <c r="I79" i="2" s="1"/>
  <c r="D82" i="2"/>
  <c r="I82" i="2" s="1"/>
  <c r="G77" i="2"/>
  <c r="I77" i="2" s="1"/>
  <c r="G67" i="2"/>
  <c r="I67" i="2" s="1"/>
  <c r="G52" i="2"/>
  <c r="I52" i="2" s="1"/>
  <c r="G42" i="2"/>
  <c r="I42" i="2" s="1"/>
  <c r="G41" i="2"/>
  <c r="I41" i="2" s="1"/>
  <c r="G34" i="2"/>
  <c r="I34" i="2" s="1"/>
  <c r="G33" i="2"/>
  <c r="I33" i="2" s="1"/>
  <c r="G32" i="2"/>
  <c r="I32" i="2" s="1"/>
  <c r="G31" i="2"/>
  <c r="I31" i="2" s="1"/>
  <c r="G30" i="2"/>
  <c r="I30" i="2" s="1"/>
  <c r="G28" i="2"/>
  <c r="I28" i="2" s="1"/>
  <c r="G25" i="2"/>
  <c r="I25" i="2" s="1"/>
  <c r="G24" i="2"/>
  <c r="I24" i="2" s="1"/>
  <c r="G23" i="2"/>
  <c r="I23" i="2" s="1"/>
  <c r="G22" i="2"/>
  <c r="I22" i="2" s="1"/>
  <c r="G21" i="2"/>
  <c r="I21" i="2" s="1"/>
  <c r="G19" i="2"/>
  <c r="I19" i="2" s="1"/>
  <c r="G18" i="2"/>
  <c r="I18" i="2" s="1"/>
  <c r="G17" i="2"/>
  <c r="I17" i="2" s="1"/>
  <c r="G15" i="2"/>
  <c r="I15" i="2" s="1"/>
  <c r="G12" i="2"/>
  <c r="I12" i="2" s="1"/>
  <c r="G10" i="2"/>
  <c r="I10" i="2" s="1"/>
  <c r="G7" i="2"/>
  <c r="I7" i="2" s="1"/>
  <c r="G4" i="2"/>
  <c r="I4" i="2" s="1"/>
  <c r="G2" i="2"/>
  <c r="I2" i="2" s="1"/>
  <c r="J12" i="5" a="1"/>
  <c r="J12" i="5" s="1"/>
  <c r="F43" i="2"/>
  <c r="I43" i="2" s="1"/>
  <c r="F55" i="2"/>
  <c r="F62" i="2"/>
  <c r="F68" i="2"/>
  <c r="E45" i="2"/>
  <c r="I45" i="2" s="1"/>
  <c r="E46" i="2"/>
  <c r="I46" i="2" s="1"/>
  <c r="E47" i="2"/>
  <c r="I47" i="2" s="1"/>
  <c r="E48" i="2"/>
  <c r="I48" i="2" s="1"/>
  <c r="E49" i="2"/>
  <c r="I49" i="2" s="1"/>
  <c r="E51" i="2"/>
  <c r="I51" i="2" s="1"/>
  <c r="E56" i="2"/>
  <c r="I56" i="2" s="1"/>
  <c r="F83" i="2" l="1"/>
  <c r="E83" i="2"/>
  <c r="G83" i="2"/>
  <c r="D83" i="2"/>
  <c r="H83" i="2"/>
  <c r="G19" i="9"/>
  <c r="G22" i="9" s="1"/>
  <c r="G26" i="9" s="1"/>
  <c r="I68" i="2"/>
  <c r="I62" i="2"/>
  <c r="I55" i="2"/>
  <c r="I83"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<sst xmlns="http://schemas.openxmlformats.org/spreadsheetml/2006/main" count="2152" uniqueCount="867">
  <si>
    <t>Nit: 900807482 - 6</t>
  </si>
  <si>
    <t>Edades Cartera - Por Empresa: COOSALUD EPS</t>
  </si>
  <si>
    <t>Cod.Lugar</t>
  </si>
  <si>
    <t>Prefijo</t>
  </si>
  <si>
    <t>Nro Factura</t>
  </si>
  <si>
    <t>F. Factura</t>
  </si>
  <si>
    <t>F. Radicación</t>
  </si>
  <si>
    <t>Vr Factura</t>
  </si>
  <si>
    <t>01</t>
  </si>
  <si>
    <t>HLV</t>
  </si>
  <si>
    <t>02</t>
  </si>
  <si>
    <t xml:space="preserve">Valor </t>
  </si>
  <si>
    <t xml:space="preserve">TOTAL CARTERA </t>
  </si>
  <si>
    <t>ESTADO DE CARTERA CON CORTE A 30 DE JUNIO DE 2022</t>
  </si>
  <si>
    <t>Saldo</t>
  </si>
  <si>
    <t>Referencia</t>
  </si>
  <si>
    <t>Importe en moneda local</t>
  </si>
  <si>
    <t>Cuenta de mayor</t>
  </si>
  <si>
    <t>Nº documento</t>
  </si>
  <si>
    <t>Fecha de documento</t>
  </si>
  <si>
    <t>Clase de documento</t>
  </si>
  <si>
    <t>Doc.compensación</t>
  </si>
  <si>
    <t>Texto</t>
  </si>
  <si>
    <t>Centro de beneficio</t>
  </si>
  <si>
    <t>Asignación</t>
  </si>
  <si>
    <t>2205200201</t>
  </si>
  <si>
    <t>105225284</t>
  </si>
  <si>
    <t>AB</t>
  </si>
  <si>
    <t>7600117011</t>
  </si>
  <si>
    <t>1902552579</t>
  </si>
  <si>
    <t>KR</t>
  </si>
  <si>
    <t>4161236219</t>
  </si>
  <si>
    <t>2000458006</t>
  </si>
  <si>
    <t>2905100202</t>
  </si>
  <si>
    <t>2500000000</t>
  </si>
  <si>
    <t>1902665819</t>
  </si>
  <si>
    <t>COMPENSACIÓN 13686 PAGO MAYO 2019</t>
  </si>
  <si>
    <t>1368317011</t>
  </si>
  <si>
    <t>9191450001</t>
  </si>
  <si>
    <t>HLV738452</t>
  </si>
  <si>
    <t>2205200101</t>
  </si>
  <si>
    <t>1907490583</t>
  </si>
  <si>
    <t>843320011</t>
  </si>
  <si>
    <t>7090803890</t>
  </si>
  <si>
    <t>ATLANTICO</t>
  </si>
  <si>
    <t>2530720011</t>
  </si>
  <si>
    <t>9081351241</t>
  </si>
  <si>
    <t>2905100102</t>
  </si>
  <si>
    <t>HLV745174</t>
  </si>
  <si>
    <t>5400120011</t>
  </si>
  <si>
    <t>1908115161</t>
  </si>
  <si>
    <t>9081409057</t>
  </si>
  <si>
    <t>1902539092</t>
  </si>
  <si>
    <t>2000137025</t>
  </si>
  <si>
    <t>08433333467 CARLOS ALBERTO CHARRIS NIEBLES</t>
  </si>
  <si>
    <t>843317011</t>
  </si>
  <si>
    <t>4161242696</t>
  </si>
  <si>
    <t>1902534427</t>
  </si>
  <si>
    <t>4161246184</t>
  </si>
  <si>
    <t>1902534439</t>
  </si>
  <si>
    <t>1902534470</t>
  </si>
  <si>
    <t>MPS ATL 797</t>
  </si>
  <si>
    <t>2000124937</t>
  </si>
  <si>
    <t>ZP</t>
  </si>
  <si>
    <t>EVENTO MAY_2019</t>
  </si>
  <si>
    <t>800000000</t>
  </si>
  <si>
    <t>atlantico</t>
  </si>
  <si>
    <t>ZV</t>
  </si>
  <si>
    <t>2000139539</t>
  </si>
  <si>
    <t>2905100203</t>
  </si>
  <si>
    <t>76001031424 KAREN  AREVALO</t>
  </si>
  <si>
    <t>MPS VAL 803</t>
  </si>
  <si>
    <t>2000124943</t>
  </si>
  <si>
    <t>7600000000</t>
  </si>
  <si>
    <t>valle</t>
  </si>
  <si>
    <t>2000149097</t>
  </si>
  <si>
    <t>4767517011</t>
  </si>
  <si>
    <t>4700000000</t>
  </si>
  <si>
    <t>1902598450</t>
  </si>
  <si>
    <t>47675134553 NATASHA ELENA CABALLERO HOLGUIN</t>
  </si>
  <si>
    <t>4161236221</t>
  </si>
  <si>
    <t>MPS MAG 801</t>
  </si>
  <si>
    <t>2000124941</t>
  </si>
  <si>
    <t>magdalena</t>
  </si>
  <si>
    <t>MPS BOY 798</t>
  </si>
  <si>
    <t>2000153444</t>
  </si>
  <si>
    <t>1513517011</t>
  </si>
  <si>
    <t>1500000000</t>
  </si>
  <si>
    <t>1902589103</t>
  </si>
  <si>
    <t>15135074894 POLIDORO  CARVAJAL LEGUIZAMO</t>
  </si>
  <si>
    <t>4161240470</t>
  </si>
  <si>
    <t>2000124938</t>
  </si>
  <si>
    <t>boyaca</t>
  </si>
  <si>
    <t>2000154612</t>
  </si>
  <si>
    <t>5438517011</t>
  </si>
  <si>
    <t>6800000000</t>
  </si>
  <si>
    <t>1902582627</t>
  </si>
  <si>
    <t>68615416685 JHON MARIO GOMEZ RODRIGUEZ</t>
  </si>
  <si>
    <t>4161232647</t>
  </si>
  <si>
    <t>1902582620</t>
  </si>
  <si>
    <t>68895186335 LUIS AURELIO OLAVE CANO</t>
  </si>
  <si>
    <t>6889517011</t>
  </si>
  <si>
    <t>4161240472</t>
  </si>
  <si>
    <t>MPS SAN 802</t>
  </si>
  <si>
    <t>2000124942</t>
  </si>
  <si>
    <t>santander</t>
  </si>
  <si>
    <t>MPS GUA 800</t>
  </si>
  <si>
    <t>2000185280</t>
  </si>
  <si>
    <t>9400017011</t>
  </si>
  <si>
    <t>9400000000</t>
  </si>
  <si>
    <t>1902681113</t>
  </si>
  <si>
    <t>94001211475 LEONARDO FABIO RAMIREZ MEDINA</t>
  </si>
  <si>
    <t>4161236223</t>
  </si>
  <si>
    <t>2000124940</t>
  </si>
  <si>
    <t>guainia</t>
  </si>
  <si>
    <t>2000188221</t>
  </si>
  <si>
    <t>2346617011</t>
  </si>
  <si>
    <t>2300000000</t>
  </si>
  <si>
    <t>1902566053</t>
  </si>
  <si>
    <t>23466127546 DIANIS ROSA LOPEZ IBAÑEZ</t>
  </si>
  <si>
    <t>4161229129</t>
  </si>
  <si>
    <t>MPS COR 799</t>
  </si>
  <si>
    <t>2000124939</t>
  </si>
  <si>
    <t>cordoba</t>
  </si>
  <si>
    <t>1901698752</t>
  </si>
  <si>
    <t>2000326479</t>
  </si>
  <si>
    <t>15090080805 DIDYER SANTIAGO MENDEZ MOLINA</t>
  </si>
  <si>
    <t>1509017011</t>
  </si>
  <si>
    <t>11151218382</t>
  </si>
  <si>
    <t>1901906049</t>
  </si>
  <si>
    <t>68755034295 YULISA  PRADA ARDILA</t>
  </si>
  <si>
    <t>6875517011</t>
  </si>
  <si>
    <t>11151218400</t>
  </si>
  <si>
    <t>1903888686</t>
  </si>
  <si>
    <t>70001135146 HOCTAVIO LOPEZ</t>
  </si>
  <si>
    <t>7000117011</t>
  </si>
  <si>
    <t>12130852920</t>
  </si>
  <si>
    <t>1903864982</t>
  </si>
  <si>
    <t>68190406699 ANA LIZARAZO</t>
  </si>
  <si>
    <t>6819017011</t>
  </si>
  <si>
    <t>12130854677</t>
  </si>
  <si>
    <t>1904112561</t>
  </si>
  <si>
    <t>25754139210 ELIANA GOMEZ</t>
  </si>
  <si>
    <t>2575420011</t>
  </si>
  <si>
    <t>12130856632</t>
  </si>
  <si>
    <t>70891206 BOG-16</t>
  </si>
  <si>
    <t>515417011</t>
  </si>
  <si>
    <t>1902865174</t>
  </si>
  <si>
    <t>68575413681 DILAN JESUS CHAVEZ TORRES</t>
  </si>
  <si>
    <t>6857517011</t>
  </si>
  <si>
    <t>6200821702</t>
  </si>
  <si>
    <t>1904213811</t>
  </si>
  <si>
    <t>68190132549 OLGA OSPINA</t>
  </si>
  <si>
    <t>6819020011</t>
  </si>
  <si>
    <t>7161020614</t>
  </si>
  <si>
    <t>1901698522</t>
  </si>
  <si>
    <t>23555124280 JIMENEZ PERTUZ NIDIA</t>
  </si>
  <si>
    <t>2355517011</t>
  </si>
  <si>
    <t>7161028402</t>
  </si>
  <si>
    <t>1901698527</t>
  </si>
  <si>
    <t>1902089123</t>
  </si>
  <si>
    <t>13222347885 DAIRIS VANEZA SALAS BALDOVINO</t>
  </si>
  <si>
    <t>1322217011</t>
  </si>
  <si>
    <t>SALDO 13686 PAGO MAYO 2019</t>
  </si>
  <si>
    <t>1901906414</t>
  </si>
  <si>
    <t>68190132549 OLGA LUCIA OSPINA CUELLAR</t>
  </si>
  <si>
    <t>9191450003</t>
  </si>
  <si>
    <t>1901766148</t>
  </si>
  <si>
    <t>05154347987 MARIANA  VIUCHI GUTIERREZ</t>
  </si>
  <si>
    <t>9191456621</t>
  </si>
  <si>
    <t>2000324404</t>
  </si>
  <si>
    <t>EVENTO DESENCAJE RESERVAS TECNICAS</t>
  </si>
  <si>
    <t>cundinamarca</t>
  </si>
  <si>
    <t>ACEPTA EPS GLOS FE 28397 05/02/2020 C</t>
  </si>
  <si>
    <t>GL-682173392023</t>
  </si>
  <si>
    <t>HLV62959</t>
  </si>
  <si>
    <t>1906016435</t>
  </si>
  <si>
    <t>2000461927</t>
  </si>
  <si>
    <t>47692461236 YUSELIS MADRID</t>
  </si>
  <si>
    <t>4769217011</t>
  </si>
  <si>
    <t>1041147198</t>
  </si>
  <si>
    <t>85328365 MAG-945</t>
  </si>
  <si>
    <t>2000443360</t>
  </si>
  <si>
    <t>CARTERA EVENTO</t>
  </si>
  <si>
    <t>MAGDALENA</t>
  </si>
  <si>
    <t>2000482660</t>
  </si>
  <si>
    <t>1904893489</t>
  </si>
  <si>
    <t>68190366638 JOSE ACERO</t>
  </si>
  <si>
    <t>6041157849</t>
  </si>
  <si>
    <t>88651866SAN1481</t>
  </si>
  <si>
    <t>2000477425</t>
  </si>
  <si>
    <t>ESSC24-EVENTO</t>
  </si>
  <si>
    <t>SANTANDER</t>
  </si>
  <si>
    <t>HLV719346</t>
  </si>
  <si>
    <t>1906234502</t>
  </si>
  <si>
    <t>2000505481</t>
  </si>
  <si>
    <t>25754127291 PASTORA GUZMAN</t>
  </si>
  <si>
    <t>2010802367</t>
  </si>
  <si>
    <t>88651866CUN1227</t>
  </si>
  <si>
    <t>2000477170</t>
  </si>
  <si>
    <t>CUNDINAMARCA</t>
  </si>
  <si>
    <t>HLV719651</t>
  </si>
  <si>
    <t>1906506993</t>
  </si>
  <si>
    <t>2000505483</t>
  </si>
  <si>
    <t>76233634570 LUIS LEON</t>
  </si>
  <si>
    <t>7623320011</t>
  </si>
  <si>
    <t>2010803764</t>
  </si>
  <si>
    <t>88651866VAL1642</t>
  </si>
  <si>
    <t>2000477587</t>
  </si>
  <si>
    <t>VALLE</t>
  </si>
  <si>
    <t>HLV719065</t>
  </si>
  <si>
    <t>1906342615</t>
  </si>
  <si>
    <t>2000505484</t>
  </si>
  <si>
    <t>68190478394 PEDRO LOPEZ</t>
  </si>
  <si>
    <t>2010805523</t>
  </si>
  <si>
    <t>73262203 SAN-95</t>
  </si>
  <si>
    <t>SALDO 68190366638 JOSE ACERO</t>
  </si>
  <si>
    <t>2000346623</t>
  </si>
  <si>
    <t>EVENTO JUL_2020</t>
  </si>
  <si>
    <t>HLV722432</t>
  </si>
  <si>
    <t>2000505487</t>
  </si>
  <si>
    <t>9400120011</t>
  </si>
  <si>
    <t>1906510283</t>
  </si>
  <si>
    <t>94001007713 ERIKA REYES</t>
  </si>
  <si>
    <t>2021313758</t>
  </si>
  <si>
    <t>88651866GUA1262</t>
  </si>
  <si>
    <t>2000477205</t>
  </si>
  <si>
    <t>GUAINIA</t>
  </si>
  <si>
    <t>2000505491</t>
  </si>
  <si>
    <t>SALDO 25754127291 PASTORA GUZMAN</t>
  </si>
  <si>
    <t>SALDO 76233634570 LUIS LEON</t>
  </si>
  <si>
    <t>2355520011</t>
  </si>
  <si>
    <t>SALDO 94001007713 ERIKA REYES</t>
  </si>
  <si>
    <t>1904860613</t>
  </si>
  <si>
    <t>23555124280 JIMENEZ NIDIA</t>
  </si>
  <si>
    <t>7161020598</t>
  </si>
  <si>
    <t>HLV730485</t>
  </si>
  <si>
    <t>2000615574</t>
  </si>
  <si>
    <t>1907424563</t>
  </si>
  <si>
    <t>68498031358 VIANETH RANGEL</t>
  </si>
  <si>
    <t>6849820011</t>
  </si>
  <si>
    <t>6010851829</t>
  </si>
  <si>
    <t>08433517392 OSCAR REINOSO</t>
  </si>
  <si>
    <t>99707701 ATL119</t>
  </si>
  <si>
    <t>2000596287</t>
  </si>
  <si>
    <t>ESS024-EVENTO</t>
  </si>
  <si>
    <t>HLV732886</t>
  </si>
  <si>
    <t>2000640822</t>
  </si>
  <si>
    <t>1907748482</t>
  </si>
  <si>
    <t>25754156820 NELSON RODRIGUEZ</t>
  </si>
  <si>
    <t>6010853992</t>
  </si>
  <si>
    <t>HLV742865</t>
  </si>
  <si>
    <t>1908331149</t>
  </si>
  <si>
    <t>2000707921</t>
  </si>
  <si>
    <t>20400871651 MISFRED PEREZ</t>
  </si>
  <si>
    <t>2040020011</t>
  </si>
  <si>
    <t>9010900766</t>
  </si>
  <si>
    <t>HLV747127</t>
  </si>
  <si>
    <t>1908331156</t>
  </si>
  <si>
    <t>9081355919</t>
  </si>
  <si>
    <t>MPS CES 2125</t>
  </si>
  <si>
    <t>2000662210</t>
  </si>
  <si>
    <t>ESS024 EVENTO</t>
  </si>
  <si>
    <t>2000000000</t>
  </si>
  <si>
    <t>CESAR</t>
  </si>
  <si>
    <t>HLV746861</t>
  </si>
  <si>
    <t>1908571796</t>
  </si>
  <si>
    <t>2000722909</t>
  </si>
  <si>
    <t>76001077956 MICHAEL BENITEZ</t>
  </si>
  <si>
    <t>9081354569</t>
  </si>
  <si>
    <t>MPS VAL 3364</t>
  </si>
  <si>
    <t>2000663454</t>
  </si>
  <si>
    <t>HLV747126</t>
  </si>
  <si>
    <t>1908406831</t>
  </si>
  <si>
    <t>2000748942</t>
  </si>
  <si>
    <t>9081409061</t>
  </si>
  <si>
    <t>MPS SAN 2975</t>
  </si>
  <si>
    <t>2000663064</t>
  </si>
  <si>
    <t>HLV746032</t>
  </si>
  <si>
    <t>2000755036</t>
  </si>
  <si>
    <t>1908674065</t>
  </si>
  <si>
    <t>15757121923 CARLOS LUQUE</t>
  </si>
  <si>
    <t>1575720011</t>
  </si>
  <si>
    <t>9081406180</t>
  </si>
  <si>
    <t>MPS BOY 1916</t>
  </si>
  <si>
    <t>2000662001</t>
  </si>
  <si>
    <t>BOYACA</t>
  </si>
  <si>
    <t>HLV754591</t>
  </si>
  <si>
    <t>1909506195</t>
  </si>
  <si>
    <t>2000794231</t>
  </si>
  <si>
    <t>2530722371 JUAN JIMENEZ</t>
  </si>
  <si>
    <t>12071859587</t>
  </si>
  <si>
    <t>HLV756044</t>
  </si>
  <si>
    <t>1909506189</t>
  </si>
  <si>
    <t>2575421412 JERONIMO SOLORZANO</t>
  </si>
  <si>
    <t>12071912747</t>
  </si>
  <si>
    <t>HLV740224</t>
  </si>
  <si>
    <t>1908401361</t>
  </si>
  <si>
    <t>25754124927 MARTHA AROS</t>
  </si>
  <si>
    <t>9010859765</t>
  </si>
  <si>
    <t>HLV743728</t>
  </si>
  <si>
    <t>1908400994</t>
  </si>
  <si>
    <t>HLV745364</t>
  </si>
  <si>
    <t>1908401001</t>
  </si>
  <si>
    <t>HLV745583</t>
  </si>
  <si>
    <t>1908401016</t>
  </si>
  <si>
    <t>MPS CUN 2312</t>
  </si>
  <si>
    <t>2000662398</t>
  </si>
  <si>
    <t>HLV749967</t>
  </si>
  <si>
    <t>1908991663</t>
  </si>
  <si>
    <t>2000794238</t>
  </si>
  <si>
    <t>08137176006 ROSA CARREÑO</t>
  </si>
  <si>
    <t>813720011</t>
  </si>
  <si>
    <t>11111852106</t>
  </si>
  <si>
    <t>SALDO 2575421412 JERONIMO SOLORZANO</t>
  </si>
  <si>
    <t>500000000</t>
  </si>
  <si>
    <t>SALDO 25754156820 NELSON RODRIGUEZ</t>
  </si>
  <si>
    <t>HLV735916</t>
  </si>
  <si>
    <t>1907726909</t>
  </si>
  <si>
    <t>05031074729 WILLIAM RODRIGUEZ</t>
  </si>
  <si>
    <t>560420011</t>
  </si>
  <si>
    <t>6101459779</t>
  </si>
  <si>
    <t>SALDO 15757121923 CARLOS LUQUE</t>
  </si>
  <si>
    <t>86746678 ANT-263</t>
  </si>
  <si>
    <t>ESSC24-EVENTO   SEGUNDO PROCESO FEBRERO</t>
  </si>
  <si>
    <t>ANTIOQUIA</t>
  </si>
  <si>
    <t>HLV757416</t>
  </si>
  <si>
    <t>1909620144</t>
  </si>
  <si>
    <t>2000794240</t>
  </si>
  <si>
    <t>25754152834 MARISOL CHAPARRO</t>
  </si>
  <si>
    <t>1071241531</t>
  </si>
  <si>
    <t>5400000000</t>
  </si>
  <si>
    <t>SALDO 68498031358 VIANETH RANGEL</t>
  </si>
  <si>
    <t>HLV744991</t>
  </si>
  <si>
    <t>1908115154</t>
  </si>
  <si>
    <t>54001387859 JESSIKA PARADA</t>
  </si>
  <si>
    <t>MPS NOR 2797</t>
  </si>
  <si>
    <t>2000662885</t>
  </si>
  <si>
    <t>NORTE DE SANTANDER</t>
  </si>
  <si>
    <t>2000868518</t>
  </si>
  <si>
    <t>SALDO 25754152834 MARISOL CHAPARRO</t>
  </si>
  <si>
    <t>HLV754041</t>
  </si>
  <si>
    <t>1909238946</t>
  </si>
  <si>
    <t>13001273762 MARICELL OLIVO</t>
  </si>
  <si>
    <t>1300120011</t>
  </si>
  <si>
    <t>12071908382</t>
  </si>
  <si>
    <t>SALDO SALDO 2575421412 JERONIMO SOLORZANO</t>
  </si>
  <si>
    <t>1300000000</t>
  </si>
  <si>
    <t>21458357 BOL263</t>
  </si>
  <si>
    <t>2000860697</t>
  </si>
  <si>
    <t>EVENTO PORTABILIDAD</t>
  </si>
  <si>
    <t>BOLIVAR</t>
  </si>
  <si>
    <t>2000868519</t>
  </si>
  <si>
    <t>SALDO 13001273762 MARICELL OLIVO</t>
  </si>
  <si>
    <t>21466310BOL56</t>
  </si>
  <si>
    <t>2000862502</t>
  </si>
  <si>
    <t>BOLIVAR EVENTO PORTABILIDAD Subsidiado</t>
  </si>
  <si>
    <t>HLV756999</t>
  </si>
  <si>
    <t>1909682420</t>
  </si>
  <si>
    <t>2000868578</t>
  </si>
  <si>
    <t>1071240104</t>
  </si>
  <si>
    <t>HLV752977</t>
  </si>
  <si>
    <t>1908991783</t>
  </si>
  <si>
    <t>20001004911 MARLENIS BROCHERO</t>
  </si>
  <si>
    <t>4700117011</t>
  </si>
  <si>
    <t>11121741816</t>
  </si>
  <si>
    <t>SALDO SALDO 13001273762 MARICELL OLIVO</t>
  </si>
  <si>
    <t>HLV724084</t>
  </si>
  <si>
    <t>1906672991</t>
  </si>
  <si>
    <t>1100116886 ANETH FIERRO</t>
  </si>
  <si>
    <t>1100120011</t>
  </si>
  <si>
    <t>3081003717</t>
  </si>
  <si>
    <t>HLV746166</t>
  </si>
  <si>
    <t>1908674091</t>
  </si>
  <si>
    <t>9081352727</t>
  </si>
  <si>
    <t>21466310BOY219</t>
  </si>
  <si>
    <t>2000862665</t>
  </si>
  <si>
    <t>BOYACA EVENTO PORTABILIDAD Subsidiado</t>
  </si>
  <si>
    <t>21466310CES348</t>
  </si>
  <si>
    <t>2000868583</t>
  </si>
  <si>
    <t>HLV765017</t>
  </si>
  <si>
    <t>1910176742</t>
  </si>
  <si>
    <t>20001079897 MAICOL MEDINA</t>
  </si>
  <si>
    <t>2000120011</t>
  </si>
  <si>
    <t>3110839660</t>
  </si>
  <si>
    <t>2000862794</t>
  </si>
  <si>
    <t>CESAR EVENTO PORTABILIDAD Subsidiado</t>
  </si>
  <si>
    <t>2000868587</t>
  </si>
  <si>
    <t>HLV754326</t>
  </si>
  <si>
    <t>1909076672</t>
  </si>
  <si>
    <t>23574147493 SANTIAGO SEVILLA</t>
  </si>
  <si>
    <t>2357420011</t>
  </si>
  <si>
    <t>12071910374</t>
  </si>
  <si>
    <t>21466385MAG806</t>
  </si>
  <si>
    <t>2000863252</t>
  </si>
  <si>
    <t>MAGDALENA EVENTO PORTABILIDAD Subsidiado</t>
  </si>
  <si>
    <t>2000868591</t>
  </si>
  <si>
    <t>SALDO SALDO 15757121923 CARLOS LUQUE</t>
  </si>
  <si>
    <t>HLV767731</t>
  </si>
  <si>
    <t>1910542612</t>
  </si>
  <si>
    <t>68377465973 EMILI ANZOLA</t>
  </si>
  <si>
    <t>5031648359</t>
  </si>
  <si>
    <t>21466489SAN1202</t>
  </si>
  <si>
    <t>2000863648</t>
  </si>
  <si>
    <t>SANTANDER EVENTO PORTABILIDAD Subsidiado</t>
  </si>
  <si>
    <t>SALDO 68377465973 EMILI ANZOLA</t>
  </si>
  <si>
    <t>Cancelada</t>
  </si>
  <si>
    <t>HLV759510</t>
  </si>
  <si>
    <t>1909620162</t>
  </si>
  <si>
    <t>GLOSA INICIAL GL-25765434263443</t>
  </si>
  <si>
    <t>HLV756075</t>
  </si>
  <si>
    <t>1909083187</t>
  </si>
  <si>
    <t>GLOSA INICIAL GL-087654328932403</t>
  </si>
  <si>
    <t>12071912499</t>
  </si>
  <si>
    <t>HLV767048</t>
  </si>
  <si>
    <t>1910882243</t>
  </si>
  <si>
    <t>GLOSA INICIAL GL-155555562532724</t>
  </si>
  <si>
    <t>1548020011</t>
  </si>
  <si>
    <t>5031631473</t>
  </si>
  <si>
    <t>GLOSA INICIAL GL-25765434383255</t>
  </si>
  <si>
    <t>Glosas Por Conciliar</t>
  </si>
  <si>
    <t>COD_DEVOLUCION</t>
  </si>
  <si>
    <t>FACTURA</t>
  </si>
  <si>
    <t>FECHA_DEVOLUCION</t>
  </si>
  <si>
    <t>FECHA_LLEGADA_APLISALUD</t>
  </si>
  <si>
    <t>IPS</t>
  </si>
  <si>
    <t>NOMBRE</t>
  </si>
  <si>
    <t>MOTIVO_ESPECIFICO</t>
  </si>
  <si>
    <t>DESCRIPCION</t>
  </si>
  <si>
    <t>OBSERVACIONES</t>
  </si>
  <si>
    <t>DF-119261133119</t>
  </si>
  <si>
    <t>HLV754741</t>
  </si>
  <si>
    <t>17/12/2021 12:00:00 a. m.</t>
  </si>
  <si>
    <t>7/12/2021 12:00:00 a. m.</t>
  </si>
  <si>
    <t>EMPRESA SOCIAL DEL ESTADO HOSPITAL DE LA VEGA</t>
  </si>
  <si>
    <t xml:space="preserve">perea cordoba veronica </t>
  </si>
  <si>
    <t>Usuario o servicio correspondiente a otro plan responsable</t>
  </si>
  <si>
    <t>Se hace devolución total de la factura HLV754741. dado que el usuario se encontraba INACTIVO para los servicios prestados al paciente el  11/11/2021. se verifica en el Adres y efectivamente el paciente se encuentra afiliado a la EPS Salud total desde el 01/10/2021. para la fecha de atención. el paciente se encontraba inactivo en Coosalud. por ende. el pago corresponde a la EPS antes mencionada.</t>
  </si>
  <si>
    <t>DF-13211532855</t>
  </si>
  <si>
    <t>19/01/2018 12:00:00 a. m.</t>
  </si>
  <si>
    <t>PEREZ MACIAS OSIRIS JOHANA</t>
  </si>
  <si>
    <t>Falta de competencia para el pago  Se procede a devolver las facturas ya que toda atención realizada desde el 1 de Noviembre de 2017 hacia adelante serán facturadas con el Nit nuevo de COOSALUD EPS que es 900226715-3 y las atenciones de Octubre hacia atrás con el Nit antiguo por motivo de cambio de razón social. Por favor corregir Nit.</t>
  </si>
  <si>
    <t>DF-13211532856</t>
  </si>
  <si>
    <t>DF-257654326731619</t>
  </si>
  <si>
    <t>HLV767600</t>
  </si>
  <si>
    <t>11/05/2022 12:00:00 a. m.</t>
  </si>
  <si>
    <t>2/05/2022 12:00:00 a. m.</t>
  </si>
  <si>
    <t xml:space="preserve">Montes Diaz Conguer  David </t>
  </si>
  <si>
    <t>Se realiza devolución de la factura. ya que se evidencia que el usuario nose encuentra activo en la base de datos de coosalud se solicita ala ips realizar tramites de afiliacion ala EPS  desde el dia de la atencion  para continuar con el respectivo proceso de auditoria Una vez subsanado el motivo de la devolución. se solicita a la IPS radicar nuevamente en el portal de aplistaff para continuar con su respectivo proceso.-</t>
  </si>
  <si>
    <t>DF-68765434523529</t>
  </si>
  <si>
    <t>HLV16588</t>
  </si>
  <si>
    <t>30/06/2022 12:00:00 a. m.</t>
  </si>
  <si>
    <t>4/06/2022 12:00:00 a. m.</t>
  </si>
  <si>
    <t xml:space="preserve">Espinosa Blanco Sandra  Liliana </t>
  </si>
  <si>
    <t>SE HACE DEVOLUCION DE LA FACTURA. PACIENTE QUE PARA LA FECHA DE PRESTACION DEL SERVICIO.  NO SE ENCUENTRA ACTIVO EN BASE DE DATOS . FAVOR VALIDAR CON EL AREA DE ASEGURAMIENTO DE LA EPS. ADEMAS NO SE EVIDENCIA SOLICITUD Y/O VB DE AUTORIZACION  POR PARTE DE LA EPS</t>
  </si>
  <si>
    <t>DF-68765434523530</t>
  </si>
  <si>
    <t>HLV66613</t>
  </si>
  <si>
    <t>3/06/2022 12:00:00 a. m.</t>
  </si>
  <si>
    <t>SE REALIZA DEVOLUCION DE LA FACTURA NO SE EVIDENCIA SOLICITUD Y/O VB DE AUTORIZACION  POR PARTE DE LA EPS</t>
  </si>
  <si>
    <t>DF-68925163284</t>
  </si>
  <si>
    <t>1/12/2018 12:00:00 a. m.</t>
  </si>
  <si>
    <t>Ruiz Sanmiguel Gloria Ines</t>
  </si>
  <si>
    <t xml:space="preserve">SE REALIZA DEVOLUCION DEL COBRO POR CUANTO SE EVIDENCIA QUE LA USUARIA A LA QUE SE LE BRINDARON LOS SERVICIOS QUE SE FACTURAN. NO SE ENCUENTRA EN LA BASE DE DATOS DE COOSALUD EPS PARA EL MOMENTO DE LA PRESTACION DE SERVICIOS 20 A 23/06/2018. FECHA DE RETIRO 16/06/2018. FAVOR COMUNICARSE CON EL AREA DE ASEGURAMIENTO DE COOSALUD EPS. </t>
  </si>
  <si>
    <t>DF-05555556473528</t>
  </si>
  <si>
    <t>7/05/2020 12:00:00 a. m.</t>
  </si>
  <si>
    <t>2/05/2020 12:00:00 a. m.</t>
  </si>
  <si>
    <t xml:space="preserve">Villa  Mejia Maribel  </t>
  </si>
  <si>
    <t>Autorización principal no existe o no corresponde al prestador del servicio de salud</t>
  </si>
  <si>
    <t>Se hace devolución total de la factura. dado que se verifica en la página de dynamicoos y en COOSALUD EPS y no hay evidencia de haber realizado el reporte para el servicio facturado. además la IPS no se encuentra en la red de prestadores de COOSALUD EPS. requisito necesario para su respectivo cobro.Una vez subsanado el motivo de devolución de la factura se debe presentar nuevamente ante COOSALUD para su radicación y proceso financiero</t>
  </si>
  <si>
    <t>DF-05765434633212</t>
  </si>
  <si>
    <t>HLV47945</t>
  </si>
  <si>
    <t>22/06/2022 12:00:00 a. m.</t>
  </si>
  <si>
    <t xml:space="preserve"> Gomez  Navarrete Liliana  Patricia </t>
  </si>
  <si>
    <t>Se hace devolución de la factura HLV47945 por valor de $2'459.812. servicios prestados sin autorización de Coosalud EPS.  IPS no red.</t>
  </si>
  <si>
    <t>DF-05765434633213</t>
  </si>
  <si>
    <t>HLV53718</t>
  </si>
  <si>
    <t>Se hace devolución de factura HLV53718 $816.650. no se encuentran autorizaciones de Coosalud para el servicio prestado.</t>
  </si>
  <si>
    <t>DF-085555569232848</t>
  </si>
  <si>
    <t>HLV773857</t>
  </si>
  <si>
    <t>29/06/2022 12:00:00 a. m.</t>
  </si>
  <si>
    <t>10/06/2022 12:00:00 a. m.</t>
  </si>
  <si>
    <t xml:space="preserve">Polo  Padilla Keyla  </t>
  </si>
  <si>
    <t>DF-155555567331487</t>
  </si>
  <si>
    <t>HLV70418</t>
  </si>
  <si>
    <t>15/06/2022 12:00:00 a. m.</t>
  </si>
  <si>
    <t xml:space="preserve">Suarez Tous Jean  Carlos </t>
  </si>
  <si>
    <t>Se efectua devolucion de la factura. inconsintencia en la autorizacion de la factura no se presenta ningun anexo relacionado. ni mucho menos caso dynamicos para validar dicha informacion de la factura.</t>
  </si>
  <si>
    <t>DF-259261131629</t>
  </si>
  <si>
    <t>HLV718003</t>
  </si>
  <si>
    <t>25/02/2021 12:00:00 a. m.</t>
  </si>
  <si>
    <t>1/02/2021 12:00:00 a. m.</t>
  </si>
  <si>
    <t>Se hace devolución total de la factura. se verifica en Dynamicoos y se evidencia que el numero de portabilidad 07810961 se encuentra cancelada. dicho requisito es necesario para su respectivo tramite.Una vez subsanado el motivo de la devolución. se solicita a la IPS radicar nuevamente en el portal de aplistaff para  continuar con su respectivo proceso. .</t>
  </si>
  <si>
    <t>DF-475555568036272</t>
  </si>
  <si>
    <t>HLV56270</t>
  </si>
  <si>
    <t>Vargas Polo Nitsulay Andrea</t>
  </si>
  <si>
    <t>Se hace devolución de la factura según art 12 y 14 de la resolución 3047 (cód. 21) dado que el servicio no fue autorizado por la EPS para la prestación del servicio. Cabe resaltar que una vez subsanado este inconveniente la factura debe ser presentada nuevamente. en el tiempo de radicación que aplica del 01 al 10 de cada mes en la plataforma SAMI.</t>
  </si>
  <si>
    <t>DF-475555568036273</t>
  </si>
  <si>
    <t>HLV59964</t>
  </si>
  <si>
    <t>DF-475555568036274</t>
  </si>
  <si>
    <t>HLV68438</t>
  </si>
  <si>
    <t>DF-475555568036345</t>
  </si>
  <si>
    <t>HLV59827</t>
  </si>
  <si>
    <t>28/06/2022 12:00:00 a. m.</t>
  </si>
  <si>
    <t>DF-085555569232743</t>
  </si>
  <si>
    <t>HLV59003</t>
  </si>
  <si>
    <t>13/06/2022 12:00:00 a. m.</t>
  </si>
  <si>
    <t>Factura no cumple requisitos legales</t>
  </si>
  <si>
    <t>Se realiza devolucion de factura y todos sus anexos debido que en el proceso de auditoria se evidencia que segun lo cargado en RIPS contiene prefijo y al visualizar la factura. esta con tiene el prefijo</t>
  </si>
  <si>
    <t>DF-25765432843426</t>
  </si>
  <si>
    <t>HLV712913</t>
  </si>
  <si>
    <t>16/06/2022 12:00:00 a. m.</t>
  </si>
  <si>
    <t xml:space="preserve">Gomez  Martinez Leonardo  Jose </t>
  </si>
  <si>
    <t xml:space="preserve">Se realiza devolucion de la factura ya que factura se encuentra ilegible y no se puede ver bien la informacion por lo cual no se puede realizar auditoria. subsanar motivo y volver a radicar </t>
  </si>
  <si>
    <t>DF-257654341031093</t>
  </si>
  <si>
    <t>HLV766977</t>
  </si>
  <si>
    <t>3/05/2022 12:00:00 a. m.</t>
  </si>
  <si>
    <t xml:space="preserve">Pinzon  Ascani Yudith  </t>
  </si>
  <si>
    <t>Se hace devolucion de factura. ips NO ANEXA ARCHIVO EXCEL Y PDF SISMUESTRA exigidos por el adress para pruebas covid. por lo anterior no es posible continuar con procesos. subsanar motivo de devolucion y radicar nuevamente.</t>
  </si>
  <si>
    <t>DF-4750237199</t>
  </si>
  <si>
    <t>22/12/2020 12:00:00 a. m.</t>
  </si>
  <si>
    <t>GOMEZ ARIAS BRENDA LETICIA</t>
  </si>
  <si>
    <t xml:space="preserve">    . No presentan los anexos con la evidencia de los envíos con su trazabilidad dentro de los tiempos normativos</t>
  </si>
  <si>
    <t>DF-6804833728</t>
  </si>
  <si>
    <t>11/05/2020 12:00:00 a. m.</t>
  </si>
  <si>
    <t>1/05/2020 12:00:00 a. m.</t>
  </si>
  <si>
    <t>Camacho Velasco Silvia Johanna</t>
  </si>
  <si>
    <t>Se realiza devolucion de la factura no se evidencia archivo AC  en los rips correspondientes a la atencion de urgencias. por tal motivo no da lugar al cobro.</t>
  </si>
  <si>
    <t>DF-68217335862</t>
  </si>
  <si>
    <t>30/06/2020 12:00:00 a. m.</t>
  </si>
  <si>
    <t>4/06/2020 12:00:00 a. m.</t>
  </si>
  <si>
    <t>CEPEDA TEJEIRO DIANA CAROLINA</t>
  </si>
  <si>
    <t>Se realiza devolucion de factura urgencia no reportada en los tiempos establecidos.</t>
  </si>
  <si>
    <t>DF-68217335863</t>
  </si>
  <si>
    <t>Se realiza devolucion de factura urgencia no reportada en los tiempos establecidos segun normatividad vigente.</t>
  </si>
  <si>
    <t>DF-689247736359</t>
  </si>
  <si>
    <t>HLV725481</t>
  </si>
  <si>
    <t>6/04/2021 12:00:00 a. m.</t>
  </si>
  <si>
    <t>8/03/2021 12:00:00 a. m.</t>
  </si>
  <si>
    <t xml:space="preserve">Ariza Gelvez Araceli </t>
  </si>
  <si>
    <t>Se hace devolución de la factura. se realiza validación de la información suministrada y según requisitos contemplados en la resolución 3495 del 2019 expedida por el ministerio de salud y seguridad social. al igual que la resolución 537 del 2020. atendiendo el lineamiento y dando cumplimiento a las obligaciones de  confiabilidad seguridad y calidad de los datos sobre la prestación  de servicios  de salud.. "toda información debe ser codificada  en cups y cums tanto en los rips como en la factura (los medicamentos deben estar registrados correctamente y vigentes)."  No es posible dar tramite a la cuenta medica. una vez resueltos los motivos de la devolución. factura sujeta a nueva auditoria.</t>
  </si>
  <si>
    <t>DF-689247738063</t>
  </si>
  <si>
    <t>HLV69536</t>
  </si>
  <si>
    <t>24/06/2022 12:00:00 a. m.</t>
  </si>
  <si>
    <t>Se realiza devolucion de la factura. se evidencia numero de factura fisica 69536 y en rips fue cargado con prefijo HLV69536. por tanto no cumple con los requisitos legales.</t>
  </si>
  <si>
    <t>DF-689247738066</t>
  </si>
  <si>
    <t>HLV70052</t>
  </si>
  <si>
    <t>Se realiza devolucion de la factura. se evidencia numero de factura fisica 70052 y en rips fue cargado con prefijo HLV70052. por tanto no cumple con los requisitos legales.</t>
  </si>
  <si>
    <t>DF-689247738067</t>
  </si>
  <si>
    <t>HLV70695</t>
  </si>
  <si>
    <t>Se realiza devolucion de la factura. se evidencia numero de factura fisica 70695 y en rips fue cargado con prefijo HLV70695. por tanto no cumple con los requisitos legales.</t>
  </si>
  <si>
    <t>DF-689247738068</t>
  </si>
  <si>
    <t>HLV71016</t>
  </si>
  <si>
    <t>Se realiza devolucion de la factura. se evidencia numero de factura fisica 71016 y en rips fue cargado con prefijo HLV71016. por tanto no cumple con los requisitos legales.</t>
  </si>
  <si>
    <t>DF-769301734078</t>
  </si>
  <si>
    <t>7/12/2018 12:00:00 a. m.</t>
  </si>
  <si>
    <t>Montaño  Harold Hernando</t>
  </si>
  <si>
    <t>NUEVO NIT COOSALUD Se hace devolución de las facturas con sus respectivos soportes ya que los servicios prestados  hasta el 31 de octubre de 2017 deberán ser facturadas con el antiguo NIT 800249241-0  a nombre de la cooperativa de desarrollo integral COOSALUD y las facturas por servicios prestados a partir del 1 de noviembre de 2017 serán facturadas con el nuevo NIT 900226715-3 a nombre de COOSALUD ENTIDAD PROMOTORA DE SALUD. En el caso de las terapias si. se  realizaron una parte antes del 1 de noviembre 2017 y la otra después. se debe dividir la factura por el prestador. pero se utiliza la misma autorización. Por este motivo no se puede continuar con el proceso de radicación.favor anexar rips con nit y razon social actualizado.anexar respectiva copia de facturaCUALQUIER INQUIETUD COMUNCARSE 5565829</t>
  </si>
  <si>
    <t>DF-9493077310485</t>
  </si>
  <si>
    <t>13/12/2019 12:00:00 a. m.</t>
  </si>
  <si>
    <t>Mancera Estupiñan Manuel Ernesto</t>
  </si>
  <si>
    <t>SE HACE DEVOLUCIÓN DE LA CUENTA YA QUE LOS ARCHIVOS INTERNOS DEL RIPS PRESENTAN INCONSISTENCIA EN EL VALOR FACTURA.VERIFICAR QUE TODOS LOS CAMPOS ESTÉN BIEN DILIGENCIADOS.POR FAVOR REALIZAR LAS RESPECTIVAS CORRECCIONES Y UNA VEZ SUBSANE ENVIAR PARA CONTINUAR CON EL PROCESO DE RADICACIÓN.</t>
  </si>
  <si>
    <t>DF-9493077312766</t>
  </si>
  <si>
    <t>1/12/2020 12:00:00 a. m.</t>
  </si>
  <si>
    <t>Se hace devolución de la factura HLV2659 con sus respectivos soportes. de acuerdo a la radicación virtual la ips no adjunta la factura en el portal de Sami. de no ser así. se considera una inconsistencia. esto atendiendo los lineamientos de la Resolución 3374 del 2000. el cual indica que la IPS debe garantizar la confiabilidad. seguridad y calidad de los datos sobre la prestación individual de servicios de salud.Una vez subsanado el motivo de la devolución. se solicita a la IPS radicar la factura en el portal de SAMI . para continuar con el proceso de auditoria.</t>
  </si>
  <si>
    <t>Devoluciones</t>
  </si>
  <si>
    <t>HLV758187</t>
  </si>
  <si>
    <t>1909682395</t>
  </si>
  <si>
    <t>1071222454</t>
  </si>
  <si>
    <t>HLV759289</t>
  </si>
  <si>
    <t>1909682398</t>
  </si>
  <si>
    <t>HLV759645</t>
  </si>
  <si>
    <t>1909682403</t>
  </si>
  <si>
    <t>HLV758111</t>
  </si>
  <si>
    <t>1909682422</t>
  </si>
  <si>
    <t>HLV758723</t>
  </si>
  <si>
    <t>1909620149</t>
  </si>
  <si>
    <t>25754147131 KEVIN BERMUDEZ</t>
  </si>
  <si>
    <t>HLV758991</t>
  </si>
  <si>
    <t>1909620154</t>
  </si>
  <si>
    <t>HLV751771</t>
  </si>
  <si>
    <t>1908991773</t>
  </si>
  <si>
    <t>1100119726 JOSE MONTAÑO</t>
  </si>
  <si>
    <t>HLV755626</t>
  </si>
  <si>
    <t>1908982670</t>
  </si>
  <si>
    <t>20710959383 MARIA PAEZ</t>
  </si>
  <si>
    <t>2071021011</t>
  </si>
  <si>
    <t>12071911455</t>
  </si>
  <si>
    <t>HLV764052</t>
  </si>
  <si>
    <t>1910355018</t>
  </si>
  <si>
    <t>3110836071</t>
  </si>
  <si>
    <t>HLV764086</t>
  </si>
  <si>
    <t>1910176729</t>
  </si>
  <si>
    <t>HLV765265</t>
  </si>
  <si>
    <t>1910146044</t>
  </si>
  <si>
    <t>68377429423 LINA GIRALDO</t>
  </si>
  <si>
    <t>3110840271</t>
  </si>
  <si>
    <t>HLV769303</t>
  </si>
  <si>
    <t>1910882218</t>
  </si>
  <si>
    <t>9809D533B3988145E053020213AC9A64 YEIMY MARTINEZ</t>
  </si>
  <si>
    <t>1500120011</t>
  </si>
  <si>
    <t>5022156119</t>
  </si>
  <si>
    <t>15480171219 HERSILIA BUITRAGO</t>
  </si>
  <si>
    <t>HLV767538</t>
  </si>
  <si>
    <t>1910882249</t>
  </si>
  <si>
    <t>HLV769071</t>
  </si>
  <si>
    <t>1910542638</t>
  </si>
  <si>
    <t>5031635183</t>
  </si>
  <si>
    <t>2000868597</t>
  </si>
  <si>
    <t>SALDO SALDO 68377465973 EMILI ANZOLA</t>
  </si>
  <si>
    <t>HLV770108</t>
  </si>
  <si>
    <t>1910621736</t>
  </si>
  <si>
    <t>47189427433 ROBERTO BONET</t>
  </si>
  <si>
    <t>4718917011</t>
  </si>
  <si>
    <t>5111802545</t>
  </si>
  <si>
    <t>HLV770450</t>
  </si>
  <si>
    <t>1910542543</t>
  </si>
  <si>
    <t>5111804935</t>
  </si>
  <si>
    <t>HLV771331</t>
  </si>
  <si>
    <t>1910682924</t>
  </si>
  <si>
    <t>68307367931 GUSTAVO OREJARENA</t>
  </si>
  <si>
    <t>6830720011</t>
  </si>
  <si>
    <t>5111806905</t>
  </si>
  <si>
    <t>HLV772163</t>
  </si>
  <si>
    <t>1910882409</t>
  </si>
  <si>
    <t>5111807761</t>
  </si>
  <si>
    <t>HLV772224</t>
  </si>
  <si>
    <t>1910847773</t>
  </si>
  <si>
    <t>68001123063 GERALDINE DIAZ</t>
  </si>
  <si>
    <t>6800120011</t>
  </si>
  <si>
    <t>5111809790</t>
  </si>
  <si>
    <t>HLV717129</t>
  </si>
  <si>
    <t>1910905455</t>
  </si>
  <si>
    <t>980A584AC60707DCE053020213AC12BE LINA GIRALDO</t>
  </si>
  <si>
    <t>6031904577</t>
  </si>
  <si>
    <t>HLV53053</t>
  </si>
  <si>
    <t>1910876508</t>
  </si>
  <si>
    <t>23574159704 YOLEIDY ORTIZ</t>
  </si>
  <si>
    <t>6031933591</t>
  </si>
  <si>
    <t>HLV776140</t>
  </si>
  <si>
    <t>1910905426</t>
  </si>
  <si>
    <t>6100811129</t>
  </si>
  <si>
    <t>HLV775054</t>
  </si>
  <si>
    <t>1910687413</t>
  </si>
  <si>
    <t>6100816731</t>
  </si>
  <si>
    <t>HLV777702</t>
  </si>
  <si>
    <t>1910733416</t>
  </si>
  <si>
    <t>70713197617 HECTOR BALLESTEROS</t>
  </si>
  <si>
    <t>7071320011</t>
  </si>
  <si>
    <t>6100819459</t>
  </si>
  <si>
    <t>22675790 CUN -12</t>
  </si>
  <si>
    <t>2000869402</t>
  </si>
  <si>
    <t>ACUERDO DE PAGO NIT 900 PRIVADO</t>
  </si>
  <si>
    <t>MPS CUN -1230</t>
  </si>
  <si>
    <t>2000880379</t>
  </si>
  <si>
    <t>EVENTO</t>
  </si>
  <si>
    <t>MPS CUN -1231</t>
  </si>
  <si>
    <t>2000880380</t>
  </si>
  <si>
    <t>HLV743685</t>
  </si>
  <si>
    <t>1910998936</t>
  </si>
  <si>
    <t>GL</t>
  </si>
  <si>
    <t>EPS  ACEPTA GLOSA 16/06/2022 HLV743685 C</t>
  </si>
  <si>
    <t>Dg-25765434363215</t>
  </si>
  <si>
    <t>1910998994</t>
  </si>
  <si>
    <t>EPS  ACEPTA GLOSA 16/06/2022 HLV738452 C</t>
  </si>
  <si>
    <t>GL-087654328931316</t>
  </si>
  <si>
    <t>1910999033</t>
  </si>
  <si>
    <t>EPS  ACEPTA GLOSA 16/06/2022 HLV745174 C</t>
  </si>
  <si>
    <t>GL-54555556083995</t>
  </si>
  <si>
    <t>Para Pago</t>
  </si>
  <si>
    <t>Diferencia</t>
  </si>
  <si>
    <t>IPS verificar el saldo de la factura</t>
  </si>
  <si>
    <t>Sucursal</t>
  </si>
  <si>
    <t>Nit Prestador</t>
  </si>
  <si>
    <t>Nombre Prestador</t>
  </si>
  <si>
    <t>Cod Acreedor</t>
  </si>
  <si>
    <t>Nat Jur</t>
  </si>
  <si>
    <t>Num Factura</t>
  </si>
  <si>
    <t>Sub Factura</t>
  </si>
  <si>
    <t>Valor</t>
  </si>
  <si>
    <t>Total Factura</t>
  </si>
  <si>
    <t>Modalidad Contable</t>
  </si>
  <si>
    <t>NCredito</t>
  </si>
  <si>
    <t>Copago</t>
  </si>
  <si>
    <t>Fecha Factura</t>
  </si>
  <si>
    <t>Fecha Ingreso</t>
  </si>
  <si>
    <t>Fecha Egreso</t>
  </si>
  <si>
    <t>Fecha Auditoria</t>
  </si>
  <si>
    <t>Carnet</t>
  </si>
  <si>
    <t>Nombre Afiliado</t>
  </si>
  <si>
    <t>Orden</t>
  </si>
  <si>
    <t>Numero Autorizacion</t>
  </si>
  <si>
    <t>Valor Autorizacion</t>
  </si>
  <si>
    <t>Fecha Recibido</t>
  </si>
  <si>
    <t>Fecha_Rec Contable</t>
  </si>
  <si>
    <t>Ambito</t>
  </si>
  <si>
    <t>Auditada</t>
  </si>
  <si>
    <t>Verificada Auditada</t>
  </si>
  <si>
    <t>Usuario Verifica Auditada</t>
  </si>
  <si>
    <t>Num Doc SAP</t>
  </si>
  <si>
    <t>Remision</t>
  </si>
  <si>
    <t>Total Glosa</t>
  </si>
  <si>
    <t>Cod Glosa Inicial</t>
  </si>
  <si>
    <t>Valor Poss</t>
  </si>
  <si>
    <t>Valor No Poss</t>
  </si>
  <si>
    <t>Valor Tutela</t>
  </si>
  <si>
    <t>Valor CTC</t>
  </si>
  <si>
    <t>Alto Costo</t>
  </si>
  <si>
    <t>Py P</t>
  </si>
  <si>
    <t>Justificacion</t>
  </si>
  <si>
    <t>Codigo Barras</t>
  </si>
  <si>
    <t>Cuota Moderadora</t>
  </si>
  <si>
    <t>Plan Factura</t>
  </si>
  <si>
    <t>Santander</t>
  </si>
  <si>
    <t>900807482</t>
  </si>
  <si>
    <t>3888</t>
  </si>
  <si>
    <t>Publica</t>
  </si>
  <si>
    <t>CO6819020011</t>
  </si>
  <si>
    <t/>
  </si>
  <si>
    <t>Urgencias</t>
  </si>
  <si>
    <t>Si</t>
  </si>
  <si>
    <t>No</t>
  </si>
  <si>
    <t>Poss</t>
  </si>
  <si>
    <t>POS</t>
  </si>
  <si>
    <t>HLV46409</t>
  </si>
  <si>
    <t>980A6E8680DA1E35E053020213AC9B72</t>
  </si>
  <si>
    <t>ANA DELFINA LIZARAZO VDA DE LOPEZ</t>
  </si>
  <si>
    <t>04162716</t>
  </si>
  <si>
    <t>Hospitalario</t>
  </si>
  <si>
    <t>6032036221</t>
  </si>
  <si>
    <t>2206032036444066</t>
  </si>
  <si>
    <t>HLV52100</t>
  </si>
  <si>
    <t>68745459183</t>
  </si>
  <si>
    <t>JOSE STIVEN SUAREZ CARDENAS</t>
  </si>
  <si>
    <t>CO6874520011</t>
  </si>
  <si>
    <t>4722054</t>
  </si>
  <si>
    <t>6031940118</t>
  </si>
  <si>
    <t>2206031940569826</t>
  </si>
  <si>
    <t>Magdalena</t>
  </si>
  <si>
    <t>HLV54378</t>
  </si>
  <si>
    <t>47001302841</t>
  </si>
  <si>
    <t>OSCAR MAURICIO CAMARGO VARGAS</t>
  </si>
  <si>
    <t>CO4700117011</t>
  </si>
  <si>
    <t>03908829</t>
  </si>
  <si>
    <t>6031729233</t>
  </si>
  <si>
    <t>2206031729121300</t>
  </si>
  <si>
    <t>Boyaca</t>
  </si>
  <si>
    <t>HLV58983</t>
  </si>
  <si>
    <t>15580082212</t>
  </si>
  <si>
    <t>ELIZABETH  PABON MIRANDA</t>
  </si>
  <si>
    <t>CO1558020011</t>
  </si>
  <si>
    <t>6031956429</t>
  </si>
  <si>
    <t>2206031956058164</t>
  </si>
  <si>
    <t>HLV64241</t>
  </si>
  <si>
    <t>68406026316</t>
  </si>
  <si>
    <t>NINI JOHANNA CASTAÑEDA YARCE</t>
  </si>
  <si>
    <t>CO6840620011</t>
  </si>
  <si>
    <t>6032030983</t>
  </si>
  <si>
    <t>2206032031024923</t>
  </si>
  <si>
    <t>HLV66090</t>
  </si>
  <si>
    <t>6031928990</t>
  </si>
  <si>
    <t>2206031928379056</t>
  </si>
  <si>
    <t>HLV67468</t>
  </si>
  <si>
    <t>07178659</t>
  </si>
  <si>
    <t>6031918593</t>
  </si>
  <si>
    <t>2206031918417051</t>
  </si>
  <si>
    <t>HLV69462</t>
  </si>
  <si>
    <t>47001473972</t>
  </si>
  <si>
    <t>JORGE DAVID HERNANDEZ VEGA</t>
  </si>
  <si>
    <t>07467125</t>
  </si>
  <si>
    <t>6031857854</t>
  </si>
  <si>
    <t>2206031857573572</t>
  </si>
  <si>
    <t>HLV712933</t>
  </si>
  <si>
    <t>08012610</t>
  </si>
  <si>
    <t>6031810169</t>
  </si>
  <si>
    <t>2206031810468282</t>
  </si>
  <si>
    <t>HLV715088</t>
  </si>
  <si>
    <t>Ambulatorio</t>
  </si>
  <si>
    <t>6031910831</t>
  </si>
  <si>
    <t>2206031910302674</t>
  </si>
  <si>
    <t>HLV715377</t>
  </si>
  <si>
    <t>2206031910312782</t>
  </si>
  <si>
    <t>HLV715379</t>
  </si>
  <si>
    <t>2206031910322950</t>
  </si>
  <si>
    <t>HLV716570</t>
  </si>
  <si>
    <t>980A6E60BF1B1E35E053020213AC9B72</t>
  </si>
  <si>
    <t xml:space="preserve">   </t>
  </si>
  <si>
    <t>-1</t>
  </si>
  <si>
    <t>08701960</t>
  </si>
  <si>
    <t>6031857901</t>
  </si>
  <si>
    <t>2206031857185033</t>
  </si>
  <si>
    <t>68001495518</t>
  </si>
  <si>
    <t>KLEIBERTH JOSE NEGRETTE FERNANDEZ</t>
  </si>
  <si>
    <t>CO6800120011</t>
  </si>
  <si>
    <t>10294121</t>
  </si>
  <si>
    <t>6031724386</t>
  </si>
  <si>
    <t>2206031724335336</t>
  </si>
  <si>
    <t>Bolivar</t>
  </si>
  <si>
    <t>HLV767168</t>
  </si>
  <si>
    <t>13001418001</t>
  </si>
  <si>
    <t>EVER JOSE CARRASQUILLA ROCHA</t>
  </si>
  <si>
    <t>CO1300120011</t>
  </si>
  <si>
    <t>20553230</t>
  </si>
  <si>
    <t>5022150419</t>
  </si>
  <si>
    <t>2205022151017518</t>
  </si>
  <si>
    <t>HLV773576</t>
  </si>
  <si>
    <t>13001008342</t>
  </si>
  <si>
    <t>GEORGINA  CHAVARRIAGA BLANCO</t>
  </si>
  <si>
    <t>22195181</t>
  </si>
  <si>
    <t>5111810042</t>
  </si>
  <si>
    <t>2205111810453850</t>
  </si>
  <si>
    <t>HLV776148</t>
  </si>
  <si>
    <t>9951529541F704C0E053020213AC9B4D</t>
  </si>
  <si>
    <t>YARIN DANIELA PEÑALOZA VALDERRAMA</t>
  </si>
  <si>
    <t>CO5440520011</t>
  </si>
  <si>
    <t>22718475</t>
  </si>
  <si>
    <t>6100818166</t>
  </si>
  <si>
    <t>2206100818134770</t>
  </si>
  <si>
    <t>Antioquia</t>
  </si>
  <si>
    <t>HLV776537</t>
  </si>
  <si>
    <t>980A6E8228BC1E35E053020213AC9B72</t>
  </si>
  <si>
    <t>20722282</t>
  </si>
  <si>
    <t>6100812455</t>
  </si>
  <si>
    <t>2206100812469014</t>
  </si>
  <si>
    <t>HLV776540</t>
  </si>
  <si>
    <t>19950776</t>
  </si>
  <si>
    <t>6100736644</t>
  </si>
  <si>
    <t>2206100737029387</t>
  </si>
  <si>
    <t>Guainia</t>
  </si>
  <si>
    <t>HLV778776</t>
  </si>
  <si>
    <t>222</t>
  </si>
  <si>
    <t>No Especificado</t>
  </si>
  <si>
    <t>7110949086</t>
  </si>
  <si>
    <t>2207110949057464</t>
  </si>
  <si>
    <t>HLV779324</t>
  </si>
  <si>
    <t>7110950113</t>
  </si>
  <si>
    <t>2207110950474194</t>
  </si>
  <si>
    <t>Cordoba</t>
  </si>
  <si>
    <t>HLV780502</t>
  </si>
  <si>
    <t>7110931456</t>
  </si>
  <si>
    <t>2207110931275869</t>
  </si>
  <si>
    <t>Norte de Santander</t>
  </si>
  <si>
    <t>HLV781125</t>
  </si>
  <si>
    <t>7111107315</t>
  </si>
  <si>
    <t>2207111107099297</t>
  </si>
  <si>
    <t>HLV781503</t>
  </si>
  <si>
    <t>2207111107112635</t>
  </si>
  <si>
    <t>HLV781646</t>
  </si>
  <si>
    <t>7110953451</t>
  </si>
  <si>
    <t>2207110953092593</t>
  </si>
  <si>
    <t>En Proceso de Auditoria</t>
  </si>
  <si>
    <t>Observaciones</t>
  </si>
  <si>
    <t>Total</t>
  </si>
  <si>
    <t>Fecha</t>
  </si>
  <si>
    <t>COOSALUD EPS SA</t>
  </si>
  <si>
    <t>DETALLE DE CARTERA IPS</t>
  </si>
  <si>
    <t>Cartera presentada  IPS</t>
  </si>
  <si>
    <t>Facturas sin evidencia de radicación</t>
  </si>
  <si>
    <t>Facturas Pagadas y No descargadas por la IPS</t>
  </si>
  <si>
    <t>Glosas Aceptadas por la IPS</t>
  </si>
  <si>
    <t>Glosas por  Conciliar</t>
  </si>
  <si>
    <t>Diferencias a revisar por el Proveedor</t>
  </si>
  <si>
    <t>Facturas en proceso de auditoria Aplistaff</t>
  </si>
  <si>
    <t>Saldo Final</t>
  </si>
  <si>
    <t>Giros de la EPS por legalizar</t>
  </si>
  <si>
    <t>COOSALUD  NIT 900.226.715</t>
  </si>
  <si>
    <t>Estado de cartera HOSPITAL DE LA VEGA NIT :  900.807.482</t>
  </si>
  <si>
    <t>Saldo Disponible a Favor de Hospital de la Vega Corte 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</si>
</sst>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_(&quot;$&quot;* \(#,##0.00\);_(&quot;$&quot;* &quot;-&quot;??_);_(@_)"/>
    <numFmt numFmtId="165" formatCode="[$-10C0A]d/mm/yyyy"/>
    <numFmt numFmtId="168" formatCode="_-* #,##0_-;\-* #,##0_-;_-* &quot;-&quot;??_-;_-@_-"/>
  </numFmts>
  <fonts count="18" x14ac:knownFonts="1">
    <font>
      <sz val="10"/>
      <name val="Arial"/>
    </font>
    <font>
      <sz val="10"/>
      <name val="Arial"/>
      <family val="2"/>
    </font>
    <font>
      <b/>
      <sz val="11"/>
      <color indexed="8"/>
      <name val="Arial"/>
      <family val="2"/>
    </font>
    <font>
      <b/>
      <sz val="10"/>
      <color indexed="8"/>
      <name val="Arial"/>
      <family val="2"/>
    </font>
    <font>
      <sz val="10"/>
      <color indexed="8"/>
      <name val="Arial"/>
      <family val="2"/>
    </font>
    <font>
      <b/>
      <sz val="11"/>
      <name val="Arial"/>
      <family val="2"/>
    </font>
    <font>
      <sz val="10"/>
      <name val="Arial"/>
      <family val="2"/>
    </font>
    <font>
      <b/>
      <sz val="10"/>
      <color indexed="8"/>
      <name val="Arial"/>
      <family val="2"/>
    </font>
    <font>
      <b/>
      <sz val="10"/>
      <name val="Arial"/>
      <family val="2"/>
    </font>
    <font>
      <sz val="10"/>
      <name val="Arial"/>
      <family val="2"/>
    </font>
    <font>
      <sz val="9.75"/>
      <color rgb="FFFFFFFF"/>
      <name val="Times New Roman"/>
      <family val="1"/>
    </font>
    <font>
      <sz val="9.75"/>
      <color rgb="FF000000"/>
      <name val="Times New Roman"/>
      <family val="1"/>
    </font>
    <font>
      <sz val="11"/>
      <color rgb="FF000000"/>
      <name val="Calibri"/>
      <family val="2"/>
      <scheme val="minor"/>
    </font>
    <font>
      <b/>
      <sz val="12"/>
      <color rgb="FF000000"/>
      <name val="Calibri"/>
      <family val="2"/>
      <scheme val="minor"/>
    </font>
    <font>
      <b/>
      <sz val="10"/>
      <color rgb="FF000000"/>
      <name val="Calibri"/>
      <family val="2"/>
      <scheme val="minor"/>
    </font>
    <font>
      <b/>
      <sz val="11"/>
      <color rgb="FF000000"/>
      <name val="Calibri"/>
      <family val="2"/>
      <scheme val="minor"/>
    </font>
    <font>
      <b/>
      <sz val="14"/>
      <color rgb="FF000000"/>
      <name val="Calibri"/>
      <family val="2"/>
      <scheme val="minor"/>
    </font>
    <font>
      <sz val="11"/>
      <name val="Calibri"/>
      <family val="2"/>
      <scheme val="minor"/>
    </font>
  </fonts>
  <fills count="10">
    <fill>
      <patternFill patternType="none"/>
    </fill>
    <fill>
      <patternFill patternType="gray125"/>
    </fill>
    <fill>
      <patternFill patternType="solid">
        <fgColor indexed="11"/>
        <bgColor indexed="0"/>
      </patternFill>
    </fill>
    <fill>
      <patternFill patternType="solid">
        <fgColor rgb="FFDDDDDD"/>
        <bgColor indexed="64"/>
      </patternFill>
    </fill>
    <fill>
      <patternFill patternType="solid">
        <fgColor theme="9" tint="0.59999389629810485"/>
        <bgColor indexed="64"/>
      </patternFill>
    </fill>
    <fill>
      <patternFill patternType="solid">
        <fgColor rgb="FF808080"/>
      </patternFill>
    </fill>
    <fill>
      <patternFill patternType="solid">
        <fgColor rgb="FFFFFFFF"/>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rgb="FFA9A9A9"/>
      </left>
      <right style="thin">
        <color rgb="FFA9A9A9"/>
      </right>
      <top style="thin">
        <color rgb="FFA9A9A9"/>
      </top>
      <bottom style="thin">
        <color rgb="FFA9A9A9"/>
      </bottom>
      <diagonal/>
    </border>
  </borders>
  <cellStyleXfs count="3">
    <xf numFmtId="0" fontId="0" fillId="0" borderId="0"/>
    <xf numFmtId="164" fontId="1" fillId="0" borderId="0" applyFont="0" applyFill="0" applyBorder="0" applyAlignment="0" applyProtection="0"/>
    <xf numFmtId="43" fontId="9" fillId="0" borderId="0" applyFont="0" applyFill="0" applyBorder="0" applyAlignment="0" applyProtection="0"/>
  </cellStyleXfs>
  <cellXfs count="61">
    <xf numFmtId="0" fontId="0" fillId="0" borderId="0" xfId="0"/>
    <xf numFmtId="0" fontId="3" fillId="0" borderId="1" xfId="0" applyFont="1" applyBorder="1" applyAlignment="1" applyProtection="1">
      <alignment horizontal="center" vertical="top" wrapText="1" readingOrder="1"/>
      <protection locked="0"/>
    </xf>
    <xf numFmtId="0" fontId="4" fillId="0" borderId="1" xfId="0" applyFont="1" applyBorder="1" applyAlignment="1" applyProtection="1">
      <alignment horizontal="center" vertical="top" wrapText="1" readingOrder="1"/>
      <protection locked="0"/>
    </xf>
    <xf numFmtId="165" fontId="4" fillId="0" borderId="1" xfId="0" applyNumberFormat="1" applyFont="1" applyBorder="1" applyAlignment="1" applyProtection="1">
      <alignment horizontal="center" vertical="top" wrapText="1" readingOrder="1"/>
      <protection locked="0"/>
    </xf>
    <xf numFmtId="164" fontId="0" fillId="0" borderId="0" xfId="1" applyFont="1"/>
    <xf numFmtId="164" fontId="3" fillId="0" borderId="1" xfId="1" applyFont="1" applyBorder="1" applyAlignment="1" applyProtection="1">
      <alignment horizontal="center" vertical="top" wrapText="1" readingOrder="1"/>
      <protection locked="0"/>
    </xf>
    <xf numFmtId="164" fontId="4" fillId="0" borderId="1" xfId="1" applyFont="1" applyBorder="1" applyAlignment="1" applyProtection="1">
      <alignment horizontal="right" vertical="top" wrapText="1" readingOrder="1"/>
      <protection locked="0"/>
    </xf>
    <xf numFmtId="164" fontId="3" fillId="2" borderId="1" xfId="1" applyFont="1" applyFill="1" applyBorder="1" applyAlignment="1" applyProtection="1">
      <alignment horizontal="right" vertical="top" wrapText="1" readingOrder="1"/>
      <protection locked="0"/>
    </xf>
    <xf numFmtId="0" fontId="6" fillId="3" borderId="3" xfId="0" applyFont="1" applyFill="1" applyBorder="1"/>
    <xf numFmtId="0" fontId="6" fillId="0" borderId="0" xfId="0" applyFont="1"/>
    <xf numFmtId="3" fontId="6" fillId="0" borderId="0" xfId="0" applyNumberFormat="1" applyFont="1" applyAlignment="1">
      <alignment horizontal="right"/>
    </xf>
    <xf numFmtId="14" fontId="6" fillId="0" borderId="0" xfId="0" applyNumberFormat="1" applyFont="1" applyAlignment="1">
      <alignment horizontal="right"/>
    </xf>
    <xf numFmtId="0" fontId="8" fillId="4" borderId="0" xfId="0" applyFont="1" applyFill="1"/>
    <xf numFmtId="3" fontId="8" fillId="4" borderId="0" xfId="0" applyNumberFormat="1" applyFont="1" applyFill="1" applyAlignment="1">
      <alignment horizontal="right"/>
    </xf>
    <xf numFmtId="14" fontId="8" fillId="4" borderId="0" xfId="0" applyNumberFormat="1" applyFont="1" applyFill="1" applyAlignment="1">
      <alignment horizontal="right"/>
    </xf>
    <xf numFmtId="0" fontId="3" fillId="2" borderId="1" xfId="0" applyFont="1" applyFill="1" applyBorder="1" applyAlignment="1" applyProtection="1">
      <alignment horizontal="center" vertical="top" wrapText="1" readingOrder="1"/>
      <protection locked="0"/>
    </xf>
    <xf numFmtId="0" fontId="0" fillId="0" borderId="2" xfId="0" applyBorder="1" applyAlignment="1" applyProtection="1">
      <alignment horizontal="center" vertical="top" wrapText="1" readingOrder="1"/>
      <protection locked="0"/>
    </xf>
    <xf numFmtId="0" fontId="0" fillId="0" borderId="0" xfId="0"/>
    <xf numFmtId="0" fontId="2" fillId="0" borderId="0" xfId="0" applyFont="1" applyAlignment="1" applyProtection="1">
      <alignment horizontal="center" vertical="center" wrapText="1" readingOrder="1"/>
      <protection locked="0"/>
    </xf>
    <xf numFmtId="0" fontId="5" fillId="0" borderId="0" xfId="0" applyFont="1" applyAlignment="1">
      <alignment horizontal="center"/>
    </xf>
    <xf numFmtId="0" fontId="1" fillId="3" borderId="3" xfId="0" applyFont="1" applyFill="1" applyBorder="1"/>
    <xf numFmtId="0" fontId="1" fillId="0" borderId="0" xfId="0" applyFont="1"/>
    <xf numFmtId="3" fontId="1" fillId="0" borderId="0" xfId="0" applyNumberFormat="1" applyFont="1" applyAlignment="1">
      <alignment horizontal="right"/>
    </xf>
    <xf numFmtId="14" fontId="1" fillId="0" borderId="0" xfId="0" applyNumberFormat="1" applyFont="1" applyAlignment="1">
      <alignment horizontal="right"/>
    </xf>
    <xf numFmtId="0" fontId="10" fillId="5" borderId="4" xfId="0" applyFont="1" applyFill="1" applyBorder="1" applyAlignment="1">
      <alignment horizontal="center" vertical="center"/>
    </xf>
    <xf numFmtId="49" fontId="11" fillId="6" borderId="4" xfId="0" applyNumberFormat="1" applyFont="1" applyFill="1" applyBorder="1" applyAlignment="1">
      <alignment horizontal="left" vertical="center"/>
    </xf>
    <xf numFmtId="0" fontId="11" fillId="6" borderId="4" xfId="0" applyFont="1" applyFill="1" applyBorder="1" applyAlignment="1">
      <alignment horizontal="right" vertical="center"/>
    </xf>
    <xf numFmtId="14" fontId="11" fillId="6" borderId="4" xfId="0" applyNumberFormat="1" applyFont="1" applyFill="1" applyBorder="1" applyAlignment="1">
      <alignment horizontal="left" vertical="center"/>
    </xf>
    <xf numFmtId="0" fontId="11" fillId="6" borderId="4" xfId="0" applyFont="1" applyFill="1" applyBorder="1" applyAlignment="1">
      <alignment horizontal="left" vertical="center"/>
    </xf>
    <xf numFmtId="0" fontId="0" fillId="0" borderId="3" xfId="0" applyBorder="1"/>
    <xf numFmtId="0" fontId="4" fillId="0" borderId="3" xfId="0" applyFont="1" applyBorder="1" applyAlignment="1" applyProtection="1">
      <alignment horizontal="center" vertical="top" wrapText="1" readingOrder="1"/>
      <protection locked="0"/>
    </xf>
    <xf numFmtId="0" fontId="1" fillId="0" borderId="3" xfId="0" applyFont="1" applyBorder="1"/>
    <xf numFmtId="0" fontId="7" fillId="4" borderId="3" xfId="0" applyFont="1" applyFill="1" applyBorder="1" applyAlignment="1" applyProtection="1">
      <alignment horizontal="center" vertical="center" wrapText="1" readingOrder="1"/>
      <protection locked="0"/>
    </xf>
    <xf numFmtId="0" fontId="8" fillId="4" borderId="3" xfId="0" applyFont="1" applyFill="1" applyBorder="1" applyAlignment="1">
      <alignment horizontal="center" vertical="center"/>
    </xf>
    <xf numFmtId="0" fontId="8" fillId="4" borderId="3" xfId="0" applyFont="1" applyFill="1" applyBorder="1"/>
    <xf numFmtId="1" fontId="3" fillId="4" borderId="3" xfId="0" applyNumberFormat="1" applyFont="1" applyFill="1" applyBorder="1" applyAlignment="1" applyProtection="1">
      <alignment horizontal="center" vertical="center" wrapText="1" readingOrder="1"/>
      <protection locked="0"/>
    </xf>
    <xf numFmtId="1" fontId="4" fillId="0" borderId="3" xfId="0" applyNumberFormat="1" applyFont="1" applyBorder="1" applyAlignment="1" applyProtection="1">
      <alignment horizontal="center" vertical="top" wrapText="1" readingOrder="1"/>
      <protection locked="0"/>
    </xf>
    <xf numFmtId="1" fontId="8" fillId="4" borderId="3" xfId="0" applyNumberFormat="1" applyFont="1" applyFill="1" applyBorder="1"/>
    <xf numFmtId="1" fontId="0" fillId="0" borderId="0" xfId="0" applyNumberFormat="1"/>
    <xf numFmtId="168" fontId="8" fillId="4" borderId="3" xfId="2" applyNumberFormat="1" applyFont="1" applyFill="1" applyBorder="1" applyAlignment="1">
      <alignment horizontal="center" vertical="center"/>
    </xf>
    <xf numFmtId="168" fontId="8" fillId="4" borderId="3" xfId="2" applyNumberFormat="1" applyFont="1" applyFill="1" applyBorder="1" applyAlignment="1">
      <alignment horizontal="center" vertical="center" wrapText="1"/>
    </xf>
    <xf numFmtId="168" fontId="8" fillId="4" borderId="3" xfId="2" applyNumberFormat="1" applyFont="1" applyFill="1" applyBorder="1" applyAlignment="1">
      <alignment vertical="center"/>
    </xf>
    <xf numFmtId="168" fontId="8" fillId="4" borderId="3" xfId="2" applyNumberFormat="1" applyFont="1" applyFill="1" applyBorder="1" applyAlignment="1">
      <alignment vertical="center" wrapText="1"/>
    </xf>
    <xf numFmtId="168" fontId="0" fillId="0" borderId="3" xfId="2" applyNumberFormat="1" applyFont="1" applyBorder="1"/>
    <xf numFmtId="168" fontId="8" fillId="4" borderId="3" xfId="2" applyNumberFormat="1" applyFont="1" applyFill="1" applyBorder="1"/>
    <xf numFmtId="168" fontId="0" fillId="0" borderId="0" xfId="2" applyNumberFormat="1" applyFont="1"/>
    <xf numFmtId="0" fontId="12" fillId="0" borderId="0" xfId="0" applyFont="1"/>
    <xf numFmtId="0" fontId="13" fillId="0" borderId="0" xfId="0" applyFont="1"/>
    <xf numFmtId="0" fontId="14" fillId="0" borderId="0" xfId="0" applyFont="1"/>
    <xf numFmtId="0" fontId="15" fillId="7" borderId="0" xfId="0" applyFont="1" applyFill="1" applyAlignment="1">
      <alignment vertical="center"/>
    </xf>
    <xf numFmtId="0" fontId="16" fillId="7" borderId="0" xfId="0" applyFont="1" applyFill="1"/>
    <xf numFmtId="0" fontId="15" fillId="7" borderId="0" xfId="0" applyFont="1" applyFill="1"/>
    <xf numFmtId="3" fontId="0" fillId="0" borderId="0" xfId="0" applyNumberFormat="1"/>
    <xf numFmtId="168" fontId="12" fillId="0" borderId="0" xfId="2" applyNumberFormat="1" applyFont="1"/>
    <xf numFmtId="168" fontId="13" fillId="0" borderId="0" xfId="2" applyNumberFormat="1" applyFont="1"/>
    <xf numFmtId="168" fontId="15" fillId="7" borderId="0" xfId="2" applyNumberFormat="1" applyFont="1" applyFill="1" applyAlignment="1">
      <alignment vertical="center"/>
    </xf>
    <xf numFmtId="168" fontId="15" fillId="8" borderId="0" xfId="2" applyNumberFormat="1" applyFont="1" applyFill="1" applyAlignment="1">
      <alignment vertical="center"/>
    </xf>
    <xf numFmtId="168" fontId="16" fillId="7" borderId="0" xfId="2" applyNumberFormat="1" applyFont="1" applyFill="1"/>
    <xf numFmtId="168" fontId="1" fillId="0" borderId="0" xfId="2" applyNumberFormat="1" applyFont="1" applyAlignment="1">
      <alignment horizontal="right"/>
    </xf>
    <xf numFmtId="168" fontId="17" fillId="0" borderId="0" xfId="2" applyNumberFormat="1" applyFont="1"/>
    <xf numFmtId="168" fontId="16" fillId="9" borderId="0" xfId="2" applyNumberFormat="1" applyFont="1" applyFill="1"/>
  </cellXfs>
  <cellStyles count="3">
    <cellStyle name="Millares" xfId="2" builtinId="3"/>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808080"/>
      <rgbColor rgb="00C0C0C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276225</xdr:colOff>
      <xdr:row>1</xdr:row>
      <xdr:rowOff>190500</xdr:rowOff>
    </xdr:to>
    <xdr:pic>
      <xdr:nvPicPr>
        <xdr:cNvPr id="3" name="Imagen 2" descr="C:\Users\asis_29\Downloads\WhatsApp Image 2018-03-01 at 7.29.16 PM (1) (1).jpe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095500" cy="6953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123825</xdr:rowOff>
    </xdr:to>
    <xdr:pic>
      <xdr:nvPicPr>
        <xdr:cNvPr id="2" name="Imagen 1">
          <a:extLst>
            <a:ext uri="{FF2B5EF4-FFF2-40B4-BE49-F238E27FC236}">
              <a16:creationId xmlns:a16="http://schemas.microsoft.com/office/drawing/2014/main" id="{57DAAE88-CE7D-4C93-8887-66C489F6B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19050</xdr:rowOff>
    </xdr:from>
    <xdr:ext cx="2943225" cy="590550"/>
    <xdr:pic>
      <xdr:nvPicPr>
        <xdr:cNvPr id="3" name="Imagen 2">
          <a:extLst>
            <a:ext uri="{FF2B5EF4-FFF2-40B4-BE49-F238E27FC236}">
              <a16:creationId xmlns:a16="http://schemas.microsoft.com/office/drawing/2014/main" id="{47BBD0AD-E0FE-4735-AD94-DC464F760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90"/>
  <sheetViews>
    <sheetView showGridLines="0" workbookViewId="0">
      <pane ySplit="5" topLeftCell="A64" activePane="bottomLeft" state="frozenSplit"/>
      <selection pane="bottomLeft" activeCell="E7" sqref="E7:E87"/>
    </sheetView>
  </sheetViews>
  <sheetFormatPr baseColWidth="10" defaultRowHeight="12.75" x14ac:dyDescent="0.2"/>
  <cols>
    <col min="1" max="1" width="1" customWidth="1"/>
    <col min="2" max="2" width="0.140625" customWidth="1"/>
    <col min="3" max="3" width="9.85546875" customWidth="1"/>
    <col min="4" max="4" width="17.42578125" customWidth="1"/>
    <col min="5" max="5" width="15.28515625" customWidth="1"/>
    <col min="6" max="6" width="13.42578125" customWidth="1"/>
    <col min="7" max="7" width="15.85546875" style="4" customWidth="1"/>
    <col min="8" max="8" width="20" style="4" customWidth="1"/>
    <col min="9" max="256" width="9.140625" customWidth="1"/>
  </cols>
  <sheetData>
    <row r="1" spans="2:8" ht="40.35" customHeight="1" x14ac:dyDescent="0.2">
      <c r="C1" s="17"/>
      <c r="D1" s="17"/>
      <c r="E1" s="17"/>
      <c r="F1" s="17"/>
      <c r="G1" s="17"/>
      <c r="H1" s="17"/>
    </row>
    <row r="2" spans="2:8" ht="17.100000000000001" customHeight="1" x14ac:dyDescent="0.2">
      <c r="B2" s="18" t="s">
        <v>0</v>
      </c>
      <c r="C2" s="17"/>
      <c r="D2" s="17"/>
      <c r="E2" s="17"/>
      <c r="F2" s="17"/>
      <c r="G2" s="17"/>
      <c r="H2" s="17"/>
    </row>
    <row r="3" spans="2:8" ht="17.100000000000001" customHeight="1" x14ac:dyDescent="0.25">
      <c r="C3" s="19" t="s">
        <v>13</v>
      </c>
      <c r="D3" s="19"/>
      <c r="E3" s="19"/>
      <c r="F3" s="19"/>
      <c r="G3" s="19"/>
      <c r="H3" s="19"/>
    </row>
    <row r="4" spans="2:8" ht="17.100000000000001" customHeight="1" x14ac:dyDescent="0.2">
      <c r="B4" s="18" t="s">
        <v>1</v>
      </c>
      <c r="C4" s="17"/>
      <c r="D4" s="17"/>
      <c r="E4" s="17"/>
      <c r="F4" s="17"/>
      <c r="G4" s="17"/>
      <c r="H4" s="17"/>
    </row>
    <row r="5" spans="2:8" ht="15.4" customHeight="1" x14ac:dyDescent="0.2"/>
    <row r="6" spans="2:8" ht="12.75" customHeight="1" x14ac:dyDescent="0.2">
      <c r="B6" s="1" t="s">
        <v>2</v>
      </c>
      <c r="C6" s="1" t="s">
        <v>3</v>
      </c>
      <c r="D6" s="1" t="s">
        <v>4</v>
      </c>
      <c r="E6" s="1" t="s">
        <v>5</v>
      </c>
      <c r="F6" s="1" t="s">
        <v>6</v>
      </c>
      <c r="G6" s="5" t="s">
        <v>7</v>
      </c>
      <c r="H6" s="5" t="s">
        <v>11</v>
      </c>
    </row>
    <row r="7" spans="2:8" ht="12.75" customHeight="1" x14ac:dyDescent="0.2">
      <c r="B7" s="2" t="s">
        <v>8</v>
      </c>
      <c r="C7" s="2"/>
      <c r="D7" s="2">
        <v>68438</v>
      </c>
      <c r="E7" s="3">
        <v>44070</v>
      </c>
      <c r="F7" s="3">
        <v>44125</v>
      </c>
      <c r="G7" s="6">
        <v>114996</v>
      </c>
      <c r="H7" s="6">
        <v>114996</v>
      </c>
    </row>
    <row r="8" spans="2:8" ht="12.75" customHeight="1" x14ac:dyDescent="0.2">
      <c r="B8" s="2" t="s">
        <v>8</v>
      </c>
      <c r="C8" s="2"/>
      <c r="D8" s="2">
        <v>69462</v>
      </c>
      <c r="E8" s="3">
        <v>44084</v>
      </c>
      <c r="F8" s="3">
        <v>44146</v>
      </c>
      <c r="G8" s="6">
        <v>57600</v>
      </c>
      <c r="H8" s="6">
        <v>57600</v>
      </c>
    </row>
    <row r="9" spans="2:8" ht="12.75" customHeight="1" x14ac:dyDescent="0.2">
      <c r="B9" s="2" t="s">
        <v>8</v>
      </c>
      <c r="C9" s="2"/>
      <c r="D9" s="2">
        <v>70418</v>
      </c>
      <c r="E9" s="3">
        <v>44096</v>
      </c>
      <c r="F9" s="3">
        <v>44146</v>
      </c>
      <c r="G9" s="6">
        <v>287087</v>
      </c>
      <c r="H9" s="6">
        <v>287087</v>
      </c>
    </row>
    <row r="10" spans="2:8" ht="12.75" customHeight="1" x14ac:dyDescent="0.2">
      <c r="B10" s="2" t="s">
        <v>8</v>
      </c>
      <c r="C10" s="2" t="s">
        <v>9</v>
      </c>
      <c r="D10" s="2">
        <v>738452</v>
      </c>
      <c r="E10" s="3">
        <v>44364</v>
      </c>
      <c r="F10" s="3">
        <v>44378</v>
      </c>
      <c r="G10" s="6">
        <v>133990</v>
      </c>
      <c r="H10" s="6">
        <v>87030</v>
      </c>
    </row>
    <row r="11" spans="2:8" ht="12.75" customHeight="1" x14ac:dyDescent="0.2">
      <c r="B11" s="2" t="s">
        <v>8</v>
      </c>
      <c r="C11" s="2" t="s">
        <v>9</v>
      </c>
      <c r="D11" s="2">
        <v>767168</v>
      </c>
      <c r="E11" s="3">
        <v>44626</v>
      </c>
      <c r="F11" s="3">
        <v>44662</v>
      </c>
      <c r="G11" s="6">
        <v>139100</v>
      </c>
      <c r="H11" s="6">
        <v>139100</v>
      </c>
    </row>
    <row r="12" spans="2:8" ht="12.75" customHeight="1" x14ac:dyDescent="0.2">
      <c r="B12" s="2" t="s">
        <v>8</v>
      </c>
      <c r="C12" s="2" t="s">
        <v>9</v>
      </c>
      <c r="D12" s="2">
        <v>767600</v>
      </c>
      <c r="E12" s="3">
        <v>44630</v>
      </c>
      <c r="F12" s="3">
        <v>44662</v>
      </c>
      <c r="G12" s="6">
        <v>164400</v>
      </c>
      <c r="H12" s="6">
        <v>164400</v>
      </c>
    </row>
    <row r="13" spans="2:8" ht="12.75" customHeight="1" x14ac:dyDescent="0.2">
      <c r="B13" s="2" t="s">
        <v>8</v>
      </c>
      <c r="C13" s="2" t="s">
        <v>9</v>
      </c>
      <c r="D13" s="2">
        <v>769303</v>
      </c>
      <c r="E13" s="3">
        <v>44647</v>
      </c>
      <c r="F13" s="3">
        <v>44662</v>
      </c>
      <c r="G13" s="6">
        <v>66659</v>
      </c>
      <c r="H13" s="6">
        <v>66659</v>
      </c>
    </row>
    <row r="14" spans="2:8" ht="12.75" customHeight="1" x14ac:dyDescent="0.2">
      <c r="B14" s="2" t="s">
        <v>8</v>
      </c>
      <c r="C14" s="2" t="s">
        <v>9</v>
      </c>
      <c r="D14" s="2">
        <v>776540</v>
      </c>
      <c r="E14" s="3">
        <v>44698</v>
      </c>
      <c r="F14" s="3">
        <v>44721</v>
      </c>
      <c r="G14" s="6">
        <v>75631</v>
      </c>
      <c r="H14" s="6">
        <v>75631</v>
      </c>
    </row>
    <row r="15" spans="2:8" ht="12.75" customHeight="1" x14ac:dyDescent="0.2">
      <c r="B15" s="2" t="s">
        <v>8</v>
      </c>
      <c r="C15" s="2"/>
      <c r="D15" s="2">
        <v>16588</v>
      </c>
      <c r="E15" s="3">
        <v>43314</v>
      </c>
      <c r="F15" s="3">
        <v>43539</v>
      </c>
      <c r="G15" s="6">
        <v>664100</v>
      </c>
      <c r="H15" s="6">
        <v>233580</v>
      </c>
    </row>
    <row r="16" spans="2:8" ht="12.75" customHeight="1" x14ac:dyDescent="0.2">
      <c r="B16" s="2" t="s">
        <v>8</v>
      </c>
      <c r="C16" s="2"/>
      <c r="D16" s="2">
        <v>46409</v>
      </c>
      <c r="E16" s="3">
        <v>43730</v>
      </c>
      <c r="F16" s="3">
        <v>44126</v>
      </c>
      <c r="G16" s="6">
        <v>962442</v>
      </c>
      <c r="H16" s="6">
        <v>387094</v>
      </c>
    </row>
    <row r="17" spans="2:8" ht="12.75" customHeight="1" x14ac:dyDescent="0.2">
      <c r="B17" s="2" t="s">
        <v>8</v>
      </c>
      <c r="C17" s="2"/>
      <c r="D17" s="2">
        <v>47945</v>
      </c>
      <c r="E17" s="3">
        <v>43753</v>
      </c>
      <c r="F17" s="3">
        <v>44125</v>
      </c>
      <c r="G17" s="6">
        <v>2459812</v>
      </c>
      <c r="H17" s="6">
        <v>2459812</v>
      </c>
    </row>
    <row r="18" spans="2:8" ht="12.75" customHeight="1" x14ac:dyDescent="0.2">
      <c r="B18" s="2" t="s">
        <v>8</v>
      </c>
      <c r="C18" s="2"/>
      <c r="D18" s="2">
        <v>52100</v>
      </c>
      <c r="E18" s="3">
        <v>43807</v>
      </c>
      <c r="F18" s="3">
        <v>44125</v>
      </c>
      <c r="G18" s="6">
        <v>115200</v>
      </c>
      <c r="H18" s="6">
        <v>115200</v>
      </c>
    </row>
    <row r="19" spans="2:8" ht="12.75" customHeight="1" x14ac:dyDescent="0.2">
      <c r="B19" s="2" t="s">
        <v>8</v>
      </c>
      <c r="C19" s="2"/>
      <c r="D19" s="2">
        <v>53053</v>
      </c>
      <c r="E19" s="3">
        <v>43819</v>
      </c>
      <c r="F19" s="3">
        <v>44125</v>
      </c>
      <c r="G19" s="6">
        <v>317363</v>
      </c>
      <c r="H19" s="6">
        <v>317363</v>
      </c>
    </row>
    <row r="20" spans="2:8" ht="12.75" customHeight="1" x14ac:dyDescent="0.2">
      <c r="B20" s="2" t="s">
        <v>8</v>
      </c>
      <c r="C20" s="2"/>
      <c r="D20" s="2">
        <v>53718</v>
      </c>
      <c r="E20" s="3">
        <v>43827</v>
      </c>
      <c r="F20" s="3">
        <v>44125</v>
      </c>
      <c r="G20" s="6">
        <v>816650</v>
      </c>
      <c r="H20" s="6">
        <v>816650</v>
      </c>
    </row>
    <row r="21" spans="2:8" ht="12.75" customHeight="1" x14ac:dyDescent="0.2">
      <c r="B21" s="2" t="s">
        <v>8</v>
      </c>
      <c r="C21" s="2"/>
      <c r="D21" s="2">
        <v>54378</v>
      </c>
      <c r="E21" s="3">
        <v>43837</v>
      </c>
      <c r="F21" s="3">
        <v>44125</v>
      </c>
      <c r="G21" s="6">
        <v>54400</v>
      </c>
      <c r="H21" s="6">
        <v>54400</v>
      </c>
    </row>
    <row r="22" spans="2:8" ht="12.75" customHeight="1" x14ac:dyDescent="0.2">
      <c r="B22" s="2" t="s">
        <v>8</v>
      </c>
      <c r="C22" s="2"/>
      <c r="D22" s="2">
        <v>56270</v>
      </c>
      <c r="E22" s="3">
        <v>43861</v>
      </c>
      <c r="F22" s="3">
        <v>44125</v>
      </c>
      <c r="G22" s="6">
        <v>83599</v>
      </c>
      <c r="H22" s="6">
        <v>83599</v>
      </c>
    </row>
    <row r="23" spans="2:8" ht="12.75" customHeight="1" x14ac:dyDescent="0.2">
      <c r="B23" s="2" t="s">
        <v>8</v>
      </c>
      <c r="C23" s="2"/>
      <c r="D23" s="2">
        <v>57160</v>
      </c>
      <c r="E23" s="3">
        <v>43873</v>
      </c>
      <c r="F23" s="3">
        <v>44126</v>
      </c>
      <c r="G23" s="6">
        <v>127553</v>
      </c>
      <c r="H23" s="6">
        <v>127553</v>
      </c>
    </row>
    <row r="24" spans="2:8" ht="12.75" customHeight="1" x14ac:dyDescent="0.2">
      <c r="B24" s="2" t="s">
        <v>8</v>
      </c>
      <c r="C24" s="2"/>
      <c r="D24" s="2">
        <v>58442</v>
      </c>
      <c r="E24" s="3">
        <v>43889</v>
      </c>
      <c r="F24" s="3">
        <v>44125</v>
      </c>
      <c r="G24" s="6">
        <v>2161342</v>
      </c>
      <c r="H24" s="6">
        <v>2161342</v>
      </c>
    </row>
    <row r="25" spans="2:8" ht="12.75" customHeight="1" x14ac:dyDescent="0.2">
      <c r="B25" s="2" t="s">
        <v>8</v>
      </c>
      <c r="C25" s="2"/>
      <c r="D25" s="2">
        <v>58983</v>
      </c>
      <c r="E25" s="3">
        <v>43897</v>
      </c>
      <c r="F25" s="3">
        <v>44126</v>
      </c>
      <c r="G25" s="6">
        <v>301280</v>
      </c>
      <c r="H25" s="6">
        <v>301280</v>
      </c>
    </row>
    <row r="26" spans="2:8" ht="12.75" customHeight="1" x14ac:dyDescent="0.2">
      <c r="B26" s="2" t="s">
        <v>8</v>
      </c>
      <c r="C26" s="2"/>
      <c r="D26" s="2">
        <v>59003</v>
      </c>
      <c r="E26" s="3">
        <v>43898</v>
      </c>
      <c r="F26" s="3">
        <v>44126</v>
      </c>
      <c r="G26" s="6">
        <v>467182</v>
      </c>
      <c r="H26" s="6">
        <v>467182</v>
      </c>
    </row>
    <row r="27" spans="2:8" ht="12.75" customHeight="1" x14ac:dyDescent="0.2">
      <c r="B27" s="2" t="s">
        <v>8</v>
      </c>
      <c r="C27" s="2"/>
      <c r="D27" s="2">
        <v>59827</v>
      </c>
      <c r="E27" s="3">
        <v>43909</v>
      </c>
      <c r="F27" s="3">
        <v>44126</v>
      </c>
      <c r="G27" s="6">
        <v>791557</v>
      </c>
      <c r="H27" s="6">
        <v>791557</v>
      </c>
    </row>
    <row r="28" spans="2:8" ht="12.75" customHeight="1" x14ac:dyDescent="0.2">
      <c r="B28" s="2" t="s">
        <v>8</v>
      </c>
      <c r="C28" s="2"/>
      <c r="D28" s="2">
        <v>59964</v>
      </c>
      <c r="E28" s="3">
        <v>43913</v>
      </c>
      <c r="F28" s="3">
        <v>44126</v>
      </c>
      <c r="G28" s="6">
        <v>225398</v>
      </c>
      <c r="H28" s="6">
        <v>225398</v>
      </c>
    </row>
    <row r="29" spans="2:8" ht="12.75" customHeight="1" x14ac:dyDescent="0.2">
      <c r="B29" s="2" t="s">
        <v>8</v>
      </c>
      <c r="C29" s="2"/>
      <c r="D29" s="2">
        <v>60970</v>
      </c>
      <c r="E29" s="3">
        <v>43940</v>
      </c>
      <c r="F29" s="3">
        <v>44125</v>
      </c>
      <c r="G29" s="6">
        <v>318848</v>
      </c>
      <c r="H29" s="6">
        <v>318848</v>
      </c>
    </row>
    <row r="30" spans="2:8" ht="12.75" customHeight="1" x14ac:dyDescent="0.2">
      <c r="B30" s="2" t="s">
        <v>8</v>
      </c>
      <c r="C30" s="2"/>
      <c r="D30" s="2">
        <v>61527</v>
      </c>
      <c r="E30" s="3">
        <v>43951</v>
      </c>
      <c r="F30" s="3">
        <v>44125</v>
      </c>
      <c r="G30" s="6">
        <v>55436</v>
      </c>
      <c r="H30" s="6">
        <v>55436</v>
      </c>
    </row>
    <row r="31" spans="2:8" ht="12.75" customHeight="1" x14ac:dyDescent="0.2">
      <c r="B31" s="2" t="s">
        <v>8</v>
      </c>
      <c r="C31" s="2"/>
      <c r="D31" s="2">
        <v>64241</v>
      </c>
      <c r="E31" s="3">
        <v>44008</v>
      </c>
      <c r="F31" s="3">
        <v>44126</v>
      </c>
      <c r="G31" s="6">
        <v>302900</v>
      </c>
      <c r="H31" s="6">
        <v>302900</v>
      </c>
    </row>
    <row r="32" spans="2:8" ht="12.75" customHeight="1" x14ac:dyDescent="0.2">
      <c r="B32" s="2" t="s">
        <v>8</v>
      </c>
      <c r="C32" s="2"/>
      <c r="D32" s="2">
        <v>66090</v>
      </c>
      <c r="E32" s="3">
        <v>44038</v>
      </c>
      <c r="F32" s="3">
        <v>44126</v>
      </c>
      <c r="G32" s="6">
        <v>219800</v>
      </c>
      <c r="H32" s="6">
        <v>219800</v>
      </c>
    </row>
    <row r="33" spans="2:8" ht="12.75" customHeight="1" x14ac:dyDescent="0.2">
      <c r="B33" s="2" t="s">
        <v>8</v>
      </c>
      <c r="C33" s="2"/>
      <c r="D33" s="2">
        <v>66613</v>
      </c>
      <c r="E33" s="3">
        <v>44044</v>
      </c>
      <c r="F33" s="3">
        <v>44125</v>
      </c>
      <c r="G33" s="6">
        <v>97400</v>
      </c>
      <c r="H33" s="6">
        <v>97400</v>
      </c>
    </row>
    <row r="34" spans="2:8" ht="12.75" customHeight="1" x14ac:dyDescent="0.2">
      <c r="B34" s="2" t="s">
        <v>8</v>
      </c>
      <c r="C34" s="2"/>
      <c r="D34" s="2">
        <v>67468</v>
      </c>
      <c r="E34" s="3">
        <v>44056</v>
      </c>
      <c r="F34" s="3">
        <v>44125</v>
      </c>
      <c r="G34" s="6">
        <v>113500</v>
      </c>
      <c r="H34" s="6">
        <v>113500</v>
      </c>
    </row>
    <row r="35" spans="2:8" ht="12.75" customHeight="1" x14ac:dyDescent="0.2">
      <c r="B35" s="2" t="s">
        <v>8</v>
      </c>
      <c r="C35" s="2"/>
      <c r="D35" s="2">
        <v>69536</v>
      </c>
      <c r="E35" s="3">
        <v>44085</v>
      </c>
      <c r="F35" s="3">
        <v>44126</v>
      </c>
      <c r="G35" s="6">
        <v>325665</v>
      </c>
      <c r="H35" s="6">
        <v>325665</v>
      </c>
    </row>
    <row r="36" spans="2:8" ht="12.75" customHeight="1" x14ac:dyDescent="0.2">
      <c r="B36" s="2" t="s">
        <v>8</v>
      </c>
      <c r="C36" s="2"/>
      <c r="D36" s="2">
        <v>70052</v>
      </c>
      <c r="E36" s="3">
        <v>44090</v>
      </c>
      <c r="F36" s="3">
        <v>44126</v>
      </c>
      <c r="G36" s="6">
        <v>208900</v>
      </c>
      <c r="H36" s="6">
        <v>208900</v>
      </c>
    </row>
    <row r="37" spans="2:8" ht="12.75" customHeight="1" x14ac:dyDescent="0.2">
      <c r="B37" s="2" t="s">
        <v>8</v>
      </c>
      <c r="C37" s="2"/>
      <c r="D37" s="2">
        <v>70695</v>
      </c>
      <c r="E37" s="3">
        <v>44098</v>
      </c>
      <c r="F37" s="3">
        <v>44126</v>
      </c>
      <c r="G37" s="6">
        <v>35100</v>
      </c>
      <c r="H37" s="6">
        <v>35100</v>
      </c>
    </row>
    <row r="38" spans="2:8" ht="12.75" customHeight="1" x14ac:dyDescent="0.2">
      <c r="B38" s="2" t="s">
        <v>8</v>
      </c>
      <c r="C38" s="2"/>
      <c r="D38" s="2">
        <v>71016</v>
      </c>
      <c r="E38" s="3">
        <v>44102</v>
      </c>
      <c r="F38" s="3">
        <v>44126</v>
      </c>
      <c r="G38" s="6">
        <v>83900</v>
      </c>
      <c r="H38" s="6">
        <v>83900</v>
      </c>
    </row>
    <row r="39" spans="2:8" ht="12.75" customHeight="1" x14ac:dyDescent="0.2">
      <c r="B39" s="2" t="s">
        <v>8</v>
      </c>
      <c r="C39" s="2" t="s">
        <v>9</v>
      </c>
      <c r="D39" s="2">
        <v>712913</v>
      </c>
      <c r="E39" s="3">
        <v>44114</v>
      </c>
      <c r="F39" s="3">
        <v>44141</v>
      </c>
      <c r="G39" s="6">
        <v>35100</v>
      </c>
      <c r="H39" s="6">
        <v>35100</v>
      </c>
    </row>
    <row r="40" spans="2:8" ht="12.75" customHeight="1" x14ac:dyDescent="0.2">
      <c r="B40" s="2" t="s">
        <v>8</v>
      </c>
      <c r="C40" s="2" t="s">
        <v>9</v>
      </c>
      <c r="D40" s="2">
        <v>712933</v>
      </c>
      <c r="E40" s="3">
        <v>44114</v>
      </c>
      <c r="F40" s="3">
        <v>44141</v>
      </c>
      <c r="G40" s="6">
        <v>57600</v>
      </c>
      <c r="H40" s="6">
        <v>57600</v>
      </c>
    </row>
    <row r="41" spans="2:8" ht="12.75" customHeight="1" x14ac:dyDescent="0.2">
      <c r="B41" s="2" t="s">
        <v>8</v>
      </c>
      <c r="C41" s="2" t="s">
        <v>9</v>
      </c>
      <c r="D41" s="2">
        <v>715088</v>
      </c>
      <c r="E41" s="3">
        <v>44138</v>
      </c>
      <c r="F41" s="3">
        <v>44169</v>
      </c>
      <c r="G41" s="6">
        <v>218800</v>
      </c>
      <c r="H41" s="6">
        <v>218800</v>
      </c>
    </row>
    <row r="42" spans="2:8" ht="12.75" customHeight="1" x14ac:dyDescent="0.2">
      <c r="B42" s="2" t="s">
        <v>8</v>
      </c>
      <c r="C42" s="2" t="s">
        <v>9</v>
      </c>
      <c r="D42" s="2">
        <v>715377</v>
      </c>
      <c r="E42" s="3">
        <v>44140</v>
      </c>
      <c r="F42" s="3">
        <v>44169</v>
      </c>
      <c r="G42" s="6">
        <v>50600</v>
      </c>
      <c r="H42" s="6">
        <v>50600</v>
      </c>
    </row>
    <row r="43" spans="2:8" ht="12.75" customHeight="1" x14ac:dyDescent="0.2">
      <c r="B43" s="2" t="s">
        <v>8</v>
      </c>
      <c r="C43" s="2" t="s">
        <v>9</v>
      </c>
      <c r="D43" s="2">
        <v>715379</v>
      </c>
      <c r="E43" s="3">
        <v>44140</v>
      </c>
      <c r="F43" s="3">
        <v>44169</v>
      </c>
      <c r="G43" s="6">
        <v>48000</v>
      </c>
      <c r="H43" s="6">
        <v>48000</v>
      </c>
    </row>
    <row r="44" spans="2:8" ht="12.75" customHeight="1" x14ac:dyDescent="0.2">
      <c r="B44" s="2" t="s">
        <v>8</v>
      </c>
      <c r="C44" s="2" t="s">
        <v>9</v>
      </c>
      <c r="D44" s="2">
        <v>716570</v>
      </c>
      <c r="E44" s="3">
        <v>44155</v>
      </c>
      <c r="F44" s="3">
        <v>44169</v>
      </c>
      <c r="G44" s="6">
        <v>106664</v>
      </c>
      <c r="H44" s="6">
        <v>106664</v>
      </c>
    </row>
    <row r="45" spans="2:8" ht="12.75" customHeight="1" x14ac:dyDescent="0.2">
      <c r="B45" s="2" t="s">
        <v>8</v>
      </c>
      <c r="C45" s="2" t="s">
        <v>9</v>
      </c>
      <c r="D45" s="2">
        <v>717129</v>
      </c>
      <c r="E45" s="3">
        <v>44160</v>
      </c>
      <c r="F45" s="3">
        <v>44169</v>
      </c>
      <c r="G45" s="6">
        <v>234130</v>
      </c>
      <c r="H45" s="6">
        <v>234130</v>
      </c>
    </row>
    <row r="46" spans="2:8" ht="12.75" customHeight="1" x14ac:dyDescent="0.2">
      <c r="B46" s="2" t="s">
        <v>8</v>
      </c>
      <c r="C46" s="2" t="s">
        <v>9</v>
      </c>
      <c r="D46" s="2">
        <v>718003</v>
      </c>
      <c r="E46" s="3">
        <v>44169</v>
      </c>
      <c r="F46" s="3">
        <v>44208</v>
      </c>
      <c r="G46" s="6">
        <v>35100</v>
      </c>
      <c r="H46" s="6">
        <v>35100</v>
      </c>
    </row>
    <row r="47" spans="2:8" ht="12.75" customHeight="1" x14ac:dyDescent="0.2">
      <c r="B47" s="2" t="s">
        <v>8</v>
      </c>
      <c r="C47" s="2" t="s">
        <v>9</v>
      </c>
      <c r="D47" s="2">
        <v>725481</v>
      </c>
      <c r="E47" s="3">
        <v>44249</v>
      </c>
      <c r="F47" s="3">
        <v>44261</v>
      </c>
      <c r="G47" s="6">
        <v>60764</v>
      </c>
      <c r="H47" s="6">
        <v>60764</v>
      </c>
    </row>
    <row r="48" spans="2:8" ht="12.75" customHeight="1" x14ac:dyDescent="0.2">
      <c r="B48" s="2" t="s">
        <v>8</v>
      </c>
      <c r="C48" s="2" t="s">
        <v>9</v>
      </c>
      <c r="D48" s="2">
        <v>740224</v>
      </c>
      <c r="E48" s="3">
        <v>44378</v>
      </c>
      <c r="F48" s="3">
        <v>44419</v>
      </c>
      <c r="G48" s="6">
        <v>5017089</v>
      </c>
      <c r="H48" s="6">
        <v>655788</v>
      </c>
    </row>
    <row r="49" spans="2:8" ht="12.75" customHeight="1" x14ac:dyDescent="0.2">
      <c r="B49" s="2" t="s">
        <v>8</v>
      </c>
      <c r="C49" s="2" t="s">
        <v>9</v>
      </c>
      <c r="D49" s="2">
        <v>743685</v>
      </c>
      <c r="E49" s="3">
        <v>44412</v>
      </c>
      <c r="F49" s="3">
        <v>44440</v>
      </c>
      <c r="G49" s="6">
        <v>24800</v>
      </c>
      <c r="H49" s="6">
        <v>24800</v>
      </c>
    </row>
    <row r="50" spans="2:8" ht="12.75" customHeight="1" x14ac:dyDescent="0.2">
      <c r="B50" s="2" t="s">
        <v>8</v>
      </c>
      <c r="C50" s="2" t="s">
        <v>9</v>
      </c>
      <c r="D50" s="2">
        <v>743728</v>
      </c>
      <c r="E50" s="3">
        <v>44412</v>
      </c>
      <c r="F50" s="3">
        <v>44440</v>
      </c>
      <c r="G50" s="6">
        <v>36300</v>
      </c>
      <c r="H50" s="6">
        <v>36300</v>
      </c>
    </row>
    <row r="51" spans="2:8" ht="12.75" customHeight="1" x14ac:dyDescent="0.2">
      <c r="B51" s="2" t="s">
        <v>8</v>
      </c>
      <c r="C51" s="2" t="s">
        <v>9</v>
      </c>
      <c r="D51" s="2">
        <v>745364</v>
      </c>
      <c r="E51" s="3">
        <v>44426</v>
      </c>
      <c r="F51" s="3">
        <v>44440</v>
      </c>
      <c r="G51" s="6">
        <v>24800</v>
      </c>
      <c r="H51" s="6">
        <v>24800</v>
      </c>
    </row>
    <row r="52" spans="2:8" ht="12.75" customHeight="1" x14ac:dyDescent="0.2">
      <c r="B52" s="2" t="s">
        <v>8</v>
      </c>
      <c r="C52" s="2" t="s">
        <v>9</v>
      </c>
      <c r="D52" s="2">
        <v>745583</v>
      </c>
      <c r="E52" s="3">
        <v>44427</v>
      </c>
      <c r="F52" s="3">
        <v>44440</v>
      </c>
      <c r="G52" s="6">
        <v>146600</v>
      </c>
      <c r="H52" s="6">
        <v>146600</v>
      </c>
    </row>
    <row r="53" spans="2:8" ht="12.75" customHeight="1" x14ac:dyDescent="0.2">
      <c r="B53" s="2" t="s">
        <v>8</v>
      </c>
      <c r="C53" s="2" t="s">
        <v>9</v>
      </c>
      <c r="D53" s="2">
        <v>746032</v>
      </c>
      <c r="E53" s="3">
        <v>44432</v>
      </c>
      <c r="F53" s="3">
        <v>44440</v>
      </c>
      <c r="G53" s="6">
        <v>36300</v>
      </c>
      <c r="H53" s="6">
        <v>36300</v>
      </c>
    </row>
    <row r="54" spans="2:8" ht="12.75" customHeight="1" x14ac:dyDescent="0.2">
      <c r="B54" s="2" t="s">
        <v>8</v>
      </c>
      <c r="C54" s="2" t="s">
        <v>9</v>
      </c>
      <c r="D54" s="2">
        <v>749967</v>
      </c>
      <c r="E54" s="3">
        <v>44466</v>
      </c>
      <c r="F54" s="3">
        <v>44480</v>
      </c>
      <c r="G54" s="6">
        <v>188408</v>
      </c>
      <c r="H54" s="6">
        <v>188408</v>
      </c>
    </row>
    <row r="55" spans="2:8" ht="12.75" customHeight="1" x14ac:dyDescent="0.2">
      <c r="B55" s="2" t="s">
        <v>8</v>
      </c>
      <c r="C55" s="2" t="s">
        <v>9</v>
      </c>
      <c r="D55" s="2">
        <v>751771</v>
      </c>
      <c r="E55" s="3">
        <v>44481</v>
      </c>
      <c r="F55" s="3">
        <v>44505</v>
      </c>
      <c r="G55" s="6">
        <v>234652</v>
      </c>
      <c r="H55" s="6">
        <v>234652</v>
      </c>
    </row>
    <row r="56" spans="2:8" ht="12.75" customHeight="1" x14ac:dyDescent="0.2">
      <c r="B56" s="2" t="s">
        <v>8</v>
      </c>
      <c r="C56" s="2" t="s">
        <v>9</v>
      </c>
      <c r="D56" s="2">
        <v>754591</v>
      </c>
      <c r="E56" s="3">
        <v>44509</v>
      </c>
      <c r="F56" s="3">
        <v>44534</v>
      </c>
      <c r="G56" s="6">
        <v>146600</v>
      </c>
      <c r="H56" s="6">
        <v>146600</v>
      </c>
    </row>
    <row r="57" spans="2:8" ht="12.75" customHeight="1" x14ac:dyDescent="0.2">
      <c r="B57" s="2" t="s">
        <v>8</v>
      </c>
      <c r="C57" s="2" t="s">
        <v>9</v>
      </c>
      <c r="D57" s="2">
        <v>754741</v>
      </c>
      <c r="E57" s="3">
        <v>44511</v>
      </c>
      <c r="F57" s="3">
        <v>44534</v>
      </c>
      <c r="G57" s="6">
        <v>52400</v>
      </c>
      <c r="H57" s="6">
        <v>52400</v>
      </c>
    </row>
    <row r="58" spans="2:8" ht="12.75" customHeight="1" x14ac:dyDescent="0.2">
      <c r="B58" s="2" t="s">
        <v>8</v>
      </c>
      <c r="C58" s="2" t="s">
        <v>9</v>
      </c>
      <c r="D58" s="2">
        <v>755626</v>
      </c>
      <c r="E58" s="3">
        <v>44519</v>
      </c>
      <c r="F58" s="3">
        <v>44534</v>
      </c>
      <c r="G58" s="6">
        <v>182846</v>
      </c>
      <c r="H58" s="6">
        <v>182846</v>
      </c>
    </row>
    <row r="59" spans="2:8" ht="12.75" customHeight="1" x14ac:dyDescent="0.2">
      <c r="B59" s="2" t="s">
        <v>10</v>
      </c>
      <c r="C59" s="2" t="s">
        <v>9</v>
      </c>
      <c r="D59" s="2">
        <v>756044</v>
      </c>
      <c r="E59" s="3">
        <v>44524</v>
      </c>
      <c r="F59" s="3">
        <v>44534</v>
      </c>
      <c r="G59" s="6">
        <v>292685</v>
      </c>
      <c r="H59" s="6">
        <v>252871</v>
      </c>
    </row>
    <row r="60" spans="2:8" ht="12.75" customHeight="1" x14ac:dyDescent="0.2">
      <c r="B60" s="2" t="s">
        <v>8</v>
      </c>
      <c r="C60" s="2" t="s">
        <v>9</v>
      </c>
      <c r="D60" s="2">
        <v>756075</v>
      </c>
      <c r="E60" s="3">
        <v>44524</v>
      </c>
      <c r="F60" s="3">
        <v>44534</v>
      </c>
      <c r="G60" s="6">
        <v>140042</v>
      </c>
      <c r="H60" s="6">
        <v>140042</v>
      </c>
    </row>
    <row r="61" spans="2:8" ht="12.75" customHeight="1" x14ac:dyDescent="0.2">
      <c r="B61" s="2" t="s">
        <v>8</v>
      </c>
      <c r="C61" s="2" t="s">
        <v>9</v>
      </c>
      <c r="D61" s="2">
        <v>757416</v>
      </c>
      <c r="E61" s="3">
        <v>44539</v>
      </c>
      <c r="F61" s="3">
        <v>44568</v>
      </c>
      <c r="G61" s="6">
        <v>91811</v>
      </c>
      <c r="H61" s="6">
        <v>33272</v>
      </c>
    </row>
    <row r="62" spans="2:8" ht="12.75" customHeight="1" x14ac:dyDescent="0.2">
      <c r="B62" s="2" t="s">
        <v>8</v>
      </c>
      <c r="C62" s="2" t="s">
        <v>9</v>
      </c>
      <c r="D62" s="2">
        <v>758111</v>
      </c>
      <c r="E62" s="3">
        <v>44546</v>
      </c>
      <c r="F62" s="3">
        <v>44568</v>
      </c>
      <c r="G62" s="6">
        <v>126946</v>
      </c>
      <c r="H62" s="6">
        <v>126946</v>
      </c>
    </row>
    <row r="63" spans="2:8" ht="12.75" customHeight="1" x14ac:dyDescent="0.2">
      <c r="B63" s="2" t="s">
        <v>8</v>
      </c>
      <c r="C63" s="2" t="s">
        <v>9</v>
      </c>
      <c r="D63" s="2">
        <v>758187</v>
      </c>
      <c r="E63" s="3">
        <v>44546</v>
      </c>
      <c r="F63" s="3">
        <v>44568</v>
      </c>
      <c r="G63" s="6">
        <v>129600</v>
      </c>
      <c r="H63" s="6">
        <v>129600</v>
      </c>
    </row>
    <row r="64" spans="2:8" ht="12.75" customHeight="1" x14ac:dyDescent="0.2">
      <c r="B64" s="2" t="s">
        <v>8</v>
      </c>
      <c r="C64" s="2" t="s">
        <v>9</v>
      </c>
      <c r="D64" s="2">
        <v>758723</v>
      </c>
      <c r="E64" s="3">
        <v>44550</v>
      </c>
      <c r="F64" s="3">
        <v>44568</v>
      </c>
      <c r="G64" s="6">
        <v>168419</v>
      </c>
      <c r="H64" s="6">
        <v>168419</v>
      </c>
    </row>
    <row r="65" spans="2:8" ht="12.75" customHeight="1" x14ac:dyDescent="0.2">
      <c r="B65" s="2" t="s">
        <v>8</v>
      </c>
      <c r="C65" s="2" t="s">
        <v>9</v>
      </c>
      <c r="D65" s="2">
        <v>758991</v>
      </c>
      <c r="E65" s="3">
        <v>44552</v>
      </c>
      <c r="F65" s="3">
        <v>44568</v>
      </c>
      <c r="G65" s="6">
        <v>168980</v>
      </c>
      <c r="H65" s="6">
        <v>168980</v>
      </c>
    </row>
    <row r="66" spans="2:8" ht="12.75" customHeight="1" x14ac:dyDescent="0.2">
      <c r="B66" s="2" t="s">
        <v>8</v>
      </c>
      <c r="C66" s="2" t="s">
        <v>9</v>
      </c>
      <c r="D66" s="2">
        <v>759289</v>
      </c>
      <c r="E66" s="3">
        <v>44557</v>
      </c>
      <c r="F66" s="3">
        <v>44568</v>
      </c>
      <c r="G66" s="6">
        <v>13000</v>
      </c>
      <c r="H66" s="6">
        <v>13000</v>
      </c>
    </row>
    <row r="67" spans="2:8" ht="12.75" customHeight="1" x14ac:dyDescent="0.2">
      <c r="B67" s="2" t="s">
        <v>8</v>
      </c>
      <c r="C67" s="2" t="s">
        <v>9</v>
      </c>
      <c r="D67" s="2">
        <v>759510</v>
      </c>
      <c r="E67" s="3">
        <v>44558</v>
      </c>
      <c r="F67" s="3">
        <v>44568</v>
      </c>
      <c r="G67" s="6">
        <v>2770040</v>
      </c>
      <c r="H67" s="6">
        <v>2770040</v>
      </c>
    </row>
    <row r="68" spans="2:8" ht="12.75" customHeight="1" x14ac:dyDescent="0.2">
      <c r="B68" s="2" t="s">
        <v>8</v>
      </c>
      <c r="C68" s="2" t="s">
        <v>9</v>
      </c>
      <c r="D68" s="2">
        <v>759645</v>
      </c>
      <c r="E68" s="3">
        <v>44559</v>
      </c>
      <c r="F68" s="3">
        <v>44568</v>
      </c>
      <c r="G68" s="6">
        <v>36300</v>
      </c>
      <c r="H68" s="6">
        <v>36300</v>
      </c>
    </row>
    <row r="69" spans="2:8" ht="12.75" customHeight="1" x14ac:dyDescent="0.2">
      <c r="B69" s="2" t="s">
        <v>8</v>
      </c>
      <c r="C69" s="2" t="s">
        <v>9</v>
      </c>
      <c r="D69" s="2">
        <v>764052</v>
      </c>
      <c r="E69" s="3">
        <v>44600</v>
      </c>
      <c r="F69" s="3">
        <v>44630</v>
      </c>
      <c r="G69" s="6">
        <v>27300</v>
      </c>
      <c r="H69" s="6">
        <v>27300</v>
      </c>
    </row>
    <row r="70" spans="2:8" ht="12.75" customHeight="1" x14ac:dyDescent="0.2">
      <c r="B70" s="2" t="s">
        <v>8</v>
      </c>
      <c r="C70" s="2" t="s">
        <v>9</v>
      </c>
      <c r="D70" s="2">
        <v>764086</v>
      </c>
      <c r="E70" s="3">
        <v>44600</v>
      </c>
      <c r="F70" s="3">
        <v>44630</v>
      </c>
      <c r="G70" s="6">
        <v>27300</v>
      </c>
      <c r="H70" s="6">
        <v>27300</v>
      </c>
    </row>
    <row r="71" spans="2:8" ht="12.75" customHeight="1" x14ac:dyDescent="0.2">
      <c r="B71" s="2" t="s">
        <v>8</v>
      </c>
      <c r="C71" s="2" t="s">
        <v>9</v>
      </c>
      <c r="D71" s="2">
        <v>765265</v>
      </c>
      <c r="E71" s="3">
        <v>44610</v>
      </c>
      <c r="F71" s="3">
        <v>44630</v>
      </c>
      <c r="G71" s="6">
        <v>214582</v>
      </c>
      <c r="H71" s="6">
        <v>214582</v>
      </c>
    </row>
    <row r="72" spans="2:8" ht="12.75" customHeight="1" x14ac:dyDescent="0.2">
      <c r="B72" s="2" t="s">
        <v>8</v>
      </c>
      <c r="C72" s="2" t="s">
        <v>9</v>
      </c>
      <c r="D72" s="2">
        <v>766977</v>
      </c>
      <c r="E72" s="3">
        <v>44623</v>
      </c>
      <c r="F72" s="3">
        <v>44662</v>
      </c>
      <c r="G72" s="6">
        <v>80832</v>
      </c>
      <c r="H72" s="6">
        <v>80832</v>
      </c>
    </row>
    <row r="73" spans="2:8" ht="12.75" customHeight="1" x14ac:dyDescent="0.2">
      <c r="B73" s="2" t="s">
        <v>8</v>
      </c>
      <c r="C73" s="2" t="s">
        <v>9</v>
      </c>
      <c r="D73" s="2">
        <v>767048</v>
      </c>
      <c r="E73" s="3">
        <v>44624</v>
      </c>
      <c r="F73" s="3">
        <v>44662</v>
      </c>
      <c r="G73" s="6">
        <v>5311459</v>
      </c>
      <c r="H73" s="6">
        <v>5311459</v>
      </c>
    </row>
    <row r="74" spans="2:8" ht="12.75" customHeight="1" x14ac:dyDescent="0.2">
      <c r="B74" s="2" t="s">
        <v>8</v>
      </c>
      <c r="C74" s="2" t="s">
        <v>9</v>
      </c>
      <c r="D74" s="2">
        <v>767538</v>
      </c>
      <c r="E74" s="3">
        <v>44629</v>
      </c>
      <c r="F74" s="3">
        <v>44662</v>
      </c>
      <c r="G74" s="6">
        <v>57700</v>
      </c>
      <c r="H74" s="6">
        <v>57700</v>
      </c>
    </row>
    <row r="75" spans="2:8" ht="12.75" customHeight="1" x14ac:dyDescent="0.2">
      <c r="B75" s="2" t="s">
        <v>8</v>
      </c>
      <c r="C75" s="2" t="s">
        <v>9</v>
      </c>
      <c r="D75" s="2">
        <v>769071</v>
      </c>
      <c r="E75" s="3">
        <v>44645</v>
      </c>
      <c r="F75" s="3">
        <v>44662</v>
      </c>
      <c r="G75" s="6">
        <v>62100</v>
      </c>
      <c r="H75" s="6">
        <v>62100</v>
      </c>
    </row>
    <row r="76" spans="2:8" ht="12.75" customHeight="1" x14ac:dyDescent="0.2">
      <c r="B76" s="2" t="s">
        <v>8</v>
      </c>
      <c r="C76" s="2" t="s">
        <v>9</v>
      </c>
      <c r="D76" s="2">
        <v>770108</v>
      </c>
      <c r="E76" s="3">
        <v>44655</v>
      </c>
      <c r="F76" s="3">
        <v>44691</v>
      </c>
      <c r="G76" s="6">
        <v>139719</v>
      </c>
      <c r="H76" s="6">
        <v>139719</v>
      </c>
    </row>
    <row r="77" spans="2:8" ht="12.75" customHeight="1" x14ac:dyDescent="0.2">
      <c r="B77" s="2" t="s">
        <v>8</v>
      </c>
      <c r="C77" s="2" t="s">
        <v>9</v>
      </c>
      <c r="D77" s="2">
        <v>770450</v>
      </c>
      <c r="E77" s="3">
        <v>44657</v>
      </c>
      <c r="F77" s="3">
        <v>44691</v>
      </c>
      <c r="G77" s="6">
        <v>18700</v>
      </c>
      <c r="H77" s="6">
        <v>18700</v>
      </c>
    </row>
    <row r="78" spans="2:8" ht="12.75" customHeight="1" x14ac:dyDescent="0.2">
      <c r="B78" s="2" t="s">
        <v>8</v>
      </c>
      <c r="C78" s="2" t="s">
        <v>9</v>
      </c>
      <c r="D78" s="2">
        <v>771331</v>
      </c>
      <c r="E78" s="3">
        <v>44663</v>
      </c>
      <c r="F78" s="3">
        <v>44691</v>
      </c>
      <c r="G78" s="6">
        <v>81192</v>
      </c>
      <c r="H78" s="6">
        <v>81192</v>
      </c>
    </row>
    <row r="79" spans="2:8" ht="12.75" customHeight="1" x14ac:dyDescent="0.2">
      <c r="B79" s="2" t="s">
        <v>8</v>
      </c>
      <c r="C79" s="2" t="s">
        <v>9</v>
      </c>
      <c r="D79" s="2">
        <v>772163</v>
      </c>
      <c r="E79" s="3">
        <v>44671</v>
      </c>
      <c r="F79" s="3">
        <v>44691</v>
      </c>
      <c r="G79" s="6">
        <v>617353</v>
      </c>
      <c r="H79" s="6">
        <v>617353</v>
      </c>
    </row>
    <row r="80" spans="2:8" ht="12.75" customHeight="1" x14ac:dyDescent="0.2">
      <c r="B80" s="2" t="s">
        <v>8</v>
      </c>
      <c r="C80" s="2" t="s">
        <v>9</v>
      </c>
      <c r="D80" s="2">
        <v>772224</v>
      </c>
      <c r="E80" s="3">
        <v>44672</v>
      </c>
      <c r="F80" s="3">
        <v>44691</v>
      </c>
      <c r="G80" s="6">
        <v>276100</v>
      </c>
      <c r="H80" s="6">
        <v>276100</v>
      </c>
    </row>
    <row r="81" spans="2:8" ht="12.75" customHeight="1" x14ac:dyDescent="0.2">
      <c r="B81" s="2" t="s">
        <v>8</v>
      </c>
      <c r="C81" s="2" t="s">
        <v>9</v>
      </c>
      <c r="D81" s="2">
        <v>773576</v>
      </c>
      <c r="E81" s="3">
        <v>44679</v>
      </c>
      <c r="F81" s="3">
        <v>44691</v>
      </c>
      <c r="G81" s="6">
        <v>214702</v>
      </c>
      <c r="H81" s="6">
        <v>214702</v>
      </c>
    </row>
    <row r="82" spans="2:8" ht="12.75" customHeight="1" x14ac:dyDescent="0.2">
      <c r="B82" s="2" t="s">
        <v>8</v>
      </c>
      <c r="C82" s="2" t="s">
        <v>9</v>
      </c>
      <c r="D82" s="2">
        <v>773857</v>
      </c>
      <c r="E82" s="3">
        <v>44683</v>
      </c>
      <c r="F82" s="3">
        <v>44721</v>
      </c>
      <c r="G82" s="6">
        <v>610885</v>
      </c>
      <c r="H82" s="6">
        <v>610885</v>
      </c>
    </row>
    <row r="83" spans="2:8" ht="12.75" customHeight="1" x14ac:dyDescent="0.2">
      <c r="B83" s="2" t="s">
        <v>8</v>
      </c>
      <c r="C83" s="2" t="s">
        <v>9</v>
      </c>
      <c r="D83" s="2">
        <v>775054</v>
      </c>
      <c r="E83" s="3">
        <v>44689</v>
      </c>
      <c r="F83" s="3">
        <v>44721</v>
      </c>
      <c r="G83" s="6">
        <v>614400</v>
      </c>
      <c r="H83" s="6">
        <v>614400</v>
      </c>
    </row>
    <row r="84" spans="2:8" ht="12.75" customHeight="1" x14ac:dyDescent="0.2">
      <c r="B84" s="2" t="s">
        <v>8</v>
      </c>
      <c r="C84" s="2" t="s">
        <v>9</v>
      </c>
      <c r="D84" s="2">
        <v>776140</v>
      </c>
      <c r="E84" s="3">
        <v>44695</v>
      </c>
      <c r="F84" s="3">
        <v>44721</v>
      </c>
      <c r="G84" s="6">
        <v>199402</v>
      </c>
      <c r="H84" s="6">
        <v>199402</v>
      </c>
    </row>
    <row r="85" spans="2:8" ht="12.75" customHeight="1" x14ac:dyDescent="0.2">
      <c r="B85" s="2" t="s">
        <v>8</v>
      </c>
      <c r="C85" s="2" t="s">
        <v>9</v>
      </c>
      <c r="D85" s="2">
        <v>776148</v>
      </c>
      <c r="E85" s="3">
        <v>44696</v>
      </c>
      <c r="F85" s="3">
        <v>44721</v>
      </c>
      <c r="G85" s="6">
        <v>569180</v>
      </c>
      <c r="H85" s="6">
        <v>569180</v>
      </c>
    </row>
    <row r="86" spans="2:8" ht="12.75" customHeight="1" x14ac:dyDescent="0.2">
      <c r="B86" s="2" t="s">
        <v>8</v>
      </c>
      <c r="C86" s="2" t="s">
        <v>9</v>
      </c>
      <c r="D86" s="2">
        <v>776537</v>
      </c>
      <c r="E86" s="3">
        <v>44698</v>
      </c>
      <c r="F86" s="3">
        <v>44721</v>
      </c>
      <c r="G86" s="6">
        <v>133748</v>
      </c>
      <c r="H86" s="6">
        <v>133748</v>
      </c>
    </row>
    <row r="87" spans="2:8" ht="12.75" customHeight="1" x14ac:dyDescent="0.2">
      <c r="B87" s="2" t="s">
        <v>8</v>
      </c>
      <c r="C87" s="2" t="s">
        <v>9</v>
      </c>
      <c r="D87" s="2">
        <v>777702</v>
      </c>
      <c r="E87" s="3">
        <v>44706</v>
      </c>
      <c r="F87" s="3">
        <v>44721</v>
      </c>
      <c r="G87" s="6">
        <v>194579</v>
      </c>
      <c r="H87" s="6">
        <v>194579</v>
      </c>
    </row>
    <row r="88" spans="2:8" x14ac:dyDescent="0.2">
      <c r="B88" s="15" t="s">
        <v>12</v>
      </c>
      <c r="C88" s="16"/>
      <c r="D88" s="16"/>
      <c r="E88" s="16"/>
      <c r="F88" s="16"/>
      <c r="G88" s="7">
        <v>32675399</v>
      </c>
      <c r="H88" s="7">
        <v>27162917</v>
      </c>
    </row>
    <row r="89" spans="2:8" ht="12.75" hidden="1" customHeight="1" x14ac:dyDescent="0.2"/>
    <row r="90" spans="2:8" ht="16.350000000000001" customHeight="1" x14ac:dyDescent="0.2"/>
  </sheetData>
  <mergeCells count="5">
    <mergeCell ref="B88:F88"/>
    <mergeCell ref="C1:H1"/>
    <mergeCell ref="B2:H2"/>
    <mergeCell ref="C3:H3"/>
    <mergeCell ref="B4:H4"/>
  </mergeCells>
  <phoneticPr fontId="0" type="noConversion"/>
  <pageMargins left="0.75" right="0.75" top="1" bottom="1" header="0" footer="0"/>
  <pageSetup paperSize="9" orientation="portrait" r:id="rId1"/>
  <headerFooter alignWithMargins="0">
    <oddFooter xml:space="preserve">&amp;L&amp;C&amp;R&amp;"Arial"&amp;10 Sistemas Citisalud SAS 
07/13/2022 6:24:06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7320-898F-466D-BE1A-EC2EE14DB9CB}">
  <dimension ref="A1:J83"/>
  <sheetViews>
    <sheetView topLeftCell="A49" workbookViewId="0">
      <selection activeCell="K90" sqref="K90:K92"/>
    </sheetView>
  </sheetViews>
  <sheetFormatPr baseColWidth="10" defaultRowHeight="12.75" x14ac:dyDescent="0.2"/>
  <cols>
    <col min="2" max="2" width="11.42578125" style="38"/>
    <col min="3" max="3" width="13.85546875" style="45" bestFit="1" customWidth="1"/>
    <col min="4" max="4" width="12.85546875" style="45" bestFit="1" customWidth="1"/>
    <col min="5" max="5" width="11.5703125" style="45" bestFit="1" customWidth="1"/>
    <col min="6" max="6" width="12.85546875" style="45" bestFit="1" customWidth="1"/>
    <col min="7" max="7" width="13.28515625" style="45" bestFit="1" customWidth="1"/>
    <col min="8" max="8" width="13.140625" style="45" customWidth="1"/>
    <col min="9" max="9" width="11.5703125" style="45" bestFit="1" customWidth="1"/>
    <col min="10" max="10" width="28.85546875" bestFit="1" customWidth="1"/>
  </cols>
  <sheetData>
    <row r="1" spans="1:10" ht="25.5" x14ac:dyDescent="0.2">
      <c r="A1" s="32" t="s">
        <v>4</v>
      </c>
      <c r="B1" s="35" t="s">
        <v>852</v>
      </c>
      <c r="C1" s="39" t="s">
        <v>14</v>
      </c>
      <c r="D1" s="39" t="s">
        <v>668</v>
      </c>
      <c r="E1" s="39" t="s">
        <v>406</v>
      </c>
      <c r="F1" s="40" t="s">
        <v>420</v>
      </c>
      <c r="G1" s="41" t="s">
        <v>564</v>
      </c>
      <c r="H1" s="42" t="s">
        <v>849</v>
      </c>
      <c r="I1" s="39" t="s">
        <v>669</v>
      </c>
      <c r="J1" s="33" t="s">
        <v>850</v>
      </c>
    </row>
    <row r="2" spans="1:10" x14ac:dyDescent="0.2">
      <c r="A2" s="30">
        <v>68438</v>
      </c>
      <c r="B2" s="36">
        <v>2020</v>
      </c>
      <c r="C2" s="43">
        <v>114996</v>
      </c>
      <c r="D2" s="43"/>
      <c r="E2" s="43"/>
      <c r="F2" s="43"/>
      <c r="G2" s="43">
        <f>+C2</f>
        <v>114996</v>
      </c>
      <c r="H2" s="43"/>
      <c r="I2" s="43">
        <f>+C2-SUM(D2:H2)</f>
        <v>0</v>
      </c>
      <c r="J2" s="29"/>
    </row>
    <row r="3" spans="1:10" x14ac:dyDescent="0.2">
      <c r="A3" s="30">
        <v>69462</v>
      </c>
      <c r="B3" s="36">
        <v>2020</v>
      </c>
      <c r="C3" s="43">
        <v>57600</v>
      </c>
      <c r="D3" s="43"/>
      <c r="E3" s="43"/>
      <c r="F3" s="43"/>
      <c r="G3" s="43"/>
      <c r="H3" s="43">
        <f>VLOOKUP(A3,'EN PROCESO DE AUDITORIA'!$A$2:$C$26,3,0)</f>
        <v>57600</v>
      </c>
      <c r="I3" s="43">
        <f t="shared" ref="I3:I66" si="0">+C3-SUM(D3:H3)</f>
        <v>0</v>
      </c>
      <c r="J3" s="29"/>
    </row>
    <row r="4" spans="1:10" x14ac:dyDescent="0.2">
      <c r="A4" s="30">
        <v>70418</v>
      </c>
      <c r="B4" s="36">
        <v>2020</v>
      </c>
      <c r="C4" s="43">
        <v>287087</v>
      </c>
      <c r="D4" s="43"/>
      <c r="E4" s="43"/>
      <c r="F4" s="43"/>
      <c r="G4" s="43">
        <f>+C4</f>
        <v>287087</v>
      </c>
      <c r="H4" s="43"/>
      <c r="I4" s="43">
        <f t="shared" si="0"/>
        <v>0</v>
      </c>
      <c r="J4" s="29"/>
    </row>
    <row r="5" spans="1:10" x14ac:dyDescent="0.2">
      <c r="A5" s="30">
        <v>738452</v>
      </c>
      <c r="B5" s="36">
        <v>2021</v>
      </c>
      <c r="C5" s="43">
        <v>87030</v>
      </c>
      <c r="D5" s="43">
        <f>VLOOKUP(A5,'CARTERA COOSALUD'!$A$2:$C$32,3,0)</f>
        <v>87030</v>
      </c>
      <c r="E5" s="43"/>
      <c r="F5" s="43"/>
      <c r="G5" s="43"/>
      <c r="H5" s="43"/>
      <c r="I5" s="43">
        <f t="shared" si="0"/>
        <v>0</v>
      </c>
      <c r="J5" s="29"/>
    </row>
    <row r="6" spans="1:10" x14ac:dyDescent="0.2">
      <c r="A6" s="30">
        <v>767168</v>
      </c>
      <c r="B6" s="36">
        <v>2022</v>
      </c>
      <c r="C6" s="43">
        <v>139100</v>
      </c>
      <c r="D6" s="43"/>
      <c r="E6" s="43"/>
      <c r="F6" s="43"/>
      <c r="G6" s="43"/>
      <c r="H6" s="43">
        <f>VLOOKUP(A6,'EN PROCESO DE AUDITORIA'!$A$2:$C$26,3,0)</f>
        <v>139100</v>
      </c>
      <c r="I6" s="43">
        <f t="shared" si="0"/>
        <v>0</v>
      </c>
      <c r="J6" s="29"/>
    </row>
    <row r="7" spans="1:10" x14ac:dyDescent="0.2">
      <c r="A7" s="30">
        <v>767600</v>
      </c>
      <c r="B7" s="36">
        <v>2022</v>
      </c>
      <c r="C7" s="43">
        <v>164400</v>
      </c>
      <c r="D7" s="43"/>
      <c r="E7" s="43"/>
      <c r="F7" s="43"/>
      <c r="G7" s="43">
        <f>+C7</f>
        <v>164400</v>
      </c>
      <c r="H7" s="43"/>
      <c r="I7" s="43">
        <f t="shared" si="0"/>
        <v>0</v>
      </c>
      <c r="J7" s="29"/>
    </row>
    <row r="8" spans="1:10" x14ac:dyDescent="0.2">
      <c r="A8" s="30">
        <v>769303</v>
      </c>
      <c r="B8" s="36">
        <v>2022</v>
      </c>
      <c r="C8" s="43">
        <v>66659</v>
      </c>
      <c r="D8" s="43">
        <f>VLOOKUP(A8,'CARTERA COOSALUD'!$A$2:$C$32,3,0)</f>
        <v>66659</v>
      </c>
      <c r="E8" s="43"/>
      <c r="F8" s="43"/>
      <c r="G8" s="43"/>
      <c r="H8" s="43"/>
      <c r="I8" s="43">
        <f t="shared" si="0"/>
        <v>0</v>
      </c>
      <c r="J8" s="29"/>
    </row>
    <row r="9" spans="1:10" x14ac:dyDescent="0.2">
      <c r="A9" s="30">
        <v>776540</v>
      </c>
      <c r="B9" s="36">
        <v>2022</v>
      </c>
      <c r="C9" s="43">
        <v>75631</v>
      </c>
      <c r="D9" s="43"/>
      <c r="E9" s="43"/>
      <c r="F9" s="43"/>
      <c r="G9" s="43"/>
      <c r="H9" s="43">
        <f>VLOOKUP(A9,'EN PROCESO DE AUDITORIA'!$A$2:$C$26,3,0)</f>
        <v>75631</v>
      </c>
      <c r="I9" s="43">
        <f t="shared" si="0"/>
        <v>0</v>
      </c>
      <c r="J9" s="29"/>
    </row>
    <row r="10" spans="1:10" x14ac:dyDescent="0.2">
      <c r="A10" s="30">
        <v>16588</v>
      </c>
      <c r="B10" s="36">
        <v>2018</v>
      </c>
      <c r="C10" s="43">
        <v>233580</v>
      </c>
      <c r="D10" s="43"/>
      <c r="E10" s="43"/>
      <c r="F10" s="43"/>
      <c r="G10" s="43">
        <f>+C10</f>
        <v>233580</v>
      </c>
      <c r="H10" s="43"/>
      <c r="I10" s="43">
        <f t="shared" si="0"/>
        <v>0</v>
      </c>
      <c r="J10" s="29"/>
    </row>
    <row r="11" spans="1:10" x14ac:dyDescent="0.2">
      <c r="A11" s="30">
        <v>46409</v>
      </c>
      <c r="B11" s="36">
        <v>2019</v>
      </c>
      <c r="C11" s="43">
        <v>387094</v>
      </c>
      <c r="D11" s="43"/>
      <c r="E11" s="43"/>
      <c r="F11" s="43"/>
      <c r="G11" s="43"/>
      <c r="H11" s="43">
        <f>+C11</f>
        <v>387094</v>
      </c>
      <c r="I11" s="43">
        <f t="shared" si="0"/>
        <v>0</v>
      </c>
      <c r="J11" s="29"/>
    </row>
    <row r="12" spans="1:10" x14ac:dyDescent="0.2">
      <c r="A12" s="30">
        <v>47945</v>
      </c>
      <c r="B12" s="36">
        <v>2019</v>
      </c>
      <c r="C12" s="43">
        <v>2459812</v>
      </c>
      <c r="D12" s="43"/>
      <c r="E12" s="43"/>
      <c r="F12" s="43"/>
      <c r="G12" s="43">
        <f>+C12</f>
        <v>2459812</v>
      </c>
      <c r="H12" s="43"/>
      <c r="I12" s="43">
        <f t="shared" si="0"/>
        <v>0</v>
      </c>
      <c r="J12" s="29"/>
    </row>
    <row r="13" spans="1:10" x14ac:dyDescent="0.2">
      <c r="A13" s="30">
        <v>52100</v>
      </c>
      <c r="B13" s="36">
        <v>2019</v>
      </c>
      <c r="C13" s="43">
        <v>115200</v>
      </c>
      <c r="D13" s="43"/>
      <c r="E13" s="43"/>
      <c r="F13" s="43"/>
      <c r="G13" s="43"/>
      <c r="H13" s="43">
        <f>VLOOKUP(A13,'EN PROCESO DE AUDITORIA'!$A$2:$C$26,3,0)</f>
        <v>115200</v>
      </c>
      <c r="I13" s="43">
        <f t="shared" si="0"/>
        <v>0</v>
      </c>
      <c r="J13" s="29"/>
    </row>
    <row r="14" spans="1:10" x14ac:dyDescent="0.2">
      <c r="A14" s="30">
        <v>53053</v>
      </c>
      <c r="B14" s="36">
        <v>2019</v>
      </c>
      <c r="C14" s="43">
        <v>317363</v>
      </c>
      <c r="D14" s="43">
        <f>VLOOKUP(A14,'CARTERA COOSALUD'!$A$2:$C$32,3,0)</f>
        <v>317363</v>
      </c>
      <c r="E14" s="43"/>
      <c r="F14" s="43"/>
      <c r="G14" s="43"/>
      <c r="H14" s="43"/>
      <c r="I14" s="43">
        <f t="shared" si="0"/>
        <v>0</v>
      </c>
      <c r="J14" s="29"/>
    </row>
    <row r="15" spans="1:10" x14ac:dyDescent="0.2">
      <c r="A15" s="30">
        <v>53718</v>
      </c>
      <c r="B15" s="36">
        <v>2019</v>
      </c>
      <c r="C15" s="43">
        <v>816650</v>
      </c>
      <c r="D15" s="43"/>
      <c r="E15" s="43"/>
      <c r="F15" s="43"/>
      <c r="G15" s="43">
        <f>+C15</f>
        <v>816650</v>
      </c>
      <c r="H15" s="43"/>
      <c r="I15" s="43">
        <f t="shared" si="0"/>
        <v>0</v>
      </c>
      <c r="J15" s="29"/>
    </row>
    <row r="16" spans="1:10" x14ac:dyDescent="0.2">
      <c r="A16" s="30">
        <v>54378</v>
      </c>
      <c r="B16" s="36">
        <v>2020</v>
      </c>
      <c r="C16" s="43">
        <v>54400</v>
      </c>
      <c r="D16" s="43"/>
      <c r="E16" s="43"/>
      <c r="F16" s="43"/>
      <c r="G16" s="43"/>
      <c r="H16" s="43">
        <f>VLOOKUP(A16,'EN PROCESO DE AUDITORIA'!$A$2:$C$26,3,0)</f>
        <v>54400</v>
      </c>
      <c r="I16" s="43">
        <f t="shared" si="0"/>
        <v>0</v>
      </c>
      <c r="J16" s="29"/>
    </row>
    <row r="17" spans="1:10" x14ac:dyDescent="0.2">
      <c r="A17" s="30">
        <v>56270</v>
      </c>
      <c r="B17" s="36">
        <v>2020</v>
      </c>
      <c r="C17" s="43">
        <v>83599</v>
      </c>
      <c r="D17" s="43"/>
      <c r="E17" s="43"/>
      <c r="F17" s="43"/>
      <c r="G17" s="43">
        <f t="shared" ref="G17:G19" si="1">+C17</f>
        <v>83599</v>
      </c>
      <c r="H17" s="43"/>
      <c r="I17" s="43">
        <f t="shared" si="0"/>
        <v>0</v>
      </c>
      <c r="J17" s="29"/>
    </row>
    <row r="18" spans="1:10" x14ac:dyDescent="0.2">
      <c r="A18" s="30">
        <v>57160</v>
      </c>
      <c r="B18" s="36">
        <v>2020</v>
      </c>
      <c r="C18" s="43">
        <v>127553</v>
      </c>
      <c r="D18" s="43"/>
      <c r="E18" s="43"/>
      <c r="F18" s="43"/>
      <c r="G18" s="43">
        <f t="shared" si="1"/>
        <v>127553</v>
      </c>
      <c r="H18" s="43"/>
      <c r="I18" s="43">
        <f t="shared" si="0"/>
        <v>0</v>
      </c>
      <c r="J18" s="29"/>
    </row>
    <row r="19" spans="1:10" x14ac:dyDescent="0.2">
      <c r="A19" s="30">
        <v>58442</v>
      </c>
      <c r="B19" s="36">
        <v>2020</v>
      </c>
      <c r="C19" s="43">
        <v>2161342</v>
      </c>
      <c r="D19" s="43"/>
      <c r="E19" s="43"/>
      <c r="F19" s="43"/>
      <c r="G19" s="43">
        <f t="shared" si="1"/>
        <v>2161342</v>
      </c>
      <c r="H19" s="43"/>
      <c r="I19" s="43">
        <f t="shared" si="0"/>
        <v>0</v>
      </c>
      <c r="J19" s="29"/>
    </row>
    <row r="20" spans="1:10" x14ac:dyDescent="0.2">
      <c r="A20" s="30">
        <v>58983</v>
      </c>
      <c r="B20" s="36">
        <v>2020</v>
      </c>
      <c r="C20" s="43">
        <v>301280</v>
      </c>
      <c r="D20" s="43"/>
      <c r="E20" s="43"/>
      <c r="F20" s="43"/>
      <c r="G20" s="43"/>
      <c r="H20" s="43">
        <f>VLOOKUP(A20,'EN PROCESO DE AUDITORIA'!$A$2:$C$26,3,0)</f>
        <v>301280</v>
      </c>
      <c r="I20" s="43">
        <f t="shared" si="0"/>
        <v>0</v>
      </c>
      <c r="J20" s="29"/>
    </row>
    <row r="21" spans="1:10" x14ac:dyDescent="0.2">
      <c r="A21" s="30">
        <v>59003</v>
      </c>
      <c r="B21" s="36">
        <v>2020</v>
      </c>
      <c r="C21" s="43">
        <v>467182</v>
      </c>
      <c r="D21" s="43"/>
      <c r="E21" s="43"/>
      <c r="F21" s="43"/>
      <c r="G21" s="43">
        <f t="shared" ref="G21:G25" si="2">+C21</f>
        <v>467182</v>
      </c>
      <c r="H21" s="43"/>
      <c r="I21" s="43">
        <f t="shared" si="0"/>
        <v>0</v>
      </c>
      <c r="J21" s="29"/>
    </row>
    <row r="22" spans="1:10" x14ac:dyDescent="0.2">
      <c r="A22" s="30">
        <v>59827</v>
      </c>
      <c r="B22" s="36">
        <v>2020</v>
      </c>
      <c r="C22" s="43">
        <v>791557</v>
      </c>
      <c r="D22" s="43"/>
      <c r="E22" s="43"/>
      <c r="F22" s="43"/>
      <c r="G22" s="43">
        <f t="shared" si="2"/>
        <v>791557</v>
      </c>
      <c r="H22" s="43"/>
      <c r="I22" s="43">
        <f t="shared" si="0"/>
        <v>0</v>
      </c>
      <c r="J22" s="29"/>
    </row>
    <row r="23" spans="1:10" x14ac:dyDescent="0.2">
      <c r="A23" s="30">
        <v>59964</v>
      </c>
      <c r="B23" s="36">
        <v>2020</v>
      </c>
      <c r="C23" s="43">
        <v>225398</v>
      </c>
      <c r="D23" s="43"/>
      <c r="E23" s="43"/>
      <c r="F23" s="43"/>
      <c r="G23" s="43">
        <f t="shared" si="2"/>
        <v>225398</v>
      </c>
      <c r="H23" s="43"/>
      <c r="I23" s="43">
        <f t="shared" si="0"/>
        <v>0</v>
      </c>
      <c r="J23" s="29"/>
    </row>
    <row r="24" spans="1:10" x14ac:dyDescent="0.2">
      <c r="A24" s="30">
        <v>60970</v>
      </c>
      <c r="B24" s="36">
        <v>2020</v>
      </c>
      <c r="C24" s="43">
        <v>318848</v>
      </c>
      <c r="D24" s="43"/>
      <c r="E24" s="43"/>
      <c r="F24" s="43"/>
      <c r="G24" s="43">
        <f t="shared" si="2"/>
        <v>318848</v>
      </c>
      <c r="H24" s="43"/>
      <c r="I24" s="43">
        <f t="shared" si="0"/>
        <v>0</v>
      </c>
      <c r="J24" s="29"/>
    </row>
    <row r="25" spans="1:10" x14ac:dyDescent="0.2">
      <c r="A25" s="30">
        <v>61527</v>
      </c>
      <c r="B25" s="36">
        <v>2020</v>
      </c>
      <c r="C25" s="43">
        <v>55436</v>
      </c>
      <c r="D25" s="43"/>
      <c r="E25" s="43"/>
      <c r="F25" s="43"/>
      <c r="G25" s="43">
        <f t="shared" si="2"/>
        <v>55436</v>
      </c>
      <c r="H25" s="43"/>
      <c r="I25" s="43">
        <f t="shared" si="0"/>
        <v>0</v>
      </c>
      <c r="J25" s="29"/>
    </row>
    <row r="26" spans="1:10" x14ac:dyDescent="0.2">
      <c r="A26" s="30">
        <v>64241</v>
      </c>
      <c r="B26" s="36">
        <v>2020</v>
      </c>
      <c r="C26" s="43">
        <v>302900</v>
      </c>
      <c r="D26" s="43"/>
      <c r="E26" s="43"/>
      <c r="F26" s="43"/>
      <c r="G26" s="43"/>
      <c r="H26" s="43">
        <f>VLOOKUP(A26,'EN PROCESO DE AUDITORIA'!$A$2:$C$26,3,0)</f>
        <v>302900</v>
      </c>
      <c r="I26" s="43">
        <f t="shared" si="0"/>
        <v>0</v>
      </c>
      <c r="J26" s="29"/>
    </row>
    <row r="27" spans="1:10" x14ac:dyDescent="0.2">
      <c r="A27" s="30">
        <v>66090</v>
      </c>
      <c r="B27" s="36">
        <v>2020</v>
      </c>
      <c r="C27" s="43">
        <v>219800</v>
      </c>
      <c r="D27" s="43"/>
      <c r="E27" s="43"/>
      <c r="F27" s="43"/>
      <c r="G27" s="43"/>
      <c r="H27" s="43">
        <f>VLOOKUP(A27,'EN PROCESO DE AUDITORIA'!$A$2:$C$26,3,0)</f>
        <v>219800</v>
      </c>
      <c r="I27" s="43">
        <f t="shared" si="0"/>
        <v>0</v>
      </c>
      <c r="J27" s="29"/>
    </row>
    <row r="28" spans="1:10" x14ac:dyDescent="0.2">
      <c r="A28" s="30">
        <v>66613</v>
      </c>
      <c r="B28" s="36">
        <v>2020</v>
      </c>
      <c r="C28" s="43">
        <v>97400</v>
      </c>
      <c r="D28" s="43"/>
      <c r="E28" s="43"/>
      <c r="F28" s="43"/>
      <c r="G28" s="43">
        <f>+C28</f>
        <v>97400</v>
      </c>
      <c r="H28" s="43"/>
      <c r="I28" s="43">
        <f t="shared" si="0"/>
        <v>0</v>
      </c>
      <c r="J28" s="29"/>
    </row>
    <row r="29" spans="1:10" x14ac:dyDescent="0.2">
      <c r="A29" s="30">
        <v>67468</v>
      </c>
      <c r="B29" s="36">
        <v>2020</v>
      </c>
      <c r="C29" s="43">
        <v>113500</v>
      </c>
      <c r="D29" s="43"/>
      <c r="E29" s="43"/>
      <c r="F29" s="43"/>
      <c r="G29" s="43"/>
      <c r="H29" s="43">
        <f>VLOOKUP(A29,'EN PROCESO DE AUDITORIA'!$A$2:$C$26,3,0)</f>
        <v>113500</v>
      </c>
      <c r="I29" s="43">
        <f t="shared" si="0"/>
        <v>0</v>
      </c>
      <c r="J29" s="29"/>
    </row>
    <row r="30" spans="1:10" x14ac:dyDescent="0.2">
      <c r="A30" s="30">
        <v>69536</v>
      </c>
      <c r="B30" s="36">
        <v>2020</v>
      </c>
      <c r="C30" s="43">
        <v>325665</v>
      </c>
      <c r="D30" s="43"/>
      <c r="E30" s="43"/>
      <c r="F30" s="43"/>
      <c r="G30" s="43">
        <f t="shared" ref="G30:G34" si="3">+C30</f>
        <v>325665</v>
      </c>
      <c r="H30" s="43"/>
      <c r="I30" s="43">
        <f t="shared" si="0"/>
        <v>0</v>
      </c>
      <c r="J30" s="29"/>
    </row>
    <row r="31" spans="1:10" x14ac:dyDescent="0.2">
      <c r="A31" s="30">
        <v>70052</v>
      </c>
      <c r="B31" s="36">
        <v>2020</v>
      </c>
      <c r="C31" s="43">
        <v>208900</v>
      </c>
      <c r="D31" s="43"/>
      <c r="E31" s="43"/>
      <c r="F31" s="43"/>
      <c r="G31" s="43">
        <f t="shared" si="3"/>
        <v>208900</v>
      </c>
      <c r="H31" s="43"/>
      <c r="I31" s="43">
        <f t="shared" si="0"/>
        <v>0</v>
      </c>
      <c r="J31" s="29"/>
    </row>
    <row r="32" spans="1:10" x14ac:dyDescent="0.2">
      <c r="A32" s="30">
        <v>70695</v>
      </c>
      <c r="B32" s="36">
        <v>2020</v>
      </c>
      <c r="C32" s="43">
        <v>35100</v>
      </c>
      <c r="D32" s="43"/>
      <c r="E32" s="43"/>
      <c r="F32" s="43"/>
      <c r="G32" s="43">
        <f t="shared" si="3"/>
        <v>35100</v>
      </c>
      <c r="H32" s="43"/>
      <c r="I32" s="43">
        <f t="shared" si="0"/>
        <v>0</v>
      </c>
      <c r="J32" s="29"/>
    </row>
    <row r="33" spans="1:10" x14ac:dyDescent="0.2">
      <c r="A33" s="30">
        <v>71016</v>
      </c>
      <c r="B33" s="36">
        <v>2020</v>
      </c>
      <c r="C33" s="43">
        <v>83900</v>
      </c>
      <c r="D33" s="43"/>
      <c r="E33" s="43"/>
      <c r="F33" s="43"/>
      <c r="G33" s="43">
        <f t="shared" si="3"/>
        <v>83900</v>
      </c>
      <c r="H33" s="43"/>
      <c r="I33" s="43">
        <f t="shared" si="0"/>
        <v>0</v>
      </c>
      <c r="J33" s="29"/>
    </row>
    <row r="34" spans="1:10" x14ac:dyDescent="0.2">
      <c r="A34" s="30">
        <v>712913</v>
      </c>
      <c r="B34" s="36">
        <v>2020</v>
      </c>
      <c r="C34" s="43">
        <v>35100</v>
      </c>
      <c r="D34" s="43"/>
      <c r="E34" s="43"/>
      <c r="F34" s="43"/>
      <c r="G34" s="43">
        <f t="shared" si="3"/>
        <v>35100</v>
      </c>
      <c r="H34" s="43"/>
      <c r="I34" s="43">
        <f t="shared" si="0"/>
        <v>0</v>
      </c>
      <c r="J34" s="29"/>
    </row>
    <row r="35" spans="1:10" x14ac:dyDescent="0.2">
      <c r="A35" s="30">
        <v>712933</v>
      </c>
      <c r="B35" s="36">
        <v>2020</v>
      </c>
      <c r="C35" s="43">
        <v>57600</v>
      </c>
      <c r="D35" s="43"/>
      <c r="E35" s="43"/>
      <c r="F35" s="43"/>
      <c r="G35" s="43"/>
      <c r="H35" s="43">
        <f>VLOOKUP(A35,'EN PROCESO DE AUDITORIA'!$A$2:$C$26,3,0)</f>
        <v>57600</v>
      </c>
      <c r="I35" s="43">
        <f t="shared" si="0"/>
        <v>0</v>
      </c>
      <c r="J35" s="29"/>
    </row>
    <row r="36" spans="1:10" x14ac:dyDescent="0.2">
      <c r="A36" s="30">
        <v>715088</v>
      </c>
      <c r="B36" s="36">
        <v>2020</v>
      </c>
      <c r="C36" s="43">
        <v>218800</v>
      </c>
      <c r="D36" s="43"/>
      <c r="E36" s="43"/>
      <c r="F36" s="43"/>
      <c r="G36" s="43"/>
      <c r="H36" s="43">
        <f>VLOOKUP(A36,'EN PROCESO DE AUDITORIA'!$A$2:$C$26,3,0)</f>
        <v>218800</v>
      </c>
      <c r="I36" s="43">
        <f t="shared" si="0"/>
        <v>0</v>
      </c>
      <c r="J36" s="29"/>
    </row>
    <row r="37" spans="1:10" x14ac:dyDescent="0.2">
      <c r="A37" s="30">
        <v>715377</v>
      </c>
      <c r="B37" s="36">
        <v>2020</v>
      </c>
      <c r="C37" s="43">
        <v>50600</v>
      </c>
      <c r="D37" s="43"/>
      <c r="E37" s="43"/>
      <c r="F37" s="43"/>
      <c r="G37" s="43"/>
      <c r="H37" s="43">
        <f>VLOOKUP(A37,'EN PROCESO DE AUDITORIA'!$A$2:$C$26,3,0)</f>
        <v>50600</v>
      </c>
      <c r="I37" s="43">
        <f t="shared" si="0"/>
        <v>0</v>
      </c>
      <c r="J37" s="29"/>
    </row>
    <row r="38" spans="1:10" x14ac:dyDescent="0.2">
      <c r="A38" s="30">
        <v>715379</v>
      </c>
      <c r="B38" s="36">
        <v>2020</v>
      </c>
      <c r="C38" s="43">
        <v>48000</v>
      </c>
      <c r="D38" s="43"/>
      <c r="E38" s="43"/>
      <c r="F38" s="43"/>
      <c r="G38" s="43"/>
      <c r="H38" s="43">
        <f>VLOOKUP(A38,'EN PROCESO DE AUDITORIA'!$A$2:$C$26,3,0)</f>
        <v>48000</v>
      </c>
      <c r="I38" s="43">
        <f t="shared" si="0"/>
        <v>0</v>
      </c>
      <c r="J38" s="29"/>
    </row>
    <row r="39" spans="1:10" x14ac:dyDescent="0.2">
      <c r="A39" s="30">
        <v>716570</v>
      </c>
      <c r="B39" s="36">
        <v>2020</v>
      </c>
      <c r="C39" s="43">
        <v>106664</v>
      </c>
      <c r="D39" s="43"/>
      <c r="E39" s="43"/>
      <c r="F39" s="43"/>
      <c r="G39" s="43"/>
      <c r="H39" s="43">
        <f>VLOOKUP(A39,'EN PROCESO DE AUDITORIA'!$A$2:$C$26,3,0)</f>
        <v>106664</v>
      </c>
      <c r="I39" s="43">
        <f t="shared" si="0"/>
        <v>0</v>
      </c>
      <c r="J39" s="29"/>
    </row>
    <row r="40" spans="1:10" x14ac:dyDescent="0.2">
      <c r="A40" s="30">
        <v>717129</v>
      </c>
      <c r="B40" s="36">
        <v>2020</v>
      </c>
      <c r="C40" s="43">
        <v>234130</v>
      </c>
      <c r="D40" s="43">
        <f>VLOOKUP(A40,'CARTERA COOSALUD'!$A$2:$C$32,3,0)</f>
        <v>234130</v>
      </c>
      <c r="E40" s="43"/>
      <c r="F40" s="43"/>
      <c r="G40" s="43"/>
      <c r="H40" s="43"/>
      <c r="I40" s="43">
        <f t="shared" si="0"/>
        <v>0</v>
      </c>
      <c r="J40" s="29"/>
    </row>
    <row r="41" spans="1:10" x14ac:dyDescent="0.2">
      <c r="A41" s="30">
        <v>718003</v>
      </c>
      <c r="B41" s="36">
        <v>2020</v>
      </c>
      <c r="C41" s="43">
        <v>35100</v>
      </c>
      <c r="D41" s="43"/>
      <c r="E41" s="43"/>
      <c r="F41" s="43"/>
      <c r="G41" s="43">
        <f t="shared" ref="G41:G42" si="4">+C41</f>
        <v>35100</v>
      </c>
      <c r="H41" s="43"/>
      <c r="I41" s="43">
        <f t="shared" si="0"/>
        <v>0</v>
      </c>
      <c r="J41" s="29"/>
    </row>
    <row r="42" spans="1:10" x14ac:dyDescent="0.2">
      <c r="A42" s="30">
        <v>725481</v>
      </c>
      <c r="B42" s="36">
        <v>2021</v>
      </c>
      <c r="C42" s="43">
        <v>60764</v>
      </c>
      <c r="D42" s="43"/>
      <c r="E42" s="43"/>
      <c r="F42" s="43"/>
      <c r="G42" s="43">
        <f t="shared" si="4"/>
        <v>60764</v>
      </c>
      <c r="H42" s="43"/>
      <c r="I42" s="43">
        <f t="shared" si="0"/>
        <v>0</v>
      </c>
      <c r="J42" s="29"/>
    </row>
    <row r="43" spans="1:10" x14ac:dyDescent="0.2">
      <c r="A43" s="30">
        <v>740224</v>
      </c>
      <c r="B43" s="36">
        <v>2021</v>
      </c>
      <c r="C43" s="43">
        <v>655788</v>
      </c>
      <c r="D43" s="43"/>
      <c r="E43" s="43"/>
      <c r="F43" s="43">
        <f>VLOOKUP(A43,'GLOSAS POR CONCILIAR'!$A$2:$C$5,3,0)</f>
        <v>351913</v>
      </c>
      <c r="G43" s="43"/>
      <c r="H43" s="43"/>
      <c r="I43" s="43">
        <f t="shared" si="0"/>
        <v>303875</v>
      </c>
      <c r="J43" s="31" t="s">
        <v>670</v>
      </c>
    </row>
    <row r="44" spans="1:10" x14ac:dyDescent="0.2">
      <c r="A44" s="30">
        <v>743685</v>
      </c>
      <c r="B44" s="36">
        <v>2021</v>
      </c>
      <c r="C44" s="43">
        <v>24800</v>
      </c>
      <c r="D44" s="43">
        <f>VLOOKUP(A44,'CARTERA COOSALUD'!$A$2:$C$32,3,0)</f>
        <v>24800</v>
      </c>
      <c r="E44" s="43"/>
      <c r="F44" s="43"/>
      <c r="G44" s="43"/>
      <c r="H44" s="43"/>
      <c r="I44" s="43">
        <f t="shared" si="0"/>
        <v>0</v>
      </c>
      <c r="J44" s="29"/>
    </row>
    <row r="45" spans="1:10" x14ac:dyDescent="0.2">
      <c r="A45" s="30">
        <v>743728</v>
      </c>
      <c r="B45" s="36">
        <v>2021</v>
      </c>
      <c r="C45" s="43">
        <v>36300</v>
      </c>
      <c r="D45" s="43"/>
      <c r="E45" s="43">
        <f>VLOOKUP(A45,PAGOS!$A$2:$C$104,3,0)</f>
        <v>36300</v>
      </c>
      <c r="F45" s="43"/>
      <c r="G45" s="43"/>
      <c r="H45" s="43"/>
      <c r="I45" s="43">
        <f t="shared" si="0"/>
        <v>0</v>
      </c>
      <c r="J45" s="29"/>
    </row>
    <row r="46" spans="1:10" x14ac:dyDescent="0.2">
      <c r="A46" s="30">
        <v>745364</v>
      </c>
      <c r="B46" s="36">
        <v>2021</v>
      </c>
      <c r="C46" s="43">
        <v>24800</v>
      </c>
      <c r="D46" s="43"/>
      <c r="E46" s="43">
        <f>VLOOKUP(A46,PAGOS!$A$2:$C$104,3,0)</f>
        <v>24800</v>
      </c>
      <c r="F46" s="43"/>
      <c r="G46" s="43"/>
      <c r="H46" s="43"/>
      <c r="I46" s="43">
        <f t="shared" si="0"/>
        <v>0</v>
      </c>
      <c r="J46" s="29"/>
    </row>
    <row r="47" spans="1:10" x14ac:dyDescent="0.2">
      <c r="A47" s="30">
        <v>745583</v>
      </c>
      <c r="B47" s="36">
        <v>2021</v>
      </c>
      <c r="C47" s="43">
        <v>146600</v>
      </c>
      <c r="D47" s="43"/>
      <c r="E47" s="43">
        <f>VLOOKUP(A47,PAGOS!$A$2:$C$104,3,0)</f>
        <v>146600</v>
      </c>
      <c r="F47" s="43"/>
      <c r="G47" s="43"/>
      <c r="H47" s="43"/>
      <c r="I47" s="43">
        <f t="shared" si="0"/>
        <v>0</v>
      </c>
      <c r="J47" s="29"/>
    </row>
    <row r="48" spans="1:10" x14ac:dyDescent="0.2">
      <c r="A48" s="30">
        <v>746032</v>
      </c>
      <c r="B48" s="36">
        <v>2021</v>
      </c>
      <c r="C48" s="43">
        <v>36300</v>
      </c>
      <c r="D48" s="43"/>
      <c r="E48" s="43">
        <f>VLOOKUP(A48,PAGOS!$A$2:$C$104,3,0)</f>
        <v>36300</v>
      </c>
      <c r="F48" s="43"/>
      <c r="G48" s="43"/>
      <c r="H48" s="43"/>
      <c r="I48" s="43">
        <f t="shared" si="0"/>
        <v>0</v>
      </c>
      <c r="J48" s="29"/>
    </row>
    <row r="49" spans="1:10" x14ac:dyDescent="0.2">
      <c r="A49" s="30">
        <v>749967</v>
      </c>
      <c r="B49" s="36">
        <v>2021</v>
      </c>
      <c r="C49" s="43">
        <v>188408</v>
      </c>
      <c r="D49" s="43"/>
      <c r="E49" s="43">
        <f>VLOOKUP(A49,PAGOS!$A$2:$C$104,3,0)</f>
        <v>188408</v>
      </c>
      <c r="F49" s="43"/>
      <c r="G49" s="43"/>
      <c r="H49" s="43"/>
      <c r="I49" s="43">
        <f t="shared" si="0"/>
        <v>0</v>
      </c>
      <c r="J49" s="29"/>
    </row>
    <row r="50" spans="1:10" x14ac:dyDescent="0.2">
      <c r="A50" s="30">
        <v>751771</v>
      </c>
      <c r="B50" s="36">
        <v>2021</v>
      </c>
      <c r="C50" s="43">
        <v>234652</v>
      </c>
      <c r="D50" s="43">
        <f>VLOOKUP(A50,'CARTERA COOSALUD'!$A$2:$C$32,3,0)</f>
        <v>234652</v>
      </c>
      <c r="E50" s="43"/>
      <c r="F50" s="43"/>
      <c r="G50" s="43"/>
      <c r="H50" s="43"/>
      <c r="I50" s="43">
        <f t="shared" si="0"/>
        <v>0</v>
      </c>
      <c r="J50" s="29"/>
    </row>
    <row r="51" spans="1:10" x14ac:dyDescent="0.2">
      <c r="A51" s="30">
        <v>754591</v>
      </c>
      <c r="B51" s="36">
        <v>2021</v>
      </c>
      <c r="C51" s="43">
        <v>146600</v>
      </c>
      <c r="D51" s="43"/>
      <c r="E51" s="43">
        <f>VLOOKUP(A51,PAGOS!$A$2:$C$104,3,0)</f>
        <v>146600</v>
      </c>
      <c r="F51" s="43"/>
      <c r="G51" s="43"/>
      <c r="H51" s="43"/>
      <c r="I51" s="43">
        <f t="shared" si="0"/>
        <v>0</v>
      </c>
      <c r="J51" s="29"/>
    </row>
    <row r="52" spans="1:10" x14ac:dyDescent="0.2">
      <c r="A52" s="30">
        <v>754741</v>
      </c>
      <c r="B52" s="36">
        <v>2021</v>
      </c>
      <c r="C52" s="43">
        <v>52400</v>
      </c>
      <c r="D52" s="43"/>
      <c r="E52" s="43"/>
      <c r="F52" s="43"/>
      <c r="G52" s="43">
        <f>+C52</f>
        <v>52400</v>
      </c>
      <c r="H52" s="43"/>
      <c r="I52" s="43">
        <f t="shared" si="0"/>
        <v>0</v>
      </c>
      <c r="J52" s="29"/>
    </row>
    <row r="53" spans="1:10" x14ac:dyDescent="0.2">
      <c r="A53" s="30">
        <v>755626</v>
      </c>
      <c r="B53" s="36">
        <v>2021</v>
      </c>
      <c r="C53" s="43">
        <v>182846</v>
      </c>
      <c r="D53" s="43">
        <f>VLOOKUP(A53,'CARTERA COOSALUD'!$A$2:$C$32,3,0)</f>
        <v>182846</v>
      </c>
      <c r="E53" s="43"/>
      <c r="F53" s="43"/>
      <c r="G53" s="43"/>
      <c r="H53" s="43"/>
      <c r="I53" s="43">
        <f t="shared" si="0"/>
        <v>0</v>
      </c>
      <c r="J53" s="29"/>
    </row>
    <row r="54" spans="1:10" x14ac:dyDescent="0.2">
      <c r="A54" s="30">
        <v>756044</v>
      </c>
      <c r="B54" s="36">
        <v>2021</v>
      </c>
      <c r="C54" s="43">
        <v>252871</v>
      </c>
      <c r="D54" s="43"/>
      <c r="E54" s="43">
        <v>252871</v>
      </c>
      <c r="F54" s="43"/>
      <c r="G54" s="43"/>
      <c r="H54" s="43"/>
      <c r="I54" s="43">
        <f t="shared" si="0"/>
        <v>0</v>
      </c>
      <c r="J54" s="29"/>
    </row>
    <row r="55" spans="1:10" x14ac:dyDescent="0.2">
      <c r="A55" s="30">
        <v>756075</v>
      </c>
      <c r="B55" s="36">
        <v>2021</v>
      </c>
      <c r="C55" s="43">
        <v>140042</v>
      </c>
      <c r="D55" s="43">
        <f>VLOOKUP(A55,'CARTERA COOSALUD'!$A$2:$C$32,3,0)</f>
        <v>43629</v>
      </c>
      <c r="E55" s="43"/>
      <c r="F55" s="43">
        <f>VLOOKUP(A55,'GLOSAS POR CONCILIAR'!$A$2:$C$5,3,0)</f>
        <v>96413</v>
      </c>
      <c r="G55" s="43"/>
      <c r="H55" s="43"/>
      <c r="I55" s="43">
        <f t="shared" si="0"/>
        <v>0</v>
      </c>
      <c r="J55" s="29"/>
    </row>
    <row r="56" spans="1:10" x14ac:dyDescent="0.2">
      <c r="A56" s="30">
        <v>757416</v>
      </c>
      <c r="B56" s="36">
        <v>2021</v>
      </c>
      <c r="C56" s="43">
        <v>33272</v>
      </c>
      <c r="D56" s="43"/>
      <c r="E56" s="43">
        <f>VLOOKUP(A56,PAGOS!$A$2:$C$104,3,0)</f>
        <v>33272</v>
      </c>
      <c r="F56" s="43"/>
      <c r="G56" s="43"/>
      <c r="H56" s="43"/>
      <c r="I56" s="43">
        <f t="shared" si="0"/>
        <v>0</v>
      </c>
      <c r="J56" s="29"/>
    </row>
    <row r="57" spans="1:10" x14ac:dyDescent="0.2">
      <c r="A57" s="30">
        <v>758111</v>
      </c>
      <c r="B57" s="36">
        <v>2021</v>
      </c>
      <c r="C57" s="43">
        <v>126946</v>
      </c>
      <c r="D57" s="43">
        <f>VLOOKUP(A57,'CARTERA COOSALUD'!$A$2:$C$32,3,0)</f>
        <v>126946</v>
      </c>
      <c r="E57" s="43"/>
      <c r="F57" s="43"/>
      <c r="G57" s="43"/>
      <c r="H57" s="43"/>
      <c r="I57" s="43">
        <f t="shared" si="0"/>
        <v>0</v>
      </c>
      <c r="J57" s="29"/>
    </row>
    <row r="58" spans="1:10" x14ac:dyDescent="0.2">
      <c r="A58" s="30">
        <v>758187</v>
      </c>
      <c r="B58" s="36">
        <v>2021</v>
      </c>
      <c r="C58" s="43">
        <v>129600</v>
      </c>
      <c r="D58" s="43">
        <f>VLOOKUP(A58,'CARTERA COOSALUD'!$A$2:$C$32,3,0)</f>
        <v>129600</v>
      </c>
      <c r="E58" s="43"/>
      <c r="F58" s="43"/>
      <c r="G58" s="43"/>
      <c r="H58" s="43"/>
      <c r="I58" s="43">
        <f t="shared" si="0"/>
        <v>0</v>
      </c>
      <c r="J58" s="29"/>
    </row>
    <row r="59" spans="1:10" x14ac:dyDescent="0.2">
      <c r="A59" s="30">
        <v>758723</v>
      </c>
      <c r="B59" s="36">
        <v>2021</v>
      </c>
      <c r="C59" s="43">
        <v>168419</v>
      </c>
      <c r="D59" s="43">
        <f>VLOOKUP(A59,'CARTERA COOSALUD'!$A$2:$C$32,3,0)</f>
        <v>168419</v>
      </c>
      <c r="E59" s="43"/>
      <c r="F59" s="43"/>
      <c r="G59" s="43"/>
      <c r="H59" s="43"/>
      <c r="I59" s="43">
        <f t="shared" si="0"/>
        <v>0</v>
      </c>
      <c r="J59" s="29"/>
    </row>
    <row r="60" spans="1:10" x14ac:dyDescent="0.2">
      <c r="A60" s="30">
        <v>758991</v>
      </c>
      <c r="B60" s="36">
        <v>2021</v>
      </c>
      <c r="C60" s="43">
        <v>168980</v>
      </c>
      <c r="D60" s="43">
        <f>VLOOKUP(A60,'CARTERA COOSALUD'!$A$2:$C$32,3,0)</f>
        <v>168980</v>
      </c>
      <c r="E60" s="43"/>
      <c r="F60" s="43"/>
      <c r="G60" s="43"/>
      <c r="H60" s="43"/>
      <c r="I60" s="43">
        <f t="shared" si="0"/>
        <v>0</v>
      </c>
      <c r="J60" s="29"/>
    </row>
    <row r="61" spans="1:10" x14ac:dyDescent="0.2">
      <c r="A61" s="30">
        <v>759289</v>
      </c>
      <c r="B61" s="36">
        <v>2021</v>
      </c>
      <c r="C61" s="43">
        <v>13000</v>
      </c>
      <c r="D61" s="43">
        <f>VLOOKUP(A61,'CARTERA COOSALUD'!$A$2:$C$32,3,0)</f>
        <v>13000</v>
      </c>
      <c r="E61" s="43"/>
      <c r="F61" s="43"/>
      <c r="G61" s="43"/>
      <c r="H61" s="43"/>
      <c r="I61" s="43">
        <f t="shared" si="0"/>
        <v>0</v>
      </c>
      <c r="J61" s="29"/>
    </row>
    <row r="62" spans="1:10" x14ac:dyDescent="0.2">
      <c r="A62" s="30">
        <v>759510</v>
      </c>
      <c r="B62" s="36">
        <v>2021</v>
      </c>
      <c r="C62" s="43">
        <v>2770040</v>
      </c>
      <c r="D62" s="43">
        <f>VLOOKUP(A62,'CARTERA COOSALUD'!$A$2:$C$32,3,0)</f>
        <v>59700</v>
      </c>
      <c r="E62" s="43"/>
      <c r="F62" s="43">
        <f>VLOOKUP(A62,'GLOSAS POR CONCILIAR'!$A$2:$C$5,3,0)</f>
        <v>2710340</v>
      </c>
      <c r="G62" s="43"/>
      <c r="H62" s="43"/>
      <c r="I62" s="43">
        <f t="shared" si="0"/>
        <v>0</v>
      </c>
      <c r="J62" s="29"/>
    </row>
    <row r="63" spans="1:10" x14ac:dyDescent="0.2">
      <c r="A63" s="30">
        <v>759645</v>
      </c>
      <c r="B63" s="36">
        <v>2021</v>
      </c>
      <c r="C63" s="43">
        <v>36300</v>
      </c>
      <c r="D63" s="43">
        <f>VLOOKUP(A63,'CARTERA COOSALUD'!$A$2:$C$32,3,0)</f>
        <v>36300</v>
      </c>
      <c r="E63" s="43"/>
      <c r="F63" s="43"/>
      <c r="G63" s="43"/>
      <c r="H63" s="43"/>
      <c r="I63" s="43">
        <f t="shared" si="0"/>
        <v>0</v>
      </c>
      <c r="J63" s="29"/>
    </row>
    <row r="64" spans="1:10" x14ac:dyDescent="0.2">
      <c r="A64" s="30">
        <v>764052</v>
      </c>
      <c r="B64" s="36">
        <v>2022</v>
      </c>
      <c r="C64" s="43">
        <v>27300</v>
      </c>
      <c r="D64" s="43">
        <f>VLOOKUP(A64,'CARTERA COOSALUD'!$A$2:$C$32,3,0)</f>
        <v>27300</v>
      </c>
      <c r="E64" s="43"/>
      <c r="F64" s="43"/>
      <c r="G64" s="43"/>
      <c r="H64" s="43"/>
      <c r="I64" s="43">
        <f t="shared" si="0"/>
        <v>0</v>
      </c>
      <c r="J64" s="29"/>
    </row>
    <row r="65" spans="1:10" x14ac:dyDescent="0.2">
      <c r="A65" s="30">
        <v>764086</v>
      </c>
      <c r="B65" s="36">
        <v>2022</v>
      </c>
      <c r="C65" s="43">
        <v>27300</v>
      </c>
      <c r="D65" s="43">
        <f>VLOOKUP(A65,'CARTERA COOSALUD'!$A$2:$C$32,3,0)</f>
        <v>27300</v>
      </c>
      <c r="E65" s="43"/>
      <c r="F65" s="43"/>
      <c r="G65" s="43"/>
      <c r="H65" s="43"/>
      <c r="I65" s="43">
        <f t="shared" si="0"/>
        <v>0</v>
      </c>
      <c r="J65" s="29"/>
    </row>
    <row r="66" spans="1:10" x14ac:dyDescent="0.2">
      <c r="A66" s="30">
        <v>765265</v>
      </c>
      <c r="B66" s="36">
        <v>2022</v>
      </c>
      <c r="C66" s="43">
        <v>214582</v>
      </c>
      <c r="D66" s="43">
        <f>VLOOKUP(A66,'CARTERA COOSALUD'!$A$2:$C$32,3,0)</f>
        <v>214582</v>
      </c>
      <c r="E66" s="43"/>
      <c r="F66" s="43"/>
      <c r="G66" s="43"/>
      <c r="H66" s="43"/>
      <c r="I66" s="43">
        <f t="shared" si="0"/>
        <v>0</v>
      </c>
      <c r="J66" s="29"/>
    </row>
    <row r="67" spans="1:10" x14ac:dyDescent="0.2">
      <c r="A67" s="30">
        <v>766977</v>
      </c>
      <c r="B67" s="36">
        <v>2022</v>
      </c>
      <c r="C67" s="43">
        <v>80832</v>
      </c>
      <c r="D67" s="43"/>
      <c r="E67" s="43"/>
      <c r="F67" s="43"/>
      <c r="G67" s="43">
        <f>+C67</f>
        <v>80832</v>
      </c>
      <c r="H67" s="43"/>
      <c r="I67" s="43">
        <f t="shared" ref="I67:I82" si="5">+C67-SUM(D67:H67)</f>
        <v>0</v>
      </c>
      <c r="J67" s="29"/>
    </row>
    <row r="68" spans="1:10" x14ac:dyDescent="0.2">
      <c r="A68" s="30">
        <v>767048</v>
      </c>
      <c r="B68" s="36">
        <v>2022</v>
      </c>
      <c r="C68" s="43">
        <v>5311459</v>
      </c>
      <c r="D68" s="43">
        <f>VLOOKUP(A68,'CARTERA COOSALUD'!$A$2:$C$32,3,0)</f>
        <v>219155</v>
      </c>
      <c r="E68" s="43"/>
      <c r="F68" s="43">
        <f>VLOOKUP(A68,'GLOSAS POR CONCILIAR'!$A$2:$C$5,3,0)</f>
        <v>5092304</v>
      </c>
      <c r="G68" s="43"/>
      <c r="H68" s="43"/>
      <c r="I68" s="43">
        <f t="shared" si="5"/>
        <v>0</v>
      </c>
      <c r="J68" s="29"/>
    </row>
    <row r="69" spans="1:10" x14ac:dyDescent="0.2">
      <c r="A69" s="30">
        <v>767538</v>
      </c>
      <c r="B69" s="36">
        <v>2022</v>
      </c>
      <c r="C69" s="43">
        <v>57700</v>
      </c>
      <c r="D69" s="43">
        <f>VLOOKUP(A69,'CARTERA COOSALUD'!$A$2:$C$32,3,0)</f>
        <v>57700</v>
      </c>
      <c r="E69" s="43"/>
      <c r="F69" s="43"/>
      <c r="G69" s="43"/>
      <c r="H69" s="43"/>
      <c r="I69" s="43">
        <f t="shared" si="5"/>
        <v>0</v>
      </c>
      <c r="J69" s="29"/>
    </row>
    <row r="70" spans="1:10" x14ac:dyDescent="0.2">
      <c r="A70" s="30">
        <v>769071</v>
      </c>
      <c r="B70" s="36">
        <v>2022</v>
      </c>
      <c r="C70" s="43">
        <v>62100</v>
      </c>
      <c r="D70" s="43">
        <f>VLOOKUP(A70,'CARTERA COOSALUD'!$A$2:$C$32,3,0)</f>
        <v>62100</v>
      </c>
      <c r="E70" s="43"/>
      <c r="F70" s="43"/>
      <c r="G70" s="43"/>
      <c r="H70" s="43"/>
      <c r="I70" s="43">
        <f t="shared" si="5"/>
        <v>0</v>
      </c>
      <c r="J70" s="29"/>
    </row>
    <row r="71" spans="1:10" x14ac:dyDescent="0.2">
      <c r="A71" s="30">
        <v>770108</v>
      </c>
      <c r="B71" s="36">
        <v>2022</v>
      </c>
      <c r="C71" s="43">
        <v>139719</v>
      </c>
      <c r="D71" s="43">
        <f>VLOOKUP(A71,'CARTERA COOSALUD'!$A$2:$C$32,3,0)</f>
        <v>139719</v>
      </c>
      <c r="E71" s="43"/>
      <c r="F71" s="43"/>
      <c r="G71" s="43"/>
      <c r="H71" s="43"/>
      <c r="I71" s="43">
        <f t="shared" si="5"/>
        <v>0</v>
      </c>
      <c r="J71" s="29"/>
    </row>
    <row r="72" spans="1:10" x14ac:dyDescent="0.2">
      <c r="A72" s="30">
        <v>770450</v>
      </c>
      <c r="B72" s="36">
        <v>2022</v>
      </c>
      <c r="C72" s="43">
        <v>18700</v>
      </c>
      <c r="D72" s="43">
        <f>VLOOKUP(A72,'CARTERA COOSALUD'!$A$2:$C$32,3,0)</f>
        <v>18700</v>
      </c>
      <c r="E72" s="43"/>
      <c r="F72" s="43"/>
      <c r="G72" s="43"/>
      <c r="H72" s="43"/>
      <c r="I72" s="43">
        <f t="shared" si="5"/>
        <v>0</v>
      </c>
      <c r="J72" s="29"/>
    </row>
    <row r="73" spans="1:10" x14ac:dyDescent="0.2">
      <c r="A73" s="30">
        <v>771331</v>
      </c>
      <c r="B73" s="36">
        <v>2022</v>
      </c>
      <c r="C73" s="43">
        <v>81192</v>
      </c>
      <c r="D73" s="43">
        <f>VLOOKUP(A73,'CARTERA COOSALUD'!$A$2:$C$32,3,0)</f>
        <v>81192</v>
      </c>
      <c r="E73" s="43"/>
      <c r="F73" s="43"/>
      <c r="G73" s="43"/>
      <c r="H73" s="43"/>
      <c r="I73" s="43">
        <f t="shared" si="5"/>
        <v>0</v>
      </c>
      <c r="J73" s="29"/>
    </row>
    <row r="74" spans="1:10" x14ac:dyDescent="0.2">
      <c r="A74" s="30">
        <v>772163</v>
      </c>
      <c r="B74" s="36">
        <v>2022</v>
      </c>
      <c r="C74" s="43">
        <v>617353</v>
      </c>
      <c r="D74" s="43">
        <f>VLOOKUP(A74,'CARTERA COOSALUD'!$A$2:$C$32,3,0)</f>
        <v>617353</v>
      </c>
      <c r="E74" s="43"/>
      <c r="F74" s="43"/>
      <c r="G74" s="43"/>
      <c r="H74" s="43"/>
      <c r="I74" s="43">
        <f t="shared" si="5"/>
        <v>0</v>
      </c>
      <c r="J74" s="29"/>
    </row>
    <row r="75" spans="1:10" x14ac:dyDescent="0.2">
      <c r="A75" s="30">
        <v>772224</v>
      </c>
      <c r="B75" s="36">
        <v>2022</v>
      </c>
      <c r="C75" s="43">
        <v>276100</v>
      </c>
      <c r="D75" s="43">
        <f>VLOOKUP(A75,'CARTERA COOSALUD'!$A$2:$C$32,3,0)</f>
        <v>276100</v>
      </c>
      <c r="E75" s="43"/>
      <c r="F75" s="43"/>
      <c r="G75" s="43"/>
      <c r="H75" s="43"/>
      <c r="I75" s="43">
        <f t="shared" si="5"/>
        <v>0</v>
      </c>
      <c r="J75" s="29"/>
    </row>
    <row r="76" spans="1:10" x14ac:dyDescent="0.2">
      <c r="A76" s="30">
        <v>773576</v>
      </c>
      <c r="B76" s="36">
        <v>2022</v>
      </c>
      <c r="C76" s="43">
        <v>214702</v>
      </c>
      <c r="D76" s="43"/>
      <c r="E76" s="43"/>
      <c r="F76" s="43"/>
      <c r="G76" s="43"/>
      <c r="H76" s="43">
        <f>VLOOKUP(A76,'EN PROCESO DE AUDITORIA'!$A$2:$C$26,3,0)</f>
        <v>214702</v>
      </c>
      <c r="I76" s="43">
        <f t="shared" si="5"/>
        <v>0</v>
      </c>
      <c r="J76" s="29"/>
    </row>
    <row r="77" spans="1:10" x14ac:dyDescent="0.2">
      <c r="A77" s="30">
        <v>773857</v>
      </c>
      <c r="B77" s="36">
        <v>2022</v>
      </c>
      <c r="C77" s="43">
        <v>610885</v>
      </c>
      <c r="D77" s="43"/>
      <c r="E77" s="43"/>
      <c r="F77" s="43"/>
      <c r="G77" s="43">
        <f>+C77</f>
        <v>610885</v>
      </c>
      <c r="H77" s="43"/>
      <c r="I77" s="43">
        <f t="shared" si="5"/>
        <v>0</v>
      </c>
      <c r="J77" s="29"/>
    </row>
    <row r="78" spans="1:10" x14ac:dyDescent="0.2">
      <c r="A78" s="30">
        <v>775054</v>
      </c>
      <c r="B78" s="36">
        <v>2022</v>
      </c>
      <c r="C78" s="43">
        <v>614400</v>
      </c>
      <c r="D78" s="43">
        <f>VLOOKUP(A78,'CARTERA COOSALUD'!$A$2:$C$32,3,0)</f>
        <v>614400</v>
      </c>
      <c r="E78" s="43"/>
      <c r="F78" s="43"/>
      <c r="G78" s="43"/>
      <c r="H78" s="43"/>
      <c r="I78" s="43">
        <f t="shared" si="5"/>
        <v>0</v>
      </c>
      <c r="J78" s="29"/>
    </row>
    <row r="79" spans="1:10" x14ac:dyDescent="0.2">
      <c r="A79" s="30">
        <v>776140</v>
      </c>
      <c r="B79" s="36">
        <v>2022</v>
      </c>
      <c r="C79" s="43">
        <v>199402</v>
      </c>
      <c r="D79" s="43">
        <f>VLOOKUP(A79,'CARTERA COOSALUD'!$A$2:$C$32,3,0)</f>
        <v>199402</v>
      </c>
      <c r="E79" s="43"/>
      <c r="F79" s="43"/>
      <c r="G79" s="43"/>
      <c r="H79" s="43"/>
      <c r="I79" s="43">
        <f t="shared" si="5"/>
        <v>0</v>
      </c>
      <c r="J79" s="29"/>
    </row>
    <row r="80" spans="1:10" x14ac:dyDescent="0.2">
      <c r="A80" s="30">
        <v>776148</v>
      </c>
      <c r="B80" s="36">
        <v>2022</v>
      </c>
      <c r="C80" s="43">
        <v>569180</v>
      </c>
      <c r="D80" s="43"/>
      <c r="E80" s="43"/>
      <c r="F80" s="43"/>
      <c r="G80" s="43"/>
      <c r="H80" s="43">
        <f>VLOOKUP(A80,'EN PROCESO DE AUDITORIA'!$A$2:$C$26,3,0)</f>
        <v>569180</v>
      </c>
      <c r="I80" s="43">
        <f t="shared" si="5"/>
        <v>0</v>
      </c>
      <c r="J80" s="29"/>
    </row>
    <row r="81" spans="1:10" x14ac:dyDescent="0.2">
      <c r="A81" s="30">
        <v>776537</v>
      </c>
      <c r="B81" s="36">
        <v>2022</v>
      </c>
      <c r="C81" s="43">
        <v>133748</v>
      </c>
      <c r="D81" s="43"/>
      <c r="E81" s="43"/>
      <c r="F81" s="43"/>
      <c r="G81" s="43"/>
      <c r="H81" s="43">
        <f>VLOOKUP(A81,'EN PROCESO DE AUDITORIA'!$A$2:$C$26,3,0)</f>
        <v>133748</v>
      </c>
      <c r="I81" s="43">
        <f t="shared" si="5"/>
        <v>0</v>
      </c>
      <c r="J81" s="29"/>
    </row>
    <row r="82" spans="1:10" x14ac:dyDescent="0.2">
      <c r="A82" s="30">
        <v>777702</v>
      </c>
      <c r="B82" s="36">
        <v>2022</v>
      </c>
      <c r="C82" s="43">
        <v>194579</v>
      </c>
      <c r="D82" s="43">
        <f>VLOOKUP(A82,'CARTERA COOSALUD'!$A$2:$C$32,3,0)</f>
        <v>194579</v>
      </c>
      <c r="E82" s="43"/>
      <c r="F82" s="43"/>
      <c r="G82" s="43"/>
      <c r="H82" s="43"/>
      <c r="I82" s="43">
        <f t="shared" si="5"/>
        <v>0</v>
      </c>
      <c r="J82" s="29"/>
    </row>
    <row r="83" spans="1:10" x14ac:dyDescent="0.2">
      <c r="A83" s="34" t="s">
        <v>851</v>
      </c>
      <c r="B83" s="37"/>
      <c r="C83" s="44">
        <f>SUM(C2:C82)</f>
        <v>27162917</v>
      </c>
      <c r="D83" s="44">
        <f>SUM(D2:D82)</f>
        <v>4643636</v>
      </c>
      <c r="E83" s="44">
        <f>SUM(E2:E82)</f>
        <v>865151</v>
      </c>
      <c r="F83" s="44">
        <f>SUM(F2:F82)</f>
        <v>8250970</v>
      </c>
      <c r="G83" s="44">
        <f>SUM(G2:G82)</f>
        <v>9933486</v>
      </c>
      <c r="H83" s="44">
        <f>SUM(H2:H82)</f>
        <v>3165799</v>
      </c>
      <c r="I83" s="44">
        <f>SUM(I2:I82)</f>
        <v>303875</v>
      </c>
      <c r="J83" s="29"/>
    </row>
  </sheetData>
  <autoFilter ref="A1:I83" xr:uid="{B9857320-898F-466D-BE1A-EC2EE14DB9CB}"/>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97109-EE40-4420-A7F1-899B9F8F82A1}">
  <dimension ref="A1:G26"/>
  <sheetViews>
    <sheetView showGridLines="0" tabSelected="1" workbookViewId="0">
      <selection activeCell="E17" sqref="E17"/>
    </sheetView>
  </sheetViews>
  <sheetFormatPr baseColWidth="10" defaultRowHeight="12.75" x14ac:dyDescent="0.2"/>
  <cols>
    <col min="1" max="1" width="59.28515625" bestFit="1" customWidth="1"/>
    <col min="2" max="2" width="23.140625" bestFit="1" customWidth="1"/>
    <col min="3" max="6" width="18.140625" bestFit="1" customWidth="1"/>
    <col min="7" max="7" width="25.7109375" bestFit="1" customWidth="1"/>
    <col min="8" max="35" width="32.140625" bestFit="1" customWidth="1"/>
    <col min="36" max="36" width="20.28515625" bestFit="1" customWidth="1"/>
    <col min="37" max="37" width="37.42578125" bestFit="1" customWidth="1"/>
    <col min="38" max="38" width="27.42578125" bestFit="1" customWidth="1"/>
    <col min="39" max="39" width="24.85546875" bestFit="1" customWidth="1"/>
    <col min="40" max="40" width="33.85546875" bestFit="1" customWidth="1"/>
    <col min="41" max="41" width="24.42578125" bestFit="1" customWidth="1"/>
    <col min="42" max="42" width="24.7109375" bestFit="1" customWidth="1"/>
  </cols>
  <sheetData>
    <row r="1" spans="1:7" ht="15" x14ac:dyDescent="0.25">
      <c r="B1" s="45"/>
      <c r="C1" s="45"/>
      <c r="D1" s="45"/>
      <c r="E1" s="53"/>
      <c r="F1" s="45"/>
      <c r="G1" s="45"/>
    </row>
    <row r="2" spans="1:7" ht="15" x14ac:dyDescent="0.25">
      <c r="B2" s="45"/>
      <c r="C2" s="45"/>
      <c r="D2" s="45"/>
      <c r="E2" s="53"/>
      <c r="F2" s="45"/>
      <c r="G2" s="45"/>
    </row>
    <row r="3" spans="1:7" ht="15" x14ac:dyDescent="0.25">
      <c r="B3" s="45"/>
      <c r="C3" s="45"/>
      <c r="D3" s="45"/>
      <c r="E3" s="53"/>
      <c r="F3" s="45"/>
      <c r="G3" s="45"/>
    </row>
    <row r="4" spans="1:7" ht="15" x14ac:dyDescent="0.25">
      <c r="B4" s="45"/>
      <c r="C4" s="45"/>
      <c r="D4" s="45"/>
      <c r="E4" s="53"/>
      <c r="F4" s="45"/>
      <c r="G4" s="45"/>
    </row>
    <row r="5" spans="1:7" ht="15.75" x14ac:dyDescent="0.25">
      <c r="A5" s="47" t="s">
        <v>853</v>
      </c>
      <c r="B5" s="54"/>
      <c r="C5" s="54"/>
      <c r="D5" s="54"/>
      <c r="E5" s="53"/>
      <c r="F5" s="45"/>
      <c r="G5" s="45"/>
    </row>
    <row r="6" spans="1:7" ht="15.75" x14ac:dyDescent="0.25">
      <c r="A6" s="48" t="s">
        <v>865</v>
      </c>
      <c r="B6" s="54"/>
      <c r="C6" s="54"/>
      <c r="D6" s="54"/>
      <c r="E6" s="53"/>
      <c r="F6" s="45"/>
      <c r="G6" s="45"/>
    </row>
    <row r="7" spans="1:7" ht="15" x14ac:dyDescent="0.25">
      <c r="A7" s="46"/>
      <c r="B7" s="53"/>
      <c r="C7" s="53"/>
      <c r="D7" s="53"/>
      <c r="E7" s="53"/>
      <c r="F7" s="45"/>
      <c r="G7" s="45"/>
    </row>
    <row r="8" spans="1:7" ht="15" x14ac:dyDescent="0.2">
      <c r="A8" s="49" t="s">
        <v>854</v>
      </c>
      <c r="B8" s="55">
        <v>2018</v>
      </c>
      <c r="C8" s="55">
        <v>2019</v>
      </c>
      <c r="D8" s="55">
        <v>2020</v>
      </c>
      <c r="E8" s="55">
        <v>2021</v>
      </c>
      <c r="F8" s="55">
        <v>2022</v>
      </c>
      <c r="G8" s="56" t="s">
        <v>864</v>
      </c>
    </row>
    <row r="9" spans="1:7" ht="15" x14ac:dyDescent="0.25">
      <c r="A9" s="46"/>
      <c r="B9" s="53"/>
      <c r="C9" s="53"/>
      <c r="D9" s="53"/>
      <c r="E9" s="53"/>
      <c r="F9" s="53"/>
      <c r="G9" s="53"/>
    </row>
    <row r="10" spans="1:7" ht="18.75" x14ac:dyDescent="0.3">
      <c r="A10" s="50" t="s">
        <v>855</v>
      </c>
      <c r="B10" s="57">
        <v>233580</v>
      </c>
      <c r="C10" s="57">
        <v>4096119</v>
      </c>
      <c r="D10" s="57">
        <v>7219437</v>
      </c>
      <c r="E10" s="57">
        <v>5716758</v>
      </c>
      <c r="F10" s="57">
        <v>9897023</v>
      </c>
      <c r="G10" s="57">
        <f>+SUM(B10:F10)</f>
        <v>27162917</v>
      </c>
    </row>
    <row r="11" spans="1:7" ht="15" x14ac:dyDescent="0.25">
      <c r="A11" s="46"/>
      <c r="B11" s="53"/>
      <c r="C11" s="53"/>
      <c r="D11" s="53"/>
      <c r="E11" s="53"/>
      <c r="F11" s="53"/>
      <c r="G11" s="53"/>
    </row>
    <row r="12" spans="1:7" ht="15" x14ac:dyDescent="0.25">
      <c r="A12" s="46" t="s">
        <v>856</v>
      </c>
      <c r="B12" s="58">
        <v>0</v>
      </c>
      <c r="C12" s="58">
        <v>502294</v>
      </c>
      <c r="D12" s="58">
        <v>1531144</v>
      </c>
      <c r="E12" s="58"/>
      <c r="F12" s="58">
        <v>1132361</v>
      </c>
      <c r="G12" s="58">
        <f t="shared" ref="G12:G17" si="0">+SUM(B12:F12)</f>
        <v>3165799</v>
      </c>
    </row>
    <row r="13" spans="1:7" ht="15" x14ac:dyDescent="0.25">
      <c r="A13" s="46" t="s">
        <v>564</v>
      </c>
      <c r="B13" s="58">
        <v>233580</v>
      </c>
      <c r="C13" s="58">
        <v>3276462</v>
      </c>
      <c r="D13" s="58">
        <v>5454163</v>
      </c>
      <c r="E13" s="58">
        <v>113164</v>
      </c>
      <c r="F13" s="58">
        <v>856117</v>
      </c>
      <c r="G13" s="58">
        <f t="shared" si="0"/>
        <v>9933486</v>
      </c>
    </row>
    <row r="14" spans="1:7" ht="15" x14ac:dyDescent="0.25">
      <c r="A14" s="46" t="s">
        <v>857</v>
      </c>
      <c r="B14" s="58">
        <v>0</v>
      </c>
      <c r="C14" s="58">
        <v>0</v>
      </c>
      <c r="D14" s="58">
        <v>0</v>
      </c>
      <c r="E14" s="58">
        <v>865151</v>
      </c>
      <c r="F14" s="58">
        <v>0</v>
      </c>
      <c r="G14" s="58">
        <f t="shared" si="0"/>
        <v>865151</v>
      </c>
    </row>
    <row r="15" spans="1:7" ht="15" x14ac:dyDescent="0.25">
      <c r="A15" s="46" t="s">
        <v>858</v>
      </c>
      <c r="B15" s="58">
        <v>0</v>
      </c>
      <c r="C15" s="58">
        <v>0</v>
      </c>
      <c r="D15" s="58">
        <v>0</v>
      </c>
      <c r="E15" s="58">
        <v>0</v>
      </c>
      <c r="F15" s="58">
        <v>0</v>
      </c>
      <c r="G15" s="58">
        <f t="shared" si="0"/>
        <v>0</v>
      </c>
    </row>
    <row r="16" spans="1:7" ht="15" x14ac:dyDescent="0.25">
      <c r="A16" s="46" t="s">
        <v>859</v>
      </c>
      <c r="B16" s="58">
        <v>0</v>
      </c>
      <c r="C16" s="58">
        <v>0</v>
      </c>
      <c r="D16" s="58">
        <v>0</v>
      </c>
      <c r="E16" s="58">
        <v>3158666</v>
      </c>
      <c r="F16" s="58">
        <v>5092304</v>
      </c>
      <c r="G16" s="58">
        <f t="shared" si="0"/>
        <v>8250970</v>
      </c>
    </row>
    <row r="17" spans="1:7" ht="15" x14ac:dyDescent="0.25">
      <c r="A17" s="46" t="s">
        <v>860</v>
      </c>
      <c r="B17" s="58">
        <v>0</v>
      </c>
      <c r="C17" s="58">
        <v>0</v>
      </c>
      <c r="D17" s="58">
        <v>0</v>
      </c>
      <c r="E17" s="58">
        <v>303875</v>
      </c>
      <c r="F17" s="58">
        <v>0</v>
      </c>
      <c r="G17" s="58">
        <f t="shared" si="0"/>
        <v>303875</v>
      </c>
    </row>
    <row r="18" spans="1:7" ht="15" x14ac:dyDescent="0.25">
      <c r="A18" s="46"/>
      <c r="B18" s="53"/>
      <c r="C18" s="53"/>
      <c r="D18" s="53"/>
      <c r="E18" s="53"/>
      <c r="F18" s="53"/>
      <c r="G18" s="53"/>
    </row>
    <row r="19" spans="1:7" ht="18.75" x14ac:dyDescent="0.3">
      <c r="A19" s="50" t="s">
        <v>14</v>
      </c>
      <c r="B19" s="57">
        <f>+B10-B12-B13-B14-B15-B16-B17</f>
        <v>0</v>
      </c>
      <c r="C19" s="57">
        <f>+C10-C12-C13-C14-C15-C16-C17</f>
        <v>317363</v>
      </c>
      <c r="D19" s="57">
        <f>+D10-D12-D13-D14-D15-D16-D17</f>
        <v>234130</v>
      </c>
      <c r="E19" s="57">
        <f>+E10-E12-E13-E14-E15-E16-E17</f>
        <v>1275902</v>
      </c>
      <c r="F19" s="57">
        <f>+F10-F12-F13-F14-F15-F16-F17</f>
        <v>2816241</v>
      </c>
      <c r="G19" s="57">
        <f>+G10-G12-G13-G14-G15-G16-G17</f>
        <v>4643636</v>
      </c>
    </row>
    <row r="20" spans="1:7" ht="15" x14ac:dyDescent="0.25">
      <c r="A20" s="46"/>
      <c r="B20" s="59"/>
      <c r="C20" s="59"/>
      <c r="D20" s="59"/>
      <c r="E20" s="59"/>
      <c r="F20" s="59"/>
      <c r="G20" s="59"/>
    </row>
    <row r="21" spans="1:7" ht="15" x14ac:dyDescent="0.25">
      <c r="A21" s="46" t="s">
        <v>861</v>
      </c>
      <c r="B21" s="59">
        <v>0</v>
      </c>
      <c r="C21" s="59">
        <v>0</v>
      </c>
      <c r="D21" s="59">
        <v>0</v>
      </c>
      <c r="E21" s="59"/>
      <c r="F21" s="59">
        <v>3165799</v>
      </c>
      <c r="G21" s="59">
        <f t="shared" ref="G21" si="1">+SUM(B21:F21)</f>
        <v>3165799</v>
      </c>
    </row>
    <row r="22" spans="1:7" ht="18.75" x14ac:dyDescent="0.3">
      <c r="A22" s="50" t="s">
        <v>862</v>
      </c>
      <c r="B22" s="57">
        <f>+B19-B21</f>
        <v>0</v>
      </c>
      <c r="C22" s="57">
        <f>+C19-C21</f>
        <v>317363</v>
      </c>
      <c r="D22" s="57">
        <f>+D19-D21</f>
        <v>234130</v>
      </c>
      <c r="E22" s="57">
        <f>+E19-E21</f>
        <v>1275902</v>
      </c>
      <c r="F22" s="57">
        <f>+F19-F21</f>
        <v>-349558</v>
      </c>
      <c r="G22" s="57">
        <f>+G19-G21</f>
        <v>1477837</v>
      </c>
    </row>
    <row r="23" spans="1:7" ht="15" x14ac:dyDescent="0.25">
      <c r="A23" s="46"/>
      <c r="B23" s="53"/>
      <c r="C23" s="53"/>
      <c r="D23" s="53"/>
      <c r="E23" s="53"/>
      <c r="F23" s="53"/>
      <c r="G23" s="53"/>
    </row>
    <row r="24" spans="1:7" ht="15" x14ac:dyDescent="0.25">
      <c r="A24" s="46" t="s">
        <v>863</v>
      </c>
      <c r="B24" s="58">
        <v>0</v>
      </c>
      <c r="C24" s="58">
        <v>0</v>
      </c>
      <c r="D24" s="58">
        <v>0</v>
      </c>
      <c r="E24" s="58">
        <v>0</v>
      </c>
      <c r="F24" s="58">
        <f>+'PAGOS POR LEGALIZAR'!B5</f>
        <v>8703803</v>
      </c>
      <c r="G24" s="58">
        <f t="shared" ref="G24" si="2">+SUM(B24:F24)</f>
        <v>8703803</v>
      </c>
    </row>
    <row r="25" spans="1:7" ht="15" x14ac:dyDescent="0.25">
      <c r="A25" s="46"/>
      <c r="B25" s="53"/>
      <c r="C25" s="53"/>
      <c r="D25" s="53"/>
      <c r="E25" s="53"/>
      <c r="F25" s="53"/>
      <c r="G25" s="53"/>
    </row>
    <row r="26" spans="1:7" ht="18.75" x14ac:dyDescent="0.3">
      <c r="A26" s="51" t="s">
        <v>866</v>
      </c>
      <c r="B26" s="60">
        <f>+B22-B24</f>
        <v>0</v>
      </c>
      <c r="C26" s="60">
        <f>+C22-C24</f>
        <v>317363</v>
      </c>
      <c r="D26" s="60">
        <f>+D22-D24</f>
        <v>234130</v>
      </c>
      <c r="E26" s="60">
        <f>+E22-E24</f>
        <v>1275902</v>
      </c>
      <c r="F26" s="60">
        <f>+F22-F24</f>
        <v>-9053361</v>
      </c>
      <c r="G26" s="60">
        <f>+G22-G24</f>
        <v>-7225966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71FB2-2F42-4BE6-8BBF-9674C0BD84D4}">
  <dimension ref="A1:J32"/>
  <sheetViews>
    <sheetView workbookViewId="0">
      <selection activeCell="F26" sqref="F26"/>
    </sheetView>
  </sheetViews>
  <sheetFormatPr baseColWidth="10" defaultRowHeight="12.75" x14ac:dyDescent="0.2"/>
  <cols>
    <col min="8" max="8" width="51.85546875" bestFit="1" customWidth="1"/>
  </cols>
  <sheetData>
    <row r="1" spans="1:10" x14ac:dyDescent="0.2">
      <c r="A1" s="20" t="s">
        <v>15</v>
      </c>
      <c r="B1" s="20" t="s">
        <v>15</v>
      </c>
      <c r="C1" s="20" t="s">
        <v>16</v>
      </c>
      <c r="D1" s="20" t="s">
        <v>17</v>
      </c>
      <c r="E1" s="20" t="s">
        <v>18</v>
      </c>
      <c r="F1" s="20" t="s">
        <v>19</v>
      </c>
      <c r="G1" s="20" t="s">
        <v>20</v>
      </c>
      <c r="H1" s="20" t="s">
        <v>22</v>
      </c>
      <c r="I1" s="20" t="s">
        <v>23</v>
      </c>
      <c r="J1" s="20" t="s">
        <v>24</v>
      </c>
    </row>
    <row r="2" spans="1:10" x14ac:dyDescent="0.2">
      <c r="A2" s="21">
        <v>758187</v>
      </c>
      <c r="B2" s="21" t="s">
        <v>565</v>
      </c>
      <c r="C2" s="22">
        <v>129600</v>
      </c>
      <c r="D2" s="21" t="s">
        <v>33</v>
      </c>
      <c r="E2" s="21" t="s">
        <v>566</v>
      </c>
      <c r="F2" s="23">
        <v>44546</v>
      </c>
      <c r="G2" s="21" t="s">
        <v>30</v>
      </c>
      <c r="H2" s="21" t="s">
        <v>281</v>
      </c>
      <c r="I2" s="21" t="s">
        <v>282</v>
      </c>
      <c r="J2" s="21" t="s">
        <v>567</v>
      </c>
    </row>
    <row r="3" spans="1:10" x14ac:dyDescent="0.2">
      <c r="A3" s="21">
        <v>759289</v>
      </c>
      <c r="B3" s="21" t="s">
        <v>568</v>
      </c>
      <c r="C3" s="22">
        <v>13000</v>
      </c>
      <c r="D3" s="21" t="s">
        <v>33</v>
      </c>
      <c r="E3" s="21" t="s">
        <v>569</v>
      </c>
      <c r="F3" s="23">
        <v>44557</v>
      </c>
      <c r="G3" s="21" t="s">
        <v>30</v>
      </c>
      <c r="H3" s="21" t="s">
        <v>281</v>
      </c>
      <c r="I3" s="21" t="s">
        <v>282</v>
      </c>
      <c r="J3" s="21" t="s">
        <v>567</v>
      </c>
    </row>
    <row r="4" spans="1:10" x14ac:dyDescent="0.2">
      <c r="A4" s="21">
        <v>759645</v>
      </c>
      <c r="B4" s="21" t="s">
        <v>570</v>
      </c>
      <c r="C4" s="22">
        <v>36300</v>
      </c>
      <c r="D4" s="21" t="s">
        <v>33</v>
      </c>
      <c r="E4" s="21" t="s">
        <v>571</v>
      </c>
      <c r="F4" s="23">
        <v>44559</v>
      </c>
      <c r="G4" s="21" t="s">
        <v>30</v>
      </c>
      <c r="H4" s="21" t="s">
        <v>281</v>
      </c>
      <c r="I4" s="21" t="s">
        <v>282</v>
      </c>
      <c r="J4" s="21" t="s">
        <v>567</v>
      </c>
    </row>
    <row r="5" spans="1:10" x14ac:dyDescent="0.2">
      <c r="A5" s="21">
        <v>758111</v>
      </c>
      <c r="B5" s="21" t="s">
        <v>572</v>
      </c>
      <c r="C5" s="22">
        <v>126946</v>
      </c>
      <c r="D5" s="21" t="s">
        <v>69</v>
      </c>
      <c r="E5" s="21" t="s">
        <v>573</v>
      </c>
      <c r="F5" s="23">
        <v>44546</v>
      </c>
      <c r="G5" s="21" t="s">
        <v>30</v>
      </c>
      <c r="H5" s="21" t="s">
        <v>382</v>
      </c>
      <c r="I5" s="21" t="s">
        <v>383</v>
      </c>
      <c r="J5" s="21" t="s">
        <v>360</v>
      </c>
    </row>
    <row r="6" spans="1:10" x14ac:dyDescent="0.2">
      <c r="A6" s="21">
        <v>758723</v>
      </c>
      <c r="B6" s="21" t="s">
        <v>574</v>
      </c>
      <c r="C6" s="22">
        <v>168419</v>
      </c>
      <c r="D6" s="21" t="s">
        <v>69</v>
      </c>
      <c r="E6" s="21" t="s">
        <v>575</v>
      </c>
      <c r="F6" s="23">
        <v>44550</v>
      </c>
      <c r="G6" s="21" t="s">
        <v>30</v>
      </c>
      <c r="H6" s="21" t="s">
        <v>576</v>
      </c>
      <c r="I6" s="21" t="s">
        <v>143</v>
      </c>
      <c r="J6" s="21" t="s">
        <v>330</v>
      </c>
    </row>
    <row r="7" spans="1:10" x14ac:dyDescent="0.2">
      <c r="A7" s="21">
        <v>758991</v>
      </c>
      <c r="B7" s="21" t="s">
        <v>577</v>
      </c>
      <c r="C7" s="22">
        <v>168980</v>
      </c>
      <c r="D7" s="21" t="s">
        <v>69</v>
      </c>
      <c r="E7" s="21" t="s">
        <v>578</v>
      </c>
      <c r="F7" s="23">
        <v>44552</v>
      </c>
      <c r="G7" s="21" t="s">
        <v>30</v>
      </c>
      <c r="H7" s="21" t="s">
        <v>576</v>
      </c>
      <c r="I7" s="21" t="s">
        <v>143</v>
      </c>
      <c r="J7" s="21" t="s">
        <v>330</v>
      </c>
    </row>
    <row r="8" spans="1:10" x14ac:dyDescent="0.2">
      <c r="A8" s="21">
        <v>759510</v>
      </c>
      <c r="B8" s="21" t="s">
        <v>407</v>
      </c>
      <c r="C8" s="22">
        <v>59700</v>
      </c>
      <c r="D8" s="21" t="s">
        <v>69</v>
      </c>
      <c r="E8" s="21" t="s">
        <v>408</v>
      </c>
      <c r="F8" s="23">
        <v>44558</v>
      </c>
      <c r="G8" s="21" t="s">
        <v>30</v>
      </c>
      <c r="H8" s="21" t="s">
        <v>576</v>
      </c>
      <c r="I8" s="21" t="s">
        <v>143</v>
      </c>
      <c r="J8" s="21" t="s">
        <v>330</v>
      </c>
    </row>
    <row r="9" spans="1:10" x14ac:dyDescent="0.2">
      <c r="A9" s="21">
        <v>751771</v>
      </c>
      <c r="B9" s="21" t="s">
        <v>579</v>
      </c>
      <c r="C9" s="22">
        <v>234652</v>
      </c>
      <c r="D9" s="21" t="s">
        <v>69</v>
      </c>
      <c r="E9" s="21" t="s">
        <v>580</v>
      </c>
      <c r="F9" s="23">
        <v>44481</v>
      </c>
      <c r="G9" s="21" t="s">
        <v>30</v>
      </c>
      <c r="H9" s="21" t="s">
        <v>581</v>
      </c>
      <c r="I9" s="21" t="s">
        <v>370</v>
      </c>
      <c r="J9" s="21" t="s">
        <v>365</v>
      </c>
    </row>
    <row r="10" spans="1:10" x14ac:dyDescent="0.2">
      <c r="A10" s="21">
        <v>755626</v>
      </c>
      <c r="B10" s="21" t="s">
        <v>582</v>
      </c>
      <c r="C10" s="22">
        <v>182846</v>
      </c>
      <c r="D10" s="21" t="s">
        <v>33</v>
      </c>
      <c r="E10" s="21" t="s">
        <v>583</v>
      </c>
      <c r="F10" s="23">
        <v>44519</v>
      </c>
      <c r="G10" s="21" t="s">
        <v>30</v>
      </c>
      <c r="H10" s="21" t="s">
        <v>584</v>
      </c>
      <c r="I10" s="21" t="s">
        <v>585</v>
      </c>
      <c r="J10" s="21" t="s">
        <v>586</v>
      </c>
    </row>
    <row r="11" spans="1:10" x14ac:dyDescent="0.2">
      <c r="A11" s="21">
        <v>756075</v>
      </c>
      <c r="B11" s="21" t="s">
        <v>410</v>
      </c>
      <c r="C11" s="22">
        <v>43629</v>
      </c>
      <c r="D11" s="21" t="s">
        <v>33</v>
      </c>
      <c r="E11" s="21" t="s">
        <v>411</v>
      </c>
      <c r="F11" s="23">
        <v>44524</v>
      </c>
      <c r="G11" s="21" t="s">
        <v>30</v>
      </c>
      <c r="H11" s="21" t="s">
        <v>311</v>
      </c>
      <c r="I11" s="21" t="s">
        <v>312</v>
      </c>
      <c r="J11" s="21" t="s">
        <v>413</v>
      </c>
    </row>
    <row r="12" spans="1:10" x14ac:dyDescent="0.2">
      <c r="A12" s="21">
        <v>764052</v>
      </c>
      <c r="B12" s="21" t="s">
        <v>587</v>
      </c>
      <c r="C12" s="22">
        <v>27300</v>
      </c>
      <c r="D12" s="21" t="s">
        <v>33</v>
      </c>
      <c r="E12" s="21" t="s">
        <v>588</v>
      </c>
      <c r="F12" s="23">
        <v>44600</v>
      </c>
      <c r="G12" s="21" t="s">
        <v>30</v>
      </c>
      <c r="H12" s="21" t="s">
        <v>281</v>
      </c>
      <c r="I12" s="21" t="s">
        <v>282</v>
      </c>
      <c r="J12" s="21" t="s">
        <v>589</v>
      </c>
    </row>
    <row r="13" spans="1:10" x14ac:dyDescent="0.2">
      <c r="A13" s="21">
        <v>764086</v>
      </c>
      <c r="B13" s="21" t="s">
        <v>590</v>
      </c>
      <c r="C13" s="22">
        <v>27300</v>
      </c>
      <c r="D13" s="21" t="s">
        <v>33</v>
      </c>
      <c r="E13" s="21" t="s">
        <v>591</v>
      </c>
      <c r="F13" s="23">
        <v>44600</v>
      </c>
      <c r="G13" s="21" t="s">
        <v>30</v>
      </c>
      <c r="H13" s="21" t="s">
        <v>382</v>
      </c>
      <c r="I13" s="21" t="s">
        <v>383</v>
      </c>
      <c r="J13" s="21" t="s">
        <v>384</v>
      </c>
    </row>
    <row r="14" spans="1:10" x14ac:dyDescent="0.2">
      <c r="A14" s="21">
        <v>765265</v>
      </c>
      <c r="B14" s="21" t="s">
        <v>592</v>
      </c>
      <c r="C14" s="22">
        <v>214582</v>
      </c>
      <c r="D14" s="21" t="s">
        <v>33</v>
      </c>
      <c r="E14" s="21" t="s">
        <v>593</v>
      </c>
      <c r="F14" s="23">
        <v>44610</v>
      </c>
      <c r="G14" s="21" t="s">
        <v>30</v>
      </c>
      <c r="H14" s="21" t="s">
        <v>594</v>
      </c>
      <c r="I14" s="21" t="s">
        <v>370</v>
      </c>
      <c r="J14" s="21" t="s">
        <v>595</v>
      </c>
    </row>
    <row r="15" spans="1:10" x14ac:dyDescent="0.2">
      <c r="A15" s="21">
        <v>769303</v>
      </c>
      <c r="B15" s="21" t="s">
        <v>596</v>
      </c>
      <c r="C15" s="22">
        <v>66659</v>
      </c>
      <c r="D15" s="21" t="s">
        <v>33</v>
      </c>
      <c r="E15" s="21" t="s">
        <v>597</v>
      </c>
      <c r="F15" s="23">
        <v>44621</v>
      </c>
      <c r="G15" s="21" t="s">
        <v>30</v>
      </c>
      <c r="H15" s="21" t="s">
        <v>598</v>
      </c>
      <c r="I15" s="21" t="s">
        <v>599</v>
      </c>
      <c r="J15" s="21" t="s">
        <v>600</v>
      </c>
    </row>
    <row r="16" spans="1:10" x14ac:dyDescent="0.2">
      <c r="A16" s="21">
        <v>767048</v>
      </c>
      <c r="B16" s="21" t="s">
        <v>414</v>
      </c>
      <c r="C16" s="22">
        <v>219155</v>
      </c>
      <c r="D16" s="21" t="s">
        <v>33</v>
      </c>
      <c r="E16" s="21" t="s">
        <v>415</v>
      </c>
      <c r="F16" s="23">
        <v>44624</v>
      </c>
      <c r="G16" s="21" t="s">
        <v>30</v>
      </c>
      <c r="H16" s="21" t="s">
        <v>601</v>
      </c>
      <c r="I16" s="21" t="s">
        <v>417</v>
      </c>
      <c r="J16" s="21" t="s">
        <v>418</v>
      </c>
    </row>
    <row r="17" spans="1:10" x14ac:dyDescent="0.2">
      <c r="A17" s="21">
        <v>767538</v>
      </c>
      <c r="B17" s="21" t="s">
        <v>602</v>
      </c>
      <c r="C17" s="22">
        <v>57700</v>
      </c>
      <c r="D17" s="21" t="s">
        <v>33</v>
      </c>
      <c r="E17" s="21" t="s">
        <v>603</v>
      </c>
      <c r="F17" s="23">
        <v>44629</v>
      </c>
      <c r="G17" s="21" t="s">
        <v>30</v>
      </c>
      <c r="H17" s="21" t="s">
        <v>281</v>
      </c>
      <c r="I17" s="21" t="s">
        <v>282</v>
      </c>
      <c r="J17" s="21" t="s">
        <v>418</v>
      </c>
    </row>
    <row r="18" spans="1:10" x14ac:dyDescent="0.2">
      <c r="A18" s="21">
        <v>769071</v>
      </c>
      <c r="B18" s="21" t="s">
        <v>604</v>
      </c>
      <c r="C18" s="22">
        <v>62100</v>
      </c>
      <c r="D18" s="21" t="s">
        <v>33</v>
      </c>
      <c r="E18" s="21" t="s">
        <v>605</v>
      </c>
      <c r="F18" s="23">
        <v>44645</v>
      </c>
      <c r="G18" s="21" t="s">
        <v>30</v>
      </c>
      <c r="H18" s="21" t="s">
        <v>382</v>
      </c>
      <c r="I18" s="21" t="s">
        <v>383</v>
      </c>
      <c r="J18" s="21" t="s">
        <v>606</v>
      </c>
    </row>
    <row r="19" spans="1:10" x14ac:dyDescent="0.2">
      <c r="A19" s="21">
        <v>767731</v>
      </c>
      <c r="B19" s="21" t="s">
        <v>398</v>
      </c>
      <c r="C19" s="22">
        <v>25058</v>
      </c>
      <c r="D19" s="21" t="s">
        <v>33</v>
      </c>
      <c r="E19" s="21" t="s">
        <v>607</v>
      </c>
      <c r="F19" s="23">
        <v>44630</v>
      </c>
      <c r="G19" s="21" t="s">
        <v>67</v>
      </c>
      <c r="H19" s="21" t="s">
        <v>608</v>
      </c>
      <c r="I19" s="21" t="s">
        <v>315</v>
      </c>
      <c r="J19" s="21" t="s">
        <v>401</v>
      </c>
    </row>
    <row r="20" spans="1:10" x14ac:dyDescent="0.2">
      <c r="A20" s="21">
        <v>770108</v>
      </c>
      <c r="B20" s="21" t="s">
        <v>609</v>
      </c>
      <c r="C20" s="22">
        <v>139719</v>
      </c>
      <c r="D20" s="21" t="s">
        <v>33</v>
      </c>
      <c r="E20" s="21" t="s">
        <v>610</v>
      </c>
      <c r="F20" s="23">
        <v>44655</v>
      </c>
      <c r="G20" s="21" t="s">
        <v>30</v>
      </c>
      <c r="H20" s="21" t="s">
        <v>611</v>
      </c>
      <c r="I20" s="21" t="s">
        <v>612</v>
      </c>
      <c r="J20" s="21" t="s">
        <v>613</v>
      </c>
    </row>
    <row r="21" spans="1:10" x14ac:dyDescent="0.2">
      <c r="A21" s="21">
        <v>770450</v>
      </c>
      <c r="B21" s="21" t="s">
        <v>614</v>
      </c>
      <c r="C21" s="22">
        <v>18700</v>
      </c>
      <c r="D21" s="21" t="s">
        <v>33</v>
      </c>
      <c r="E21" s="21" t="s">
        <v>615</v>
      </c>
      <c r="F21" s="23">
        <v>44657</v>
      </c>
      <c r="G21" s="21" t="s">
        <v>30</v>
      </c>
      <c r="H21" s="21" t="s">
        <v>382</v>
      </c>
      <c r="I21" s="21" t="s">
        <v>383</v>
      </c>
      <c r="J21" s="21" t="s">
        <v>616</v>
      </c>
    </row>
    <row r="22" spans="1:10" x14ac:dyDescent="0.2">
      <c r="A22" s="21">
        <v>771331</v>
      </c>
      <c r="B22" s="21" t="s">
        <v>617</v>
      </c>
      <c r="C22" s="22">
        <v>81192</v>
      </c>
      <c r="D22" s="21" t="s">
        <v>33</v>
      </c>
      <c r="E22" s="21" t="s">
        <v>618</v>
      </c>
      <c r="F22" s="23">
        <v>44663</v>
      </c>
      <c r="G22" s="21" t="s">
        <v>30</v>
      </c>
      <c r="H22" s="21" t="s">
        <v>619</v>
      </c>
      <c r="I22" s="21" t="s">
        <v>620</v>
      </c>
      <c r="J22" s="21" t="s">
        <v>621</v>
      </c>
    </row>
    <row r="23" spans="1:10" x14ac:dyDescent="0.2">
      <c r="A23" s="21">
        <v>772163</v>
      </c>
      <c r="B23" s="21" t="s">
        <v>622</v>
      </c>
      <c r="C23" s="22">
        <v>617353</v>
      </c>
      <c r="D23" s="21" t="s">
        <v>33</v>
      </c>
      <c r="E23" s="21" t="s">
        <v>623</v>
      </c>
      <c r="F23" s="23">
        <v>44671</v>
      </c>
      <c r="G23" s="21" t="s">
        <v>30</v>
      </c>
      <c r="H23" s="21" t="s">
        <v>601</v>
      </c>
      <c r="I23" s="21" t="s">
        <v>417</v>
      </c>
      <c r="J23" s="21" t="s">
        <v>624</v>
      </c>
    </row>
    <row r="24" spans="1:10" x14ac:dyDescent="0.2">
      <c r="A24" s="21">
        <v>772224</v>
      </c>
      <c r="B24" s="21" t="s">
        <v>625</v>
      </c>
      <c r="C24" s="22">
        <v>276100</v>
      </c>
      <c r="D24" s="21" t="s">
        <v>33</v>
      </c>
      <c r="E24" s="21" t="s">
        <v>626</v>
      </c>
      <c r="F24" s="23">
        <v>44672</v>
      </c>
      <c r="G24" s="21" t="s">
        <v>30</v>
      </c>
      <c r="H24" s="21" t="s">
        <v>627</v>
      </c>
      <c r="I24" s="21" t="s">
        <v>628</v>
      </c>
      <c r="J24" s="21" t="s">
        <v>629</v>
      </c>
    </row>
    <row r="25" spans="1:10" x14ac:dyDescent="0.2">
      <c r="A25" s="21">
        <v>717129</v>
      </c>
      <c r="B25" s="21" t="s">
        <v>630</v>
      </c>
      <c r="C25" s="22">
        <v>234130</v>
      </c>
      <c r="D25" s="21" t="s">
        <v>33</v>
      </c>
      <c r="E25" s="21" t="s">
        <v>631</v>
      </c>
      <c r="F25" s="23">
        <v>44160</v>
      </c>
      <c r="G25" s="21" t="s">
        <v>30</v>
      </c>
      <c r="H25" s="21" t="s">
        <v>632</v>
      </c>
      <c r="I25" s="21" t="s">
        <v>370</v>
      </c>
      <c r="J25" s="21" t="s">
        <v>633</v>
      </c>
    </row>
    <row r="26" spans="1:10" x14ac:dyDescent="0.2">
      <c r="A26" s="21">
        <v>53053</v>
      </c>
      <c r="B26" s="21" t="s">
        <v>634</v>
      </c>
      <c r="C26" s="22">
        <v>317363</v>
      </c>
      <c r="D26" s="21" t="s">
        <v>33</v>
      </c>
      <c r="E26" s="21" t="s">
        <v>635</v>
      </c>
      <c r="F26" s="23">
        <v>43819</v>
      </c>
      <c r="G26" s="21" t="s">
        <v>30</v>
      </c>
      <c r="H26" s="21" t="s">
        <v>636</v>
      </c>
      <c r="I26" s="21" t="s">
        <v>391</v>
      </c>
      <c r="J26" s="21" t="s">
        <v>637</v>
      </c>
    </row>
    <row r="27" spans="1:10" x14ac:dyDescent="0.2">
      <c r="A27" s="21">
        <v>776140</v>
      </c>
      <c r="B27" s="21" t="s">
        <v>638</v>
      </c>
      <c r="C27" s="22">
        <v>199402</v>
      </c>
      <c r="D27" s="21" t="s">
        <v>33</v>
      </c>
      <c r="E27" s="21" t="s">
        <v>639</v>
      </c>
      <c r="F27" s="23">
        <v>44695</v>
      </c>
      <c r="G27" s="21" t="s">
        <v>30</v>
      </c>
      <c r="H27" s="21" t="s">
        <v>632</v>
      </c>
      <c r="I27" s="21" t="s">
        <v>370</v>
      </c>
      <c r="J27" s="21" t="s">
        <v>640</v>
      </c>
    </row>
    <row r="28" spans="1:10" x14ac:dyDescent="0.2">
      <c r="A28" s="21">
        <v>775054</v>
      </c>
      <c r="B28" s="21" t="s">
        <v>641</v>
      </c>
      <c r="C28" s="22">
        <v>614400</v>
      </c>
      <c r="D28" s="21" t="s">
        <v>33</v>
      </c>
      <c r="E28" s="21" t="s">
        <v>642</v>
      </c>
      <c r="F28" s="23">
        <v>44689</v>
      </c>
      <c r="G28" s="21" t="s">
        <v>30</v>
      </c>
      <c r="H28" s="21" t="s">
        <v>576</v>
      </c>
      <c r="I28" s="21" t="s">
        <v>143</v>
      </c>
      <c r="J28" s="21" t="s">
        <v>643</v>
      </c>
    </row>
    <row r="29" spans="1:10" x14ac:dyDescent="0.2">
      <c r="A29" s="21">
        <v>777702</v>
      </c>
      <c r="B29" s="21" t="s">
        <v>644</v>
      </c>
      <c r="C29" s="22">
        <v>194579</v>
      </c>
      <c r="D29" s="21" t="s">
        <v>33</v>
      </c>
      <c r="E29" s="21" t="s">
        <v>645</v>
      </c>
      <c r="F29" s="23">
        <v>44706</v>
      </c>
      <c r="G29" s="21" t="s">
        <v>30</v>
      </c>
      <c r="H29" s="21" t="s">
        <v>646</v>
      </c>
      <c r="I29" s="21" t="s">
        <v>647</v>
      </c>
      <c r="J29" s="21" t="s">
        <v>648</v>
      </c>
    </row>
    <row r="30" spans="1:10" x14ac:dyDescent="0.2">
      <c r="A30" s="21">
        <v>743685</v>
      </c>
      <c r="B30" s="21" t="s">
        <v>657</v>
      </c>
      <c r="C30" s="22">
        <v>24800</v>
      </c>
      <c r="D30" s="21" t="s">
        <v>33</v>
      </c>
      <c r="E30" s="21" t="s">
        <v>658</v>
      </c>
      <c r="F30" s="23">
        <v>44728</v>
      </c>
      <c r="G30" s="21" t="s">
        <v>659</v>
      </c>
      <c r="H30" s="21" t="s">
        <v>660</v>
      </c>
      <c r="I30" s="21" t="s">
        <v>45</v>
      </c>
      <c r="J30" s="21" t="s">
        <v>661</v>
      </c>
    </row>
    <row r="31" spans="1:10" x14ac:dyDescent="0.2">
      <c r="A31" s="21">
        <v>738452</v>
      </c>
      <c r="B31" s="21" t="s">
        <v>39</v>
      </c>
      <c r="C31" s="22">
        <v>87030</v>
      </c>
      <c r="D31" s="21" t="s">
        <v>47</v>
      </c>
      <c r="E31" s="21" t="s">
        <v>662</v>
      </c>
      <c r="F31" s="23">
        <v>44728</v>
      </c>
      <c r="G31" s="21" t="s">
        <v>659</v>
      </c>
      <c r="H31" s="21" t="s">
        <v>663</v>
      </c>
      <c r="I31" s="21" t="s">
        <v>42</v>
      </c>
      <c r="J31" s="21" t="s">
        <v>664</v>
      </c>
    </row>
    <row r="32" spans="1:10" x14ac:dyDescent="0.2">
      <c r="A32" s="21">
        <v>745174</v>
      </c>
      <c r="B32" s="21" t="s">
        <v>48</v>
      </c>
      <c r="C32" s="22">
        <v>138100</v>
      </c>
      <c r="D32" s="21" t="s">
        <v>47</v>
      </c>
      <c r="E32" s="21" t="s">
        <v>665</v>
      </c>
      <c r="F32" s="23">
        <v>44728</v>
      </c>
      <c r="G32" s="21" t="s">
        <v>659</v>
      </c>
      <c r="H32" s="21" t="s">
        <v>666</v>
      </c>
      <c r="I32" s="21" t="s">
        <v>49</v>
      </c>
      <c r="J32" s="21" t="s">
        <v>667</v>
      </c>
    </row>
  </sheetData>
  <autoFilter ref="B1:J32" xr:uid="{3BF71FB2-2F42-4BE6-8BBF-9674C0BD84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ADB8-93AF-4D32-9AAE-2F751DD9583C}">
  <dimension ref="A1:I5"/>
  <sheetViews>
    <sheetView workbookViewId="0">
      <selection activeCell="B6" sqref="B6"/>
    </sheetView>
  </sheetViews>
  <sheetFormatPr baseColWidth="10" defaultRowHeight="12.75" x14ac:dyDescent="0.2"/>
  <sheetData>
    <row r="1" spans="1:9" x14ac:dyDescent="0.2">
      <c r="A1" s="20" t="s">
        <v>15</v>
      </c>
      <c r="B1" s="20" t="s">
        <v>16</v>
      </c>
      <c r="C1" s="20" t="s">
        <v>17</v>
      </c>
      <c r="D1" s="20" t="s">
        <v>18</v>
      </c>
      <c r="E1" s="20" t="s">
        <v>19</v>
      </c>
      <c r="F1" s="20" t="s">
        <v>20</v>
      </c>
      <c r="G1" s="20" t="s">
        <v>22</v>
      </c>
      <c r="H1" s="20" t="s">
        <v>23</v>
      </c>
      <c r="I1" s="20" t="s">
        <v>24</v>
      </c>
    </row>
    <row r="2" spans="1:9" x14ac:dyDescent="0.2">
      <c r="A2" s="21" t="s">
        <v>649</v>
      </c>
      <c r="B2" s="22">
        <v>4791055</v>
      </c>
      <c r="C2" s="21" t="s">
        <v>33</v>
      </c>
      <c r="D2" s="21" t="s">
        <v>650</v>
      </c>
      <c r="E2" s="23">
        <v>44743</v>
      </c>
      <c r="F2" s="21" t="s">
        <v>63</v>
      </c>
      <c r="G2" s="21" t="s">
        <v>651</v>
      </c>
      <c r="H2" s="21" t="s">
        <v>34</v>
      </c>
      <c r="I2" s="21" t="s">
        <v>200</v>
      </c>
    </row>
    <row r="3" spans="1:9" x14ac:dyDescent="0.2">
      <c r="A3" s="21" t="s">
        <v>652</v>
      </c>
      <c r="B3" s="22">
        <v>66616</v>
      </c>
      <c r="C3" s="21" t="s">
        <v>47</v>
      </c>
      <c r="D3" s="21" t="s">
        <v>653</v>
      </c>
      <c r="E3" s="23">
        <v>44750</v>
      </c>
      <c r="F3" s="21" t="s">
        <v>63</v>
      </c>
      <c r="G3" s="21" t="s">
        <v>654</v>
      </c>
      <c r="H3" s="21" t="s">
        <v>34</v>
      </c>
      <c r="I3" s="21" t="s">
        <v>200</v>
      </c>
    </row>
    <row r="4" spans="1:9" x14ac:dyDescent="0.2">
      <c r="A4" s="21" t="s">
        <v>655</v>
      </c>
      <c r="B4" s="22">
        <v>3846132</v>
      </c>
      <c r="C4" s="21" t="s">
        <v>33</v>
      </c>
      <c r="D4" s="21" t="s">
        <v>656</v>
      </c>
      <c r="E4" s="23">
        <v>44750</v>
      </c>
      <c r="F4" s="21" t="s">
        <v>63</v>
      </c>
      <c r="G4" s="21" t="s">
        <v>654</v>
      </c>
      <c r="H4" s="21" t="s">
        <v>34</v>
      </c>
      <c r="I4" s="21" t="s">
        <v>200</v>
      </c>
    </row>
    <row r="5" spans="1:9" x14ac:dyDescent="0.2">
      <c r="B5" s="52">
        <f>SUM(B2:B4)</f>
        <v>8703803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4784-2163-4B01-B668-B389B8E7BC0C}">
  <dimension ref="A1:K104"/>
  <sheetViews>
    <sheetView topLeftCell="A2" workbookViewId="0">
      <selection activeCell="A12" sqref="A12"/>
    </sheetView>
  </sheetViews>
  <sheetFormatPr baseColWidth="10" defaultRowHeight="12.75" x14ac:dyDescent="0.2"/>
  <cols>
    <col min="9" max="9" width="49.42578125" bestFit="1" customWidth="1"/>
  </cols>
  <sheetData>
    <row r="1" spans="1:11" x14ac:dyDescent="0.2">
      <c r="A1" s="8" t="s">
        <v>15</v>
      </c>
      <c r="B1" s="8" t="s">
        <v>15</v>
      </c>
      <c r="C1" s="8" t="s">
        <v>16</v>
      </c>
      <c r="D1" s="8" t="s">
        <v>17</v>
      </c>
      <c r="E1" s="8" t="s">
        <v>18</v>
      </c>
      <c r="F1" s="8" t="s">
        <v>19</v>
      </c>
      <c r="G1" s="8" t="s">
        <v>20</v>
      </c>
      <c r="H1" s="8" t="s">
        <v>21</v>
      </c>
      <c r="I1" s="8" t="s">
        <v>22</v>
      </c>
      <c r="J1" s="8" t="s">
        <v>23</v>
      </c>
      <c r="K1" s="8" t="s">
        <v>24</v>
      </c>
    </row>
    <row r="2" spans="1:11" x14ac:dyDescent="0.2">
      <c r="A2" s="9">
        <v>23849</v>
      </c>
      <c r="B2" s="9">
        <v>23849</v>
      </c>
      <c r="C2" s="10">
        <v>31200</v>
      </c>
      <c r="D2" s="9" t="s">
        <v>47</v>
      </c>
      <c r="E2" s="9" t="s">
        <v>52</v>
      </c>
      <c r="F2" s="11">
        <v>43406</v>
      </c>
      <c r="G2" s="9" t="s">
        <v>30</v>
      </c>
      <c r="H2" s="9" t="s">
        <v>53</v>
      </c>
      <c r="I2" s="9" t="s">
        <v>54</v>
      </c>
      <c r="J2" s="9" t="s">
        <v>55</v>
      </c>
      <c r="K2" s="9" t="s">
        <v>56</v>
      </c>
    </row>
    <row r="3" spans="1:11" x14ac:dyDescent="0.2">
      <c r="A3" s="9">
        <v>25582</v>
      </c>
      <c r="B3" s="9">
        <v>25582</v>
      </c>
      <c r="C3" s="10">
        <v>224500</v>
      </c>
      <c r="D3" s="9" t="s">
        <v>47</v>
      </c>
      <c r="E3" s="9" t="s">
        <v>57</v>
      </c>
      <c r="F3" s="11">
        <v>43430</v>
      </c>
      <c r="G3" s="9" t="s">
        <v>30</v>
      </c>
      <c r="H3" s="9" t="s">
        <v>53</v>
      </c>
      <c r="I3" s="9" t="s">
        <v>54</v>
      </c>
      <c r="J3" s="9" t="s">
        <v>55</v>
      </c>
      <c r="K3" s="9" t="s">
        <v>58</v>
      </c>
    </row>
    <row r="4" spans="1:11" x14ac:dyDescent="0.2">
      <c r="A4" s="9">
        <v>25591</v>
      </c>
      <c r="B4" s="9">
        <v>25591</v>
      </c>
      <c r="C4" s="10">
        <v>72100</v>
      </c>
      <c r="D4" s="9" t="s">
        <v>47</v>
      </c>
      <c r="E4" s="9" t="s">
        <v>59</v>
      </c>
      <c r="F4" s="11">
        <v>43430</v>
      </c>
      <c r="G4" s="9" t="s">
        <v>30</v>
      </c>
      <c r="H4" s="9" t="s">
        <v>53</v>
      </c>
      <c r="I4" s="9" t="s">
        <v>54</v>
      </c>
      <c r="J4" s="9" t="s">
        <v>55</v>
      </c>
      <c r="K4" s="9" t="s">
        <v>58</v>
      </c>
    </row>
    <row r="5" spans="1:11" x14ac:dyDescent="0.2">
      <c r="A5" s="9">
        <v>25600</v>
      </c>
      <c r="B5" s="9">
        <v>25600</v>
      </c>
      <c r="C5" s="10">
        <v>176000</v>
      </c>
      <c r="D5" s="9" t="s">
        <v>47</v>
      </c>
      <c r="E5" s="9" t="s">
        <v>60</v>
      </c>
      <c r="F5" s="11">
        <v>43430</v>
      </c>
      <c r="G5" s="9" t="s">
        <v>30</v>
      </c>
      <c r="H5" s="9" t="s">
        <v>53</v>
      </c>
      <c r="I5" s="9" t="s">
        <v>54</v>
      </c>
      <c r="J5" s="9" t="s">
        <v>55</v>
      </c>
      <c r="K5" s="9" t="s">
        <v>58</v>
      </c>
    </row>
    <row r="6" spans="1:11" x14ac:dyDescent="0.2">
      <c r="A6" s="12" t="s">
        <v>61</v>
      </c>
      <c r="B6" s="12" t="s">
        <v>61</v>
      </c>
      <c r="C6" s="13">
        <v>503800</v>
      </c>
      <c r="D6" s="12" t="s">
        <v>33</v>
      </c>
      <c r="E6" s="12" t="s">
        <v>62</v>
      </c>
      <c r="F6" s="14">
        <v>43593</v>
      </c>
      <c r="G6" s="12" t="s">
        <v>63</v>
      </c>
      <c r="H6" s="12" t="s">
        <v>53</v>
      </c>
      <c r="I6" s="12" t="s">
        <v>64</v>
      </c>
      <c r="J6" s="12" t="s">
        <v>65</v>
      </c>
      <c r="K6" s="12" t="s">
        <v>66</v>
      </c>
    </row>
    <row r="7" spans="1:11" x14ac:dyDescent="0.2">
      <c r="A7" s="9">
        <v>28397</v>
      </c>
      <c r="B7" s="9">
        <v>28397</v>
      </c>
      <c r="C7" s="10">
        <v>251800</v>
      </c>
      <c r="D7" s="9" t="s">
        <v>69</v>
      </c>
      <c r="E7" s="9" t="s">
        <v>29</v>
      </c>
      <c r="F7" s="11">
        <v>43466</v>
      </c>
      <c r="G7" s="9" t="s">
        <v>30</v>
      </c>
      <c r="H7" s="9" t="s">
        <v>68</v>
      </c>
      <c r="I7" s="9" t="s">
        <v>70</v>
      </c>
      <c r="J7" s="9" t="s">
        <v>28</v>
      </c>
      <c r="K7" s="9" t="s">
        <v>31</v>
      </c>
    </row>
    <row r="8" spans="1:11" x14ac:dyDescent="0.2">
      <c r="A8" s="9">
        <v>13686</v>
      </c>
      <c r="B8" s="9">
        <v>13686</v>
      </c>
      <c r="C8" s="10">
        <v>125900</v>
      </c>
      <c r="D8" s="9" t="s">
        <v>33</v>
      </c>
      <c r="E8" s="9" t="s">
        <v>35</v>
      </c>
      <c r="F8" s="11">
        <v>43279</v>
      </c>
      <c r="G8" s="9" t="s">
        <v>30</v>
      </c>
      <c r="H8" s="9" t="s">
        <v>68</v>
      </c>
      <c r="I8" s="9" t="s">
        <v>36</v>
      </c>
      <c r="J8" s="9" t="s">
        <v>37</v>
      </c>
      <c r="K8" s="9" t="s">
        <v>38</v>
      </c>
    </row>
    <row r="9" spans="1:11" x14ac:dyDescent="0.2">
      <c r="A9" s="12" t="s">
        <v>71</v>
      </c>
      <c r="B9" s="12" t="s">
        <v>71</v>
      </c>
      <c r="C9" s="13">
        <v>377700</v>
      </c>
      <c r="D9" s="12" t="s">
        <v>33</v>
      </c>
      <c r="E9" s="12" t="s">
        <v>72</v>
      </c>
      <c r="F9" s="14">
        <v>43593</v>
      </c>
      <c r="G9" s="12" t="s">
        <v>63</v>
      </c>
      <c r="H9" s="12" t="s">
        <v>68</v>
      </c>
      <c r="I9" s="12" t="s">
        <v>64</v>
      </c>
      <c r="J9" s="12" t="s">
        <v>73</v>
      </c>
      <c r="K9" s="12" t="s">
        <v>74</v>
      </c>
    </row>
    <row r="10" spans="1:11" x14ac:dyDescent="0.2">
      <c r="A10" s="9">
        <v>28482</v>
      </c>
      <c r="B10" s="9">
        <v>28482</v>
      </c>
      <c r="C10" s="10">
        <v>69000</v>
      </c>
      <c r="D10" s="9" t="s">
        <v>33</v>
      </c>
      <c r="E10" s="9" t="s">
        <v>78</v>
      </c>
      <c r="F10" s="11">
        <v>43468</v>
      </c>
      <c r="G10" s="9" t="s">
        <v>30</v>
      </c>
      <c r="H10" s="9" t="s">
        <v>75</v>
      </c>
      <c r="I10" s="9" t="s">
        <v>79</v>
      </c>
      <c r="J10" s="9" t="s">
        <v>76</v>
      </c>
      <c r="K10" s="9" t="s">
        <v>80</v>
      </c>
    </row>
    <row r="11" spans="1:11" x14ac:dyDescent="0.2">
      <c r="A11" s="12" t="s">
        <v>81</v>
      </c>
      <c r="B11" s="12" t="s">
        <v>81</v>
      </c>
      <c r="C11" s="13">
        <v>69000</v>
      </c>
      <c r="D11" s="12" t="s">
        <v>33</v>
      </c>
      <c r="E11" s="12" t="s">
        <v>82</v>
      </c>
      <c r="F11" s="14">
        <v>43593</v>
      </c>
      <c r="G11" s="12" t="s">
        <v>63</v>
      </c>
      <c r="H11" s="12" t="s">
        <v>75</v>
      </c>
      <c r="I11" s="12" t="s">
        <v>64</v>
      </c>
      <c r="J11" s="12" t="s">
        <v>77</v>
      </c>
      <c r="K11" s="12" t="s">
        <v>83</v>
      </c>
    </row>
    <row r="12" spans="1:11" x14ac:dyDescent="0.2">
      <c r="A12" s="9">
        <v>25357</v>
      </c>
      <c r="B12" s="9">
        <v>25357</v>
      </c>
      <c r="C12" s="10">
        <v>888405</v>
      </c>
      <c r="D12" s="9" t="s">
        <v>33</v>
      </c>
      <c r="E12" s="9" t="s">
        <v>88</v>
      </c>
      <c r="F12" s="11">
        <v>43427</v>
      </c>
      <c r="G12" s="9" t="s">
        <v>30</v>
      </c>
      <c r="H12" s="9" t="s">
        <v>85</v>
      </c>
      <c r="I12" s="9" t="s">
        <v>89</v>
      </c>
      <c r="J12" s="9" t="s">
        <v>86</v>
      </c>
      <c r="K12" s="9" t="s">
        <v>90</v>
      </c>
    </row>
    <row r="13" spans="1:11" x14ac:dyDescent="0.2">
      <c r="A13" s="12" t="s">
        <v>84</v>
      </c>
      <c r="B13" s="12" t="s">
        <v>84</v>
      </c>
      <c r="C13" s="13">
        <v>888405</v>
      </c>
      <c r="D13" s="12" t="s">
        <v>33</v>
      </c>
      <c r="E13" s="12" t="s">
        <v>91</v>
      </c>
      <c r="F13" s="14">
        <v>43593</v>
      </c>
      <c r="G13" s="12" t="s">
        <v>63</v>
      </c>
      <c r="H13" s="12" t="s">
        <v>85</v>
      </c>
      <c r="I13" s="12" t="s">
        <v>64</v>
      </c>
      <c r="J13" s="12" t="s">
        <v>87</v>
      </c>
      <c r="K13" s="12" t="s">
        <v>92</v>
      </c>
    </row>
    <row r="14" spans="1:11" x14ac:dyDescent="0.2">
      <c r="A14" s="9">
        <v>33763</v>
      </c>
      <c r="B14" s="9">
        <v>33763</v>
      </c>
      <c r="C14" s="10">
        <v>56900</v>
      </c>
      <c r="D14" s="9" t="s">
        <v>69</v>
      </c>
      <c r="E14" s="9" t="s">
        <v>96</v>
      </c>
      <c r="F14" s="11">
        <v>43549</v>
      </c>
      <c r="G14" s="9" t="s">
        <v>30</v>
      </c>
      <c r="H14" s="9" t="s">
        <v>93</v>
      </c>
      <c r="I14" s="9" t="s">
        <v>97</v>
      </c>
      <c r="J14" s="9" t="s">
        <v>94</v>
      </c>
      <c r="K14" s="9" t="s">
        <v>98</v>
      </c>
    </row>
    <row r="15" spans="1:11" x14ac:dyDescent="0.2">
      <c r="A15" s="9">
        <v>24060</v>
      </c>
      <c r="B15" s="9">
        <v>24060</v>
      </c>
      <c r="C15" s="10">
        <v>95300</v>
      </c>
      <c r="D15" s="9" t="s">
        <v>33</v>
      </c>
      <c r="E15" s="9" t="s">
        <v>99</v>
      </c>
      <c r="F15" s="11">
        <v>43410</v>
      </c>
      <c r="G15" s="9" t="s">
        <v>30</v>
      </c>
      <c r="H15" s="9" t="s">
        <v>93</v>
      </c>
      <c r="I15" s="9" t="s">
        <v>100</v>
      </c>
      <c r="J15" s="9" t="s">
        <v>101</v>
      </c>
      <c r="K15" s="9" t="s">
        <v>102</v>
      </c>
    </row>
    <row r="16" spans="1:11" x14ac:dyDescent="0.2">
      <c r="A16" s="12" t="s">
        <v>103</v>
      </c>
      <c r="B16" s="12" t="s">
        <v>103</v>
      </c>
      <c r="C16" s="13">
        <v>152200</v>
      </c>
      <c r="D16" s="12" t="s">
        <v>33</v>
      </c>
      <c r="E16" s="12" t="s">
        <v>104</v>
      </c>
      <c r="F16" s="14">
        <v>43593</v>
      </c>
      <c r="G16" s="12" t="s">
        <v>63</v>
      </c>
      <c r="H16" s="12" t="s">
        <v>93</v>
      </c>
      <c r="I16" s="12" t="s">
        <v>64</v>
      </c>
      <c r="J16" s="12" t="s">
        <v>95</v>
      </c>
      <c r="K16" s="12" t="s">
        <v>105</v>
      </c>
    </row>
    <row r="17" spans="1:11" x14ac:dyDescent="0.2">
      <c r="A17" s="9">
        <v>29216</v>
      </c>
      <c r="B17" s="9">
        <v>29216</v>
      </c>
      <c r="C17" s="10">
        <v>928400</v>
      </c>
      <c r="D17" s="9" t="s">
        <v>33</v>
      </c>
      <c r="E17" s="9" t="s">
        <v>110</v>
      </c>
      <c r="F17" s="11">
        <v>43479</v>
      </c>
      <c r="G17" s="9" t="s">
        <v>30</v>
      </c>
      <c r="H17" s="9" t="s">
        <v>107</v>
      </c>
      <c r="I17" s="9" t="s">
        <v>111</v>
      </c>
      <c r="J17" s="9" t="s">
        <v>108</v>
      </c>
      <c r="K17" s="9" t="s">
        <v>112</v>
      </c>
    </row>
    <row r="18" spans="1:11" x14ac:dyDescent="0.2">
      <c r="A18" s="12" t="s">
        <v>106</v>
      </c>
      <c r="B18" s="12" t="s">
        <v>106</v>
      </c>
      <c r="C18" s="13">
        <v>928400</v>
      </c>
      <c r="D18" s="12" t="s">
        <v>33</v>
      </c>
      <c r="E18" s="12" t="s">
        <v>113</v>
      </c>
      <c r="F18" s="14">
        <v>43593</v>
      </c>
      <c r="G18" s="12" t="s">
        <v>63</v>
      </c>
      <c r="H18" s="12" t="s">
        <v>107</v>
      </c>
      <c r="I18" s="12" t="s">
        <v>64</v>
      </c>
      <c r="J18" s="12" t="s">
        <v>109</v>
      </c>
      <c r="K18" s="12" t="s">
        <v>114</v>
      </c>
    </row>
    <row r="19" spans="1:11" x14ac:dyDescent="0.2">
      <c r="A19" s="9">
        <v>31545</v>
      </c>
      <c r="B19" s="9">
        <v>31545</v>
      </c>
      <c r="C19" s="10">
        <v>92600</v>
      </c>
      <c r="D19" s="9" t="s">
        <v>33</v>
      </c>
      <c r="E19" s="9" t="s">
        <v>118</v>
      </c>
      <c r="F19" s="11">
        <v>43514</v>
      </c>
      <c r="G19" s="9" t="s">
        <v>30</v>
      </c>
      <c r="H19" s="9" t="s">
        <v>115</v>
      </c>
      <c r="I19" s="9" t="s">
        <v>119</v>
      </c>
      <c r="J19" s="9" t="s">
        <v>116</v>
      </c>
      <c r="K19" s="9" t="s">
        <v>120</v>
      </c>
    </row>
    <row r="20" spans="1:11" x14ac:dyDescent="0.2">
      <c r="A20" s="12" t="s">
        <v>121</v>
      </c>
      <c r="B20" s="12" t="s">
        <v>121</v>
      </c>
      <c r="C20" s="13">
        <v>92600</v>
      </c>
      <c r="D20" s="12" t="s">
        <v>33</v>
      </c>
      <c r="E20" s="12" t="s">
        <v>122</v>
      </c>
      <c r="F20" s="14">
        <v>43593</v>
      </c>
      <c r="G20" s="12" t="s">
        <v>63</v>
      </c>
      <c r="H20" s="12" t="s">
        <v>115</v>
      </c>
      <c r="I20" s="12" t="s">
        <v>64</v>
      </c>
      <c r="J20" s="12" t="s">
        <v>117</v>
      </c>
      <c r="K20" s="12" t="s">
        <v>123</v>
      </c>
    </row>
    <row r="21" spans="1:11" x14ac:dyDescent="0.2">
      <c r="A21" s="9">
        <v>16686</v>
      </c>
      <c r="B21" s="9">
        <v>16686</v>
      </c>
      <c r="C21" s="10">
        <v>51000</v>
      </c>
      <c r="D21" s="9" t="s">
        <v>33</v>
      </c>
      <c r="E21" s="9" t="s">
        <v>124</v>
      </c>
      <c r="F21" s="11">
        <v>43314</v>
      </c>
      <c r="G21" s="9" t="s">
        <v>30</v>
      </c>
      <c r="H21" s="9" t="s">
        <v>125</v>
      </c>
      <c r="I21" s="9" t="s">
        <v>126</v>
      </c>
      <c r="J21" s="9" t="s">
        <v>127</v>
      </c>
      <c r="K21" s="9" t="s">
        <v>128</v>
      </c>
    </row>
    <row r="22" spans="1:11" x14ac:dyDescent="0.2">
      <c r="A22" s="9">
        <v>17055</v>
      </c>
      <c r="B22" s="9">
        <v>17055</v>
      </c>
      <c r="C22" s="10">
        <v>70900</v>
      </c>
      <c r="D22" s="9" t="s">
        <v>33</v>
      </c>
      <c r="E22" s="9" t="s">
        <v>129</v>
      </c>
      <c r="F22" s="11">
        <v>43320</v>
      </c>
      <c r="G22" s="9" t="s">
        <v>30</v>
      </c>
      <c r="H22" s="9" t="s">
        <v>125</v>
      </c>
      <c r="I22" s="9" t="s">
        <v>130</v>
      </c>
      <c r="J22" s="9" t="s">
        <v>131</v>
      </c>
      <c r="K22" s="9" t="s">
        <v>132</v>
      </c>
    </row>
    <row r="23" spans="1:11" x14ac:dyDescent="0.2">
      <c r="A23" s="9">
        <v>47569</v>
      </c>
      <c r="B23" s="9">
        <v>47569</v>
      </c>
      <c r="C23" s="10">
        <v>147473</v>
      </c>
      <c r="D23" s="9" t="s">
        <v>33</v>
      </c>
      <c r="E23" s="9" t="s">
        <v>133</v>
      </c>
      <c r="F23" s="11">
        <v>43748</v>
      </c>
      <c r="G23" s="9" t="s">
        <v>30</v>
      </c>
      <c r="H23" s="9" t="s">
        <v>125</v>
      </c>
      <c r="I23" s="9" t="s">
        <v>134</v>
      </c>
      <c r="J23" s="9" t="s">
        <v>135</v>
      </c>
      <c r="K23" s="9" t="s">
        <v>136</v>
      </c>
    </row>
    <row r="24" spans="1:11" x14ac:dyDescent="0.2">
      <c r="A24" s="9">
        <v>49174</v>
      </c>
      <c r="B24" s="9">
        <v>49174</v>
      </c>
      <c r="C24" s="10">
        <v>85440</v>
      </c>
      <c r="D24" s="9" t="s">
        <v>33</v>
      </c>
      <c r="E24" s="9" t="s">
        <v>137</v>
      </c>
      <c r="F24" s="11">
        <v>43769</v>
      </c>
      <c r="G24" s="9" t="s">
        <v>30</v>
      </c>
      <c r="H24" s="9" t="s">
        <v>125</v>
      </c>
      <c r="I24" s="9" t="s">
        <v>138</v>
      </c>
      <c r="J24" s="9" t="s">
        <v>139</v>
      </c>
      <c r="K24" s="9" t="s">
        <v>140</v>
      </c>
    </row>
    <row r="25" spans="1:11" x14ac:dyDescent="0.2">
      <c r="A25" s="9">
        <v>49917</v>
      </c>
      <c r="B25" s="9">
        <v>49917</v>
      </c>
      <c r="C25" s="10">
        <v>126470</v>
      </c>
      <c r="D25" s="9" t="s">
        <v>33</v>
      </c>
      <c r="E25" s="9" t="s">
        <v>141</v>
      </c>
      <c r="F25" s="11">
        <v>43780</v>
      </c>
      <c r="G25" s="9" t="s">
        <v>30</v>
      </c>
      <c r="H25" s="9" t="s">
        <v>125</v>
      </c>
      <c r="I25" s="9" t="s">
        <v>142</v>
      </c>
      <c r="J25" s="9" t="s">
        <v>143</v>
      </c>
      <c r="K25" s="9" t="s">
        <v>144</v>
      </c>
    </row>
    <row r="26" spans="1:11" x14ac:dyDescent="0.2">
      <c r="A26" s="9">
        <v>38254</v>
      </c>
      <c r="B26" s="9">
        <v>38254</v>
      </c>
      <c r="C26" s="10">
        <v>54400</v>
      </c>
      <c r="D26" s="9" t="s">
        <v>33</v>
      </c>
      <c r="E26" s="9" t="s">
        <v>147</v>
      </c>
      <c r="F26" s="11">
        <v>43613</v>
      </c>
      <c r="G26" s="9" t="s">
        <v>30</v>
      </c>
      <c r="H26" s="9" t="s">
        <v>125</v>
      </c>
      <c r="I26" s="9" t="s">
        <v>148</v>
      </c>
      <c r="J26" s="9" t="s">
        <v>149</v>
      </c>
      <c r="K26" s="9" t="s">
        <v>150</v>
      </c>
    </row>
    <row r="27" spans="1:11" x14ac:dyDescent="0.2">
      <c r="A27" s="9">
        <v>5385</v>
      </c>
      <c r="B27" s="9">
        <v>5385</v>
      </c>
      <c r="C27" s="10">
        <v>51300</v>
      </c>
      <c r="D27" s="9" t="s">
        <v>33</v>
      </c>
      <c r="E27" s="9" t="s">
        <v>151</v>
      </c>
      <c r="F27" s="11">
        <v>43165</v>
      </c>
      <c r="G27" s="9" t="s">
        <v>30</v>
      </c>
      <c r="H27" s="9" t="s">
        <v>125</v>
      </c>
      <c r="I27" s="9" t="s">
        <v>152</v>
      </c>
      <c r="J27" s="9" t="s">
        <v>153</v>
      </c>
      <c r="K27" s="9" t="s">
        <v>154</v>
      </c>
    </row>
    <row r="28" spans="1:11" x14ac:dyDescent="0.2">
      <c r="A28" s="9">
        <v>11164</v>
      </c>
      <c r="B28" s="9">
        <v>11164</v>
      </c>
      <c r="C28" s="10">
        <v>69600</v>
      </c>
      <c r="D28" s="9" t="s">
        <v>33</v>
      </c>
      <c r="E28" s="9" t="s">
        <v>155</v>
      </c>
      <c r="F28" s="11">
        <v>43248</v>
      </c>
      <c r="G28" s="9" t="s">
        <v>30</v>
      </c>
      <c r="H28" s="9" t="s">
        <v>125</v>
      </c>
      <c r="I28" s="9" t="s">
        <v>156</v>
      </c>
      <c r="J28" s="9" t="s">
        <v>157</v>
      </c>
      <c r="K28" s="9" t="s">
        <v>158</v>
      </c>
    </row>
    <row r="29" spans="1:11" x14ac:dyDescent="0.2">
      <c r="A29" s="9">
        <v>9413</v>
      </c>
      <c r="B29" s="9">
        <v>9413</v>
      </c>
      <c r="C29" s="10">
        <v>53800</v>
      </c>
      <c r="D29" s="9" t="s">
        <v>33</v>
      </c>
      <c r="E29" s="9" t="s">
        <v>159</v>
      </c>
      <c r="F29" s="11">
        <v>43224</v>
      </c>
      <c r="G29" s="9" t="s">
        <v>30</v>
      </c>
      <c r="H29" s="9" t="s">
        <v>125</v>
      </c>
      <c r="I29" s="9" t="s">
        <v>156</v>
      </c>
      <c r="J29" s="9" t="s">
        <v>157</v>
      </c>
      <c r="K29" s="9" t="s">
        <v>158</v>
      </c>
    </row>
    <row r="30" spans="1:11" x14ac:dyDescent="0.2">
      <c r="A30" s="9">
        <v>13295</v>
      </c>
      <c r="B30" s="9">
        <v>13295</v>
      </c>
      <c r="C30" s="10">
        <v>105400</v>
      </c>
      <c r="D30" s="9" t="s">
        <v>33</v>
      </c>
      <c r="E30" s="9" t="s">
        <v>160</v>
      </c>
      <c r="F30" s="11">
        <v>43336</v>
      </c>
      <c r="G30" s="9" t="s">
        <v>30</v>
      </c>
      <c r="H30" s="9" t="s">
        <v>125</v>
      </c>
      <c r="I30" s="9" t="s">
        <v>161</v>
      </c>
      <c r="J30" s="9" t="s">
        <v>162</v>
      </c>
      <c r="K30" s="9" t="s">
        <v>38</v>
      </c>
    </row>
    <row r="31" spans="1:11" x14ac:dyDescent="0.2">
      <c r="A31" s="9">
        <v>13686</v>
      </c>
      <c r="B31" s="9">
        <v>13686</v>
      </c>
      <c r="C31" s="10">
        <v>255200</v>
      </c>
      <c r="D31" s="9" t="s">
        <v>33</v>
      </c>
      <c r="E31" s="9" t="s">
        <v>35</v>
      </c>
      <c r="F31" s="11">
        <v>43279</v>
      </c>
      <c r="G31" s="9" t="s">
        <v>30</v>
      </c>
      <c r="H31" s="9" t="s">
        <v>125</v>
      </c>
      <c r="I31" s="9" t="s">
        <v>163</v>
      </c>
      <c r="J31" s="9" t="s">
        <v>37</v>
      </c>
      <c r="K31" s="9" t="s">
        <v>38</v>
      </c>
    </row>
    <row r="32" spans="1:11" x14ac:dyDescent="0.2">
      <c r="A32" s="9">
        <v>11939</v>
      </c>
      <c r="B32" s="9">
        <v>11939</v>
      </c>
      <c r="C32" s="10">
        <v>61900</v>
      </c>
      <c r="D32" s="9" t="s">
        <v>33</v>
      </c>
      <c r="E32" s="9" t="s">
        <v>164</v>
      </c>
      <c r="F32" s="11">
        <v>43257</v>
      </c>
      <c r="G32" s="9" t="s">
        <v>30</v>
      </c>
      <c r="H32" s="9" t="s">
        <v>125</v>
      </c>
      <c r="I32" s="9" t="s">
        <v>165</v>
      </c>
      <c r="J32" s="9" t="s">
        <v>139</v>
      </c>
      <c r="K32" s="9" t="s">
        <v>166</v>
      </c>
    </row>
    <row r="33" spans="1:11" x14ac:dyDescent="0.2">
      <c r="A33" s="9">
        <v>14614</v>
      </c>
      <c r="B33" s="9">
        <v>14614</v>
      </c>
      <c r="C33" s="10">
        <v>162600</v>
      </c>
      <c r="D33" s="9" t="s">
        <v>33</v>
      </c>
      <c r="E33" s="9" t="s">
        <v>167</v>
      </c>
      <c r="F33" s="11">
        <v>43290</v>
      </c>
      <c r="G33" s="9" t="s">
        <v>30</v>
      </c>
      <c r="H33" s="9" t="s">
        <v>125</v>
      </c>
      <c r="I33" s="9" t="s">
        <v>168</v>
      </c>
      <c r="J33" s="9" t="s">
        <v>146</v>
      </c>
      <c r="K33" s="9" t="s">
        <v>169</v>
      </c>
    </row>
    <row r="34" spans="1:11" x14ac:dyDescent="0.2">
      <c r="A34" s="9">
        <v>28397</v>
      </c>
      <c r="B34" s="9">
        <v>28397</v>
      </c>
      <c r="C34" s="10">
        <v>88130</v>
      </c>
      <c r="D34" s="9" t="s">
        <v>69</v>
      </c>
      <c r="E34" s="9" t="s">
        <v>26</v>
      </c>
      <c r="F34" s="11">
        <v>43866</v>
      </c>
      <c r="G34" s="9" t="s">
        <v>27</v>
      </c>
      <c r="H34" s="9" t="s">
        <v>125</v>
      </c>
      <c r="I34" s="9" t="s">
        <v>173</v>
      </c>
      <c r="J34" s="9" t="s">
        <v>28</v>
      </c>
      <c r="K34" s="9" t="s">
        <v>174</v>
      </c>
    </row>
    <row r="35" spans="1:11" x14ac:dyDescent="0.2">
      <c r="A35" s="12" t="s">
        <v>145</v>
      </c>
      <c r="B35" s="12" t="s">
        <v>145</v>
      </c>
      <c r="C35" s="13">
        <v>1383613</v>
      </c>
      <c r="D35" s="12" t="s">
        <v>33</v>
      </c>
      <c r="E35" s="12" t="s">
        <v>170</v>
      </c>
      <c r="F35" s="14">
        <v>43980</v>
      </c>
      <c r="G35" s="12" t="s">
        <v>63</v>
      </c>
      <c r="H35" s="12" t="s">
        <v>125</v>
      </c>
      <c r="I35" s="12" t="s">
        <v>171</v>
      </c>
      <c r="J35" s="12" t="s">
        <v>34</v>
      </c>
      <c r="K35" s="12" t="s">
        <v>172</v>
      </c>
    </row>
    <row r="36" spans="1:11" x14ac:dyDescent="0.2">
      <c r="A36" s="9">
        <v>62959</v>
      </c>
      <c r="B36" s="9" t="s">
        <v>175</v>
      </c>
      <c r="C36" s="10">
        <v>569800</v>
      </c>
      <c r="D36" s="9" t="s">
        <v>33</v>
      </c>
      <c r="E36" s="9" t="s">
        <v>176</v>
      </c>
      <c r="F36" s="11">
        <v>43981</v>
      </c>
      <c r="G36" s="9" t="s">
        <v>30</v>
      </c>
      <c r="H36" s="9" t="s">
        <v>177</v>
      </c>
      <c r="I36" s="9" t="s">
        <v>178</v>
      </c>
      <c r="J36" s="9" t="s">
        <v>179</v>
      </c>
      <c r="K36" s="9" t="s">
        <v>180</v>
      </c>
    </row>
    <row r="37" spans="1:11" x14ac:dyDescent="0.2">
      <c r="A37" s="12" t="s">
        <v>181</v>
      </c>
      <c r="B37" s="12" t="s">
        <v>181</v>
      </c>
      <c r="C37" s="13">
        <v>569800</v>
      </c>
      <c r="D37" s="12" t="s">
        <v>33</v>
      </c>
      <c r="E37" s="12" t="s">
        <v>182</v>
      </c>
      <c r="F37" s="14">
        <v>44218</v>
      </c>
      <c r="G37" s="12" t="s">
        <v>63</v>
      </c>
      <c r="H37" s="12" t="s">
        <v>177</v>
      </c>
      <c r="I37" s="12" t="s">
        <v>183</v>
      </c>
      <c r="J37" s="12" t="s">
        <v>77</v>
      </c>
      <c r="K37" s="12" t="s">
        <v>184</v>
      </c>
    </row>
    <row r="38" spans="1:11" x14ac:dyDescent="0.2">
      <c r="A38" s="9">
        <v>60849</v>
      </c>
      <c r="B38" s="9">
        <v>60849</v>
      </c>
      <c r="C38" s="10">
        <v>64275</v>
      </c>
      <c r="D38" s="9" t="s">
        <v>69</v>
      </c>
      <c r="E38" s="9" t="s">
        <v>186</v>
      </c>
      <c r="F38" s="11">
        <v>43937</v>
      </c>
      <c r="G38" s="9" t="s">
        <v>30</v>
      </c>
      <c r="H38" s="9" t="s">
        <v>185</v>
      </c>
      <c r="I38" s="9" t="s">
        <v>187</v>
      </c>
      <c r="J38" s="9" t="s">
        <v>153</v>
      </c>
      <c r="K38" s="9" t="s">
        <v>188</v>
      </c>
    </row>
    <row r="39" spans="1:11" x14ac:dyDescent="0.2">
      <c r="A39" s="12" t="s">
        <v>189</v>
      </c>
      <c r="B39" s="12" t="s">
        <v>189</v>
      </c>
      <c r="C39" s="13">
        <v>64275</v>
      </c>
      <c r="D39" s="12" t="s">
        <v>33</v>
      </c>
      <c r="E39" s="12" t="s">
        <v>190</v>
      </c>
      <c r="F39" s="14">
        <v>44270</v>
      </c>
      <c r="G39" s="12" t="s">
        <v>63</v>
      </c>
      <c r="H39" s="12" t="s">
        <v>185</v>
      </c>
      <c r="I39" s="12" t="s">
        <v>191</v>
      </c>
      <c r="J39" s="12" t="s">
        <v>95</v>
      </c>
      <c r="K39" s="12" t="s">
        <v>192</v>
      </c>
    </row>
    <row r="40" spans="1:11" x14ac:dyDescent="0.2">
      <c r="A40" s="9">
        <v>719346</v>
      </c>
      <c r="B40" s="9" t="s">
        <v>193</v>
      </c>
      <c r="C40" s="10">
        <v>222396</v>
      </c>
      <c r="D40" s="9" t="s">
        <v>69</v>
      </c>
      <c r="E40" s="9" t="s">
        <v>194</v>
      </c>
      <c r="F40" s="11">
        <v>44186</v>
      </c>
      <c r="G40" s="9" t="s">
        <v>30</v>
      </c>
      <c r="H40" s="9" t="s">
        <v>195</v>
      </c>
      <c r="I40" s="9" t="s">
        <v>196</v>
      </c>
      <c r="J40" s="9" t="s">
        <v>143</v>
      </c>
      <c r="K40" s="9" t="s">
        <v>197</v>
      </c>
    </row>
    <row r="41" spans="1:11" x14ac:dyDescent="0.2">
      <c r="A41" s="12" t="s">
        <v>198</v>
      </c>
      <c r="B41" s="12" t="s">
        <v>198</v>
      </c>
      <c r="C41" s="13">
        <v>222396</v>
      </c>
      <c r="D41" s="12" t="s">
        <v>33</v>
      </c>
      <c r="E41" s="12" t="s">
        <v>199</v>
      </c>
      <c r="F41" s="14">
        <v>44270</v>
      </c>
      <c r="G41" s="12" t="s">
        <v>63</v>
      </c>
      <c r="H41" s="12" t="s">
        <v>195</v>
      </c>
      <c r="I41" s="12" t="s">
        <v>191</v>
      </c>
      <c r="J41" s="12" t="s">
        <v>34</v>
      </c>
      <c r="K41" s="12" t="s">
        <v>200</v>
      </c>
    </row>
    <row r="42" spans="1:11" x14ac:dyDescent="0.2">
      <c r="A42" s="9">
        <v>719651</v>
      </c>
      <c r="B42" s="9" t="s">
        <v>201</v>
      </c>
      <c r="C42" s="10">
        <v>62056</v>
      </c>
      <c r="D42" s="9" t="s">
        <v>33</v>
      </c>
      <c r="E42" s="9" t="s">
        <v>202</v>
      </c>
      <c r="F42" s="11">
        <v>44189</v>
      </c>
      <c r="G42" s="9" t="s">
        <v>30</v>
      </c>
      <c r="H42" s="9" t="s">
        <v>203</v>
      </c>
      <c r="I42" s="9" t="s">
        <v>204</v>
      </c>
      <c r="J42" s="9" t="s">
        <v>205</v>
      </c>
      <c r="K42" s="9" t="s">
        <v>206</v>
      </c>
    </row>
    <row r="43" spans="1:11" x14ac:dyDescent="0.2">
      <c r="A43" s="12" t="s">
        <v>207</v>
      </c>
      <c r="B43" s="12" t="s">
        <v>207</v>
      </c>
      <c r="C43" s="13">
        <v>62056</v>
      </c>
      <c r="D43" s="12" t="s">
        <v>33</v>
      </c>
      <c r="E43" s="12" t="s">
        <v>208</v>
      </c>
      <c r="F43" s="14">
        <v>44270</v>
      </c>
      <c r="G43" s="12" t="s">
        <v>63</v>
      </c>
      <c r="H43" s="12" t="s">
        <v>203</v>
      </c>
      <c r="I43" s="12" t="s">
        <v>191</v>
      </c>
      <c r="J43" s="12" t="s">
        <v>73</v>
      </c>
      <c r="K43" s="12" t="s">
        <v>209</v>
      </c>
    </row>
    <row r="44" spans="1:11" x14ac:dyDescent="0.2">
      <c r="A44" s="9">
        <v>719065</v>
      </c>
      <c r="B44" s="9" t="s">
        <v>210</v>
      </c>
      <c r="C44" s="10">
        <v>50600</v>
      </c>
      <c r="D44" s="9" t="s">
        <v>33</v>
      </c>
      <c r="E44" s="9" t="s">
        <v>211</v>
      </c>
      <c r="F44" s="11">
        <v>44183</v>
      </c>
      <c r="G44" s="9" t="s">
        <v>30</v>
      </c>
      <c r="H44" s="9" t="s">
        <v>212</v>
      </c>
      <c r="I44" s="9" t="s">
        <v>213</v>
      </c>
      <c r="J44" s="9" t="s">
        <v>153</v>
      </c>
      <c r="K44" s="9" t="s">
        <v>214</v>
      </c>
    </row>
    <row r="45" spans="1:11" x14ac:dyDescent="0.2">
      <c r="A45" s="9">
        <v>60849</v>
      </c>
      <c r="B45" s="9">
        <v>60849</v>
      </c>
      <c r="C45" s="10">
        <v>9736</v>
      </c>
      <c r="D45" s="9" t="s">
        <v>69</v>
      </c>
      <c r="E45" s="9" t="s">
        <v>185</v>
      </c>
      <c r="F45" s="11">
        <v>43937</v>
      </c>
      <c r="G45" s="9" t="s">
        <v>67</v>
      </c>
      <c r="H45" s="9" t="s">
        <v>212</v>
      </c>
      <c r="I45" s="9" t="s">
        <v>216</v>
      </c>
      <c r="J45" s="9" t="s">
        <v>95</v>
      </c>
      <c r="K45" s="9" t="s">
        <v>188</v>
      </c>
    </row>
    <row r="46" spans="1:11" x14ac:dyDescent="0.2">
      <c r="A46" s="9">
        <v>719346</v>
      </c>
      <c r="B46" s="9" t="s">
        <v>193</v>
      </c>
      <c r="C46" s="10">
        <v>74132</v>
      </c>
      <c r="D46" s="9" t="s">
        <v>69</v>
      </c>
      <c r="E46" s="9" t="s">
        <v>195</v>
      </c>
      <c r="F46" s="11">
        <v>44186</v>
      </c>
      <c r="G46" s="9" t="s">
        <v>67</v>
      </c>
      <c r="H46" s="9" t="s">
        <v>228</v>
      </c>
      <c r="I46" s="9" t="s">
        <v>229</v>
      </c>
      <c r="J46" s="9" t="s">
        <v>34</v>
      </c>
      <c r="K46" s="9" t="s">
        <v>197</v>
      </c>
    </row>
    <row r="47" spans="1:11" x14ac:dyDescent="0.2">
      <c r="A47" s="9">
        <v>719651</v>
      </c>
      <c r="B47" s="9" t="s">
        <v>201</v>
      </c>
      <c r="C47" s="10">
        <v>20685</v>
      </c>
      <c r="D47" s="9" t="s">
        <v>33</v>
      </c>
      <c r="E47" s="9" t="s">
        <v>203</v>
      </c>
      <c r="F47" s="11">
        <v>44189</v>
      </c>
      <c r="G47" s="9" t="s">
        <v>67</v>
      </c>
      <c r="H47" s="9" t="s">
        <v>228</v>
      </c>
      <c r="I47" s="9" t="s">
        <v>230</v>
      </c>
      <c r="J47" s="9" t="s">
        <v>73</v>
      </c>
      <c r="K47" s="9" t="s">
        <v>206</v>
      </c>
    </row>
    <row r="48" spans="1:11" x14ac:dyDescent="0.2">
      <c r="A48" s="9">
        <v>722432</v>
      </c>
      <c r="B48" s="9" t="s">
        <v>219</v>
      </c>
      <c r="C48" s="10">
        <v>14925</v>
      </c>
      <c r="D48" s="9" t="s">
        <v>47</v>
      </c>
      <c r="E48" s="9" t="s">
        <v>220</v>
      </c>
      <c r="F48" s="11">
        <v>44217</v>
      </c>
      <c r="G48" s="9" t="s">
        <v>67</v>
      </c>
      <c r="H48" s="9" t="s">
        <v>228</v>
      </c>
      <c r="I48" s="9" t="s">
        <v>232</v>
      </c>
      <c r="J48" s="9" t="s">
        <v>109</v>
      </c>
      <c r="K48" s="9" t="s">
        <v>224</v>
      </c>
    </row>
    <row r="49" spans="1:11" x14ac:dyDescent="0.2">
      <c r="A49" s="9">
        <v>5713</v>
      </c>
      <c r="B49" s="9">
        <v>5713</v>
      </c>
      <c r="C49" s="10">
        <v>82300</v>
      </c>
      <c r="D49" s="9" t="s">
        <v>33</v>
      </c>
      <c r="E49" s="9" t="s">
        <v>233</v>
      </c>
      <c r="F49" s="11">
        <v>43170</v>
      </c>
      <c r="G49" s="9" t="s">
        <v>30</v>
      </c>
      <c r="H49" s="9" t="s">
        <v>228</v>
      </c>
      <c r="I49" s="9" t="s">
        <v>234</v>
      </c>
      <c r="J49" s="9" t="s">
        <v>231</v>
      </c>
      <c r="K49" s="9" t="s">
        <v>235</v>
      </c>
    </row>
    <row r="50" spans="1:11" x14ac:dyDescent="0.2">
      <c r="A50" s="9">
        <v>732886</v>
      </c>
      <c r="B50" s="9" t="s">
        <v>246</v>
      </c>
      <c r="C50" s="10">
        <v>195917</v>
      </c>
      <c r="D50" s="9" t="s">
        <v>69</v>
      </c>
      <c r="E50" s="9" t="s">
        <v>248</v>
      </c>
      <c r="F50" s="11">
        <v>44312</v>
      </c>
      <c r="G50" s="9" t="s">
        <v>30</v>
      </c>
      <c r="H50" s="9" t="s">
        <v>247</v>
      </c>
      <c r="I50" s="9" t="s">
        <v>249</v>
      </c>
      <c r="J50" s="9" t="s">
        <v>143</v>
      </c>
      <c r="K50" s="9" t="s">
        <v>250</v>
      </c>
    </row>
    <row r="51" spans="1:11" x14ac:dyDescent="0.2">
      <c r="A51" s="12" t="s">
        <v>215</v>
      </c>
      <c r="B51" s="12" t="s">
        <v>215</v>
      </c>
      <c r="C51" s="13">
        <v>448295</v>
      </c>
      <c r="D51" s="12" t="s">
        <v>33</v>
      </c>
      <c r="E51" s="12" t="s">
        <v>217</v>
      </c>
      <c r="F51" s="14">
        <v>44021</v>
      </c>
      <c r="G51" s="12" t="s">
        <v>63</v>
      </c>
      <c r="H51" s="12" t="s">
        <v>212</v>
      </c>
      <c r="I51" s="12" t="s">
        <v>218</v>
      </c>
      <c r="J51" s="12" t="s">
        <v>95</v>
      </c>
      <c r="K51" s="12" t="s">
        <v>105</v>
      </c>
    </row>
    <row r="52" spans="1:11" x14ac:dyDescent="0.2">
      <c r="A52" s="9">
        <v>722432</v>
      </c>
      <c r="B52" s="9" t="s">
        <v>219</v>
      </c>
      <c r="C52" s="10">
        <v>44775</v>
      </c>
      <c r="D52" s="9" t="s">
        <v>47</v>
      </c>
      <c r="E52" s="9" t="s">
        <v>222</v>
      </c>
      <c r="F52" s="11">
        <v>44217</v>
      </c>
      <c r="G52" s="9" t="s">
        <v>30</v>
      </c>
      <c r="H52" s="9" t="s">
        <v>220</v>
      </c>
      <c r="I52" s="9" t="s">
        <v>223</v>
      </c>
      <c r="J52" s="9" t="s">
        <v>221</v>
      </c>
      <c r="K52" s="9" t="s">
        <v>224</v>
      </c>
    </row>
    <row r="53" spans="1:11" x14ac:dyDescent="0.2">
      <c r="A53" s="12" t="s">
        <v>225</v>
      </c>
      <c r="B53" s="12" t="s">
        <v>225</v>
      </c>
      <c r="C53" s="13">
        <v>44775</v>
      </c>
      <c r="D53" s="12" t="s">
        <v>33</v>
      </c>
      <c r="E53" s="12" t="s">
        <v>226</v>
      </c>
      <c r="F53" s="14">
        <v>44270</v>
      </c>
      <c r="G53" s="12" t="s">
        <v>63</v>
      </c>
      <c r="H53" s="12" t="s">
        <v>220</v>
      </c>
      <c r="I53" s="12" t="s">
        <v>191</v>
      </c>
      <c r="J53" s="12" t="s">
        <v>109</v>
      </c>
      <c r="K53" s="12" t="s">
        <v>227</v>
      </c>
    </row>
    <row r="54" spans="1:11" x14ac:dyDescent="0.2">
      <c r="A54" s="9">
        <v>730485</v>
      </c>
      <c r="B54" s="9" t="s">
        <v>236</v>
      </c>
      <c r="C54" s="10">
        <v>80093</v>
      </c>
      <c r="D54" s="9" t="s">
        <v>47</v>
      </c>
      <c r="E54" s="9" t="s">
        <v>238</v>
      </c>
      <c r="F54" s="11">
        <v>44294</v>
      </c>
      <c r="G54" s="9" t="s">
        <v>30</v>
      </c>
      <c r="H54" s="9" t="s">
        <v>237</v>
      </c>
      <c r="I54" s="9" t="s">
        <v>239</v>
      </c>
      <c r="J54" s="9" t="s">
        <v>240</v>
      </c>
      <c r="K54" s="9" t="s">
        <v>241</v>
      </c>
    </row>
    <row r="55" spans="1:11" x14ac:dyDescent="0.2">
      <c r="A55" s="9">
        <v>738452</v>
      </c>
      <c r="B55" s="9" t="s">
        <v>39</v>
      </c>
      <c r="C55" s="10">
        <v>46960</v>
      </c>
      <c r="D55" s="9" t="s">
        <v>47</v>
      </c>
      <c r="E55" s="9" t="s">
        <v>41</v>
      </c>
      <c r="F55" s="11">
        <v>44364</v>
      </c>
      <c r="G55" s="9" t="s">
        <v>30</v>
      </c>
      <c r="H55" s="9" t="s">
        <v>237</v>
      </c>
      <c r="I55" s="9" t="s">
        <v>242</v>
      </c>
      <c r="J55" s="9" t="s">
        <v>42</v>
      </c>
      <c r="K55" s="9" t="s">
        <v>43</v>
      </c>
    </row>
    <row r="56" spans="1:11" x14ac:dyDescent="0.2">
      <c r="A56" s="12" t="s">
        <v>243</v>
      </c>
      <c r="B56" s="12" t="s">
        <v>243</v>
      </c>
      <c r="C56" s="13">
        <v>127053</v>
      </c>
      <c r="D56" s="12" t="s">
        <v>33</v>
      </c>
      <c r="E56" s="12" t="s">
        <v>244</v>
      </c>
      <c r="F56" s="14">
        <v>44427</v>
      </c>
      <c r="G56" s="12" t="s">
        <v>63</v>
      </c>
      <c r="H56" s="12" t="s">
        <v>237</v>
      </c>
      <c r="I56" s="12" t="s">
        <v>245</v>
      </c>
      <c r="J56" s="12" t="s">
        <v>65</v>
      </c>
      <c r="K56" s="12" t="s">
        <v>44</v>
      </c>
    </row>
    <row r="57" spans="1:11" x14ac:dyDescent="0.2">
      <c r="A57" s="9">
        <v>742865</v>
      </c>
      <c r="B57" s="9" t="s">
        <v>251</v>
      </c>
      <c r="C57" s="10">
        <v>210964</v>
      </c>
      <c r="D57" s="9" t="s">
        <v>33</v>
      </c>
      <c r="E57" s="9" t="s">
        <v>252</v>
      </c>
      <c r="F57" s="11">
        <v>44405</v>
      </c>
      <c r="G57" s="9" t="s">
        <v>30</v>
      </c>
      <c r="H57" s="9" t="s">
        <v>253</v>
      </c>
      <c r="I57" s="9" t="s">
        <v>254</v>
      </c>
      <c r="J57" s="9" t="s">
        <v>255</v>
      </c>
      <c r="K57" s="9" t="s">
        <v>256</v>
      </c>
    </row>
    <row r="58" spans="1:11" x14ac:dyDescent="0.2">
      <c r="A58" s="9">
        <v>747127</v>
      </c>
      <c r="B58" s="9" t="s">
        <v>257</v>
      </c>
      <c r="C58" s="10">
        <v>63648</v>
      </c>
      <c r="D58" s="9" t="s">
        <v>33</v>
      </c>
      <c r="E58" s="9" t="s">
        <v>258</v>
      </c>
      <c r="F58" s="11">
        <v>44439</v>
      </c>
      <c r="G58" s="9" t="s">
        <v>30</v>
      </c>
      <c r="H58" s="9" t="s">
        <v>253</v>
      </c>
      <c r="I58" s="9" t="s">
        <v>254</v>
      </c>
      <c r="J58" s="9" t="s">
        <v>255</v>
      </c>
      <c r="K58" s="9" t="s">
        <v>259</v>
      </c>
    </row>
    <row r="59" spans="1:11" x14ac:dyDescent="0.2">
      <c r="A59" s="12" t="s">
        <v>260</v>
      </c>
      <c r="B59" s="12" t="s">
        <v>260</v>
      </c>
      <c r="C59" s="13">
        <v>274612</v>
      </c>
      <c r="D59" s="12" t="s">
        <v>33</v>
      </c>
      <c r="E59" s="12" t="s">
        <v>261</v>
      </c>
      <c r="F59" s="14">
        <v>44476</v>
      </c>
      <c r="G59" s="12" t="s">
        <v>63</v>
      </c>
      <c r="H59" s="12" t="s">
        <v>253</v>
      </c>
      <c r="I59" s="12" t="s">
        <v>262</v>
      </c>
      <c r="J59" s="12" t="s">
        <v>263</v>
      </c>
      <c r="K59" s="12" t="s">
        <v>264</v>
      </c>
    </row>
    <row r="60" spans="1:11" x14ac:dyDescent="0.2">
      <c r="A60" s="9">
        <v>746861</v>
      </c>
      <c r="B60" s="9" t="s">
        <v>265</v>
      </c>
      <c r="C60" s="10">
        <v>163306</v>
      </c>
      <c r="D60" s="9" t="s">
        <v>33</v>
      </c>
      <c r="E60" s="9" t="s">
        <v>266</v>
      </c>
      <c r="F60" s="11">
        <v>44438</v>
      </c>
      <c r="G60" s="9" t="s">
        <v>30</v>
      </c>
      <c r="H60" s="9" t="s">
        <v>267</v>
      </c>
      <c r="I60" s="9" t="s">
        <v>268</v>
      </c>
      <c r="J60" s="9" t="s">
        <v>28</v>
      </c>
      <c r="K60" s="9" t="s">
        <v>269</v>
      </c>
    </row>
    <row r="61" spans="1:11" x14ac:dyDescent="0.2">
      <c r="A61" s="12" t="s">
        <v>270</v>
      </c>
      <c r="B61" s="12" t="s">
        <v>270</v>
      </c>
      <c r="C61" s="13">
        <v>163306</v>
      </c>
      <c r="D61" s="12" t="s">
        <v>33</v>
      </c>
      <c r="E61" s="12" t="s">
        <v>271</v>
      </c>
      <c r="F61" s="14">
        <v>44476</v>
      </c>
      <c r="G61" s="12" t="s">
        <v>63</v>
      </c>
      <c r="H61" s="12" t="s">
        <v>267</v>
      </c>
      <c r="I61" s="12" t="s">
        <v>262</v>
      </c>
      <c r="J61" s="12" t="s">
        <v>73</v>
      </c>
      <c r="K61" s="12" t="s">
        <v>209</v>
      </c>
    </row>
    <row r="62" spans="1:11" x14ac:dyDescent="0.2">
      <c r="A62" s="9">
        <v>747126</v>
      </c>
      <c r="B62" s="9" t="s">
        <v>272</v>
      </c>
      <c r="C62" s="10">
        <v>60298</v>
      </c>
      <c r="D62" s="9" t="s">
        <v>47</v>
      </c>
      <c r="E62" s="9" t="s">
        <v>273</v>
      </c>
      <c r="F62" s="11">
        <v>44439</v>
      </c>
      <c r="G62" s="9" t="s">
        <v>30</v>
      </c>
      <c r="H62" s="9" t="s">
        <v>274</v>
      </c>
      <c r="I62" s="9" t="s">
        <v>239</v>
      </c>
      <c r="J62" s="9" t="s">
        <v>240</v>
      </c>
      <c r="K62" s="9" t="s">
        <v>275</v>
      </c>
    </row>
    <row r="63" spans="1:11" x14ac:dyDescent="0.2">
      <c r="A63" s="12" t="s">
        <v>276</v>
      </c>
      <c r="B63" s="12" t="s">
        <v>276</v>
      </c>
      <c r="C63" s="13">
        <v>60298</v>
      </c>
      <c r="D63" s="12" t="s">
        <v>47</v>
      </c>
      <c r="E63" s="12" t="s">
        <v>277</v>
      </c>
      <c r="F63" s="14">
        <v>44476</v>
      </c>
      <c r="G63" s="12" t="s">
        <v>63</v>
      </c>
      <c r="H63" s="12" t="s">
        <v>274</v>
      </c>
      <c r="I63" s="12" t="s">
        <v>262</v>
      </c>
      <c r="J63" s="12" t="s">
        <v>95</v>
      </c>
      <c r="K63" s="12" t="s">
        <v>192</v>
      </c>
    </row>
    <row r="64" spans="1:11" x14ac:dyDescent="0.2">
      <c r="A64" s="9">
        <v>746032</v>
      </c>
      <c r="B64" s="9" t="s">
        <v>278</v>
      </c>
      <c r="C64" s="10">
        <v>36300</v>
      </c>
      <c r="D64" s="9" t="s">
        <v>33</v>
      </c>
      <c r="E64" s="9" t="s">
        <v>280</v>
      </c>
      <c r="F64" s="11">
        <v>44432</v>
      </c>
      <c r="G64" s="9" t="s">
        <v>30</v>
      </c>
      <c r="H64" s="9" t="s">
        <v>279</v>
      </c>
      <c r="I64" s="9" t="s">
        <v>281</v>
      </c>
      <c r="J64" s="9" t="s">
        <v>282</v>
      </c>
      <c r="K64" s="9" t="s">
        <v>283</v>
      </c>
    </row>
    <row r="65" spans="1:11" x14ac:dyDescent="0.2">
      <c r="A65" s="12" t="s">
        <v>284</v>
      </c>
      <c r="B65" s="12" t="s">
        <v>284</v>
      </c>
      <c r="C65" s="13">
        <v>30550</v>
      </c>
      <c r="D65" s="12" t="s">
        <v>33</v>
      </c>
      <c r="E65" s="12" t="s">
        <v>285</v>
      </c>
      <c r="F65" s="14">
        <v>44476</v>
      </c>
      <c r="G65" s="12" t="s">
        <v>63</v>
      </c>
      <c r="H65" s="12" t="s">
        <v>279</v>
      </c>
      <c r="I65" s="12" t="s">
        <v>262</v>
      </c>
      <c r="J65" s="12" t="s">
        <v>87</v>
      </c>
      <c r="K65" s="12" t="s">
        <v>286</v>
      </c>
    </row>
    <row r="66" spans="1:11" x14ac:dyDescent="0.2">
      <c r="A66" s="9">
        <v>754591</v>
      </c>
      <c r="B66" s="9" t="s">
        <v>287</v>
      </c>
      <c r="C66" s="10">
        <v>146600</v>
      </c>
      <c r="D66" s="9" t="s">
        <v>69</v>
      </c>
      <c r="E66" s="9" t="s">
        <v>288</v>
      </c>
      <c r="F66" s="11">
        <v>44468</v>
      </c>
      <c r="G66" s="9" t="s">
        <v>30</v>
      </c>
      <c r="H66" s="9" t="s">
        <v>289</v>
      </c>
      <c r="I66" s="9" t="s">
        <v>290</v>
      </c>
      <c r="J66" s="9" t="s">
        <v>45</v>
      </c>
      <c r="K66" s="9" t="s">
        <v>291</v>
      </c>
    </row>
    <row r="67" spans="1:11" x14ac:dyDescent="0.2">
      <c r="A67" s="9">
        <v>756044</v>
      </c>
      <c r="B67" s="9" t="s">
        <v>292</v>
      </c>
      <c r="C67" s="10">
        <v>230113</v>
      </c>
      <c r="D67" s="9" t="s">
        <v>69</v>
      </c>
      <c r="E67" s="9" t="s">
        <v>293</v>
      </c>
      <c r="F67" s="11">
        <v>44522</v>
      </c>
      <c r="G67" s="9" t="s">
        <v>30</v>
      </c>
      <c r="H67" s="9" t="s">
        <v>289</v>
      </c>
      <c r="I67" s="9" t="s">
        <v>294</v>
      </c>
      <c r="J67" s="9" t="s">
        <v>143</v>
      </c>
      <c r="K67" s="9" t="s">
        <v>295</v>
      </c>
    </row>
    <row r="68" spans="1:11" x14ac:dyDescent="0.2">
      <c r="A68" s="9">
        <v>740224</v>
      </c>
      <c r="B68" s="9" t="s">
        <v>296</v>
      </c>
      <c r="C68" s="10">
        <v>4665176</v>
      </c>
      <c r="D68" s="9" t="s">
        <v>69</v>
      </c>
      <c r="E68" s="9" t="s">
        <v>297</v>
      </c>
      <c r="F68" s="11">
        <v>44378</v>
      </c>
      <c r="G68" s="9" t="s">
        <v>30</v>
      </c>
      <c r="H68" s="9" t="s">
        <v>289</v>
      </c>
      <c r="I68" s="9" t="s">
        <v>298</v>
      </c>
      <c r="J68" s="9" t="s">
        <v>143</v>
      </c>
      <c r="K68" s="9" t="s">
        <v>299</v>
      </c>
    </row>
    <row r="69" spans="1:11" x14ac:dyDescent="0.2">
      <c r="A69" s="9">
        <v>743728</v>
      </c>
      <c r="B69" s="9" t="s">
        <v>300</v>
      </c>
      <c r="C69" s="10">
        <v>36300</v>
      </c>
      <c r="D69" s="9" t="s">
        <v>69</v>
      </c>
      <c r="E69" s="9" t="s">
        <v>301</v>
      </c>
      <c r="F69" s="11">
        <v>44412</v>
      </c>
      <c r="G69" s="9" t="s">
        <v>30</v>
      </c>
      <c r="H69" s="9" t="s">
        <v>289</v>
      </c>
      <c r="I69" s="9" t="s">
        <v>290</v>
      </c>
      <c r="J69" s="9" t="s">
        <v>45</v>
      </c>
      <c r="K69" s="9" t="s">
        <v>46</v>
      </c>
    </row>
    <row r="70" spans="1:11" x14ac:dyDescent="0.2">
      <c r="A70" s="9">
        <v>745364</v>
      </c>
      <c r="B70" s="9" t="s">
        <v>302</v>
      </c>
      <c r="C70" s="10">
        <v>24800</v>
      </c>
      <c r="D70" s="9" t="s">
        <v>69</v>
      </c>
      <c r="E70" s="9" t="s">
        <v>303</v>
      </c>
      <c r="F70" s="11">
        <v>44426</v>
      </c>
      <c r="G70" s="9" t="s">
        <v>30</v>
      </c>
      <c r="H70" s="9" t="s">
        <v>289</v>
      </c>
      <c r="I70" s="9" t="s">
        <v>290</v>
      </c>
      <c r="J70" s="9" t="s">
        <v>45</v>
      </c>
      <c r="K70" s="9" t="s">
        <v>46</v>
      </c>
    </row>
    <row r="71" spans="1:11" x14ac:dyDescent="0.2">
      <c r="A71" s="9">
        <v>745583</v>
      </c>
      <c r="B71" s="9" t="s">
        <v>304</v>
      </c>
      <c r="C71" s="10">
        <v>146600</v>
      </c>
      <c r="D71" s="9" t="s">
        <v>69</v>
      </c>
      <c r="E71" s="9" t="s">
        <v>305</v>
      </c>
      <c r="F71" s="11">
        <v>44427</v>
      </c>
      <c r="G71" s="9" t="s">
        <v>30</v>
      </c>
      <c r="H71" s="9" t="s">
        <v>289</v>
      </c>
      <c r="I71" s="9" t="s">
        <v>290</v>
      </c>
      <c r="J71" s="9" t="s">
        <v>45</v>
      </c>
      <c r="K71" s="9" t="s">
        <v>46</v>
      </c>
    </row>
    <row r="72" spans="1:11" x14ac:dyDescent="0.2">
      <c r="A72" s="12" t="s">
        <v>306</v>
      </c>
      <c r="B72" s="12" t="s">
        <v>306</v>
      </c>
      <c r="C72" s="13">
        <v>5249589</v>
      </c>
      <c r="D72" s="12" t="s">
        <v>33</v>
      </c>
      <c r="E72" s="12" t="s">
        <v>307</v>
      </c>
      <c r="F72" s="14">
        <v>44476</v>
      </c>
      <c r="G72" s="12" t="s">
        <v>63</v>
      </c>
      <c r="H72" s="12" t="s">
        <v>289</v>
      </c>
      <c r="I72" s="12" t="s">
        <v>262</v>
      </c>
      <c r="J72" s="12" t="s">
        <v>34</v>
      </c>
      <c r="K72" s="12" t="s">
        <v>200</v>
      </c>
    </row>
    <row r="73" spans="1:11" x14ac:dyDescent="0.2">
      <c r="A73" s="9">
        <v>749967</v>
      </c>
      <c r="B73" s="9" t="s">
        <v>308</v>
      </c>
      <c r="C73" s="10">
        <v>188408</v>
      </c>
      <c r="D73" s="9" t="s">
        <v>69</v>
      </c>
      <c r="E73" s="9" t="s">
        <v>309</v>
      </c>
      <c r="F73" s="11">
        <v>44466</v>
      </c>
      <c r="G73" s="9" t="s">
        <v>30</v>
      </c>
      <c r="H73" s="9" t="s">
        <v>310</v>
      </c>
      <c r="I73" s="9" t="s">
        <v>311</v>
      </c>
      <c r="J73" s="9" t="s">
        <v>312</v>
      </c>
      <c r="K73" s="9" t="s">
        <v>313</v>
      </c>
    </row>
    <row r="74" spans="1:11" x14ac:dyDescent="0.2">
      <c r="A74" s="9">
        <v>756044</v>
      </c>
      <c r="B74" s="9" t="s">
        <v>292</v>
      </c>
      <c r="C74" s="10">
        <v>58843</v>
      </c>
      <c r="D74" s="9" t="s">
        <v>69</v>
      </c>
      <c r="E74" s="9" t="s">
        <v>289</v>
      </c>
      <c r="F74" s="11">
        <v>44522</v>
      </c>
      <c r="G74" s="9" t="s">
        <v>67</v>
      </c>
      <c r="H74" s="9" t="s">
        <v>310</v>
      </c>
      <c r="I74" s="9" t="s">
        <v>314</v>
      </c>
      <c r="J74" s="9" t="s">
        <v>34</v>
      </c>
      <c r="K74" s="9" t="s">
        <v>295</v>
      </c>
    </row>
    <row r="75" spans="1:11" x14ac:dyDescent="0.2">
      <c r="A75" s="9">
        <v>732886</v>
      </c>
      <c r="B75" s="9" t="s">
        <v>246</v>
      </c>
      <c r="C75" s="10">
        <v>8074</v>
      </c>
      <c r="D75" s="9" t="s">
        <v>69</v>
      </c>
      <c r="E75" s="9" t="s">
        <v>247</v>
      </c>
      <c r="F75" s="11">
        <v>44312</v>
      </c>
      <c r="G75" s="9" t="s">
        <v>67</v>
      </c>
      <c r="H75" s="9" t="s">
        <v>310</v>
      </c>
      <c r="I75" s="9" t="s">
        <v>316</v>
      </c>
      <c r="J75" s="9" t="s">
        <v>231</v>
      </c>
      <c r="K75" s="9" t="s">
        <v>250</v>
      </c>
    </row>
    <row r="76" spans="1:11" x14ac:dyDescent="0.2">
      <c r="A76" s="9">
        <v>735916</v>
      </c>
      <c r="B76" s="9" t="s">
        <v>317</v>
      </c>
      <c r="C76" s="10">
        <v>251745</v>
      </c>
      <c r="D76" s="9" t="s">
        <v>33</v>
      </c>
      <c r="E76" s="9" t="s">
        <v>318</v>
      </c>
      <c r="F76" s="11">
        <v>44341</v>
      </c>
      <c r="G76" s="9" t="s">
        <v>30</v>
      </c>
      <c r="H76" s="9" t="s">
        <v>310</v>
      </c>
      <c r="I76" s="9" t="s">
        <v>319</v>
      </c>
      <c r="J76" s="9" t="s">
        <v>320</v>
      </c>
      <c r="K76" s="9" t="s">
        <v>321</v>
      </c>
    </row>
    <row r="77" spans="1:11" x14ac:dyDescent="0.2">
      <c r="A77" s="9">
        <v>746032</v>
      </c>
      <c r="B77" s="9" t="s">
        <v>278</v>
      </c>
      <c r="C77" s="10">
        <v>5750</v>
      </c>
      <c r="D77" s="9" t="s">
        <v>33</v>
      </c>
      <c r="E77" s="9" t="s">
        <v>279</v>
      </c>
      <c r="F77" s="11">
        <v>44432</v>
      </c>
      <c r="G77" s="9" t="s">
        <v>67</v>
      </c>
      <c r="H77" s="9" t="s">
        <v>310</v>
      </c>
      <c r="I77" s="9" t="s">
        <v>322</v>
      </c>
      <c r="J77" s="9" t="s">
        <v>87</v>
      </c>
      <c r="K77" s="9" t="s">
        <v>283</v>
      </c>
    </row>
    <row r="78" spans="1:11" x14ac:dyDescent="0.2">
      <c r="A78" s="12" t="s">
        <v>323</v>
      </c>
      <c r="B78" s="12" t="s">
        <v>323</v>
      </c>
      <c r="C78" s="13">
        <v>512820</v>
      </c>
      <c r="D78" s="12" t="s">
        <v>33</v>
      </c>
      <c r="E78" s="12" t="s">
        <v>32</v>
      </c>
      <c r="F78" s="14">
        <v>44242</v>
      </c>
      <c r="G78" s="12" t="s">
        <v>63</v>
      </c>
      <c r="H78" s="12" t="s">
        <v>310</v>
      </c>
      <c r="I78" s="12" t="s">
        <v>324</v>
      </c>
      <c r="J78" s="12" t="s">
        <v>315</v>
      </c>
      <c r="K78" s="12" t="s">
        <v>325</v>
      </c>
    </row>
    <row r="79" spans="1:11" x14ac:dyDescent="0.2">
      <c r="A79" s="9">
        <v>757416</v>
      </c>
      <c r="B79" s="9" t="s">
        <v>326</v>
      </c>
      <c r="C79" s="10">
        <v>33272</v>
      </c>
      <c r="D79" s="9" t="s">
        <v>69</v>
      </c>
      <c r="E79" s="9" t="s">
        <v>327</v>
      </c>
      <c r="F79" s="11">
        <v>44539</v>
      </c>
      <c r="G79" s="9" t="s">
        <v>30</v>
      </c>
      <c r="H79" s="9" t="s">
        <v>328</v>
      </c>
      <c r="I79" s="9" t="s">
        <v>329</v>
      </c>
      <c r="J79" s="9" t="s">
        <v>143</v>
      </c>
      <c r="K79" s="9" t="s">
        <v>330</v>
      </c>
    </row>
    <row r="80" spans="1:11" x14ac:dyDescent="0.2">
      <c r="A80" s="9">
        <v>730485</v>
      </c>
      <c r="B80" s="9" t="s">
        <v>236</v>
      </c>
      <c r="C80" s="10">
        <v>104828</v>
      </c>
      <c r="D80" s="9" t="s">
        <v>47</v>
      </c>
      <c r="E80" s="9" t="s">
        <v>237</v>
      </c>
      <c r="F80" s="11">
        <v>44294</v>
      </c>
      <c r="G80" s="9" t="s">
        <v>67</v>
      </c>
      <c r="H80" s="9" t="s">
        <v>328</v>
      </c>
      <c r="I80" s="9" t="s">
        <v>332</v>
      </c>
      <c r="J80" s="9" t="s">
        <v>65</v>
      </c>
      <c r="K80" s="9" t="s">
        <v>241</v>
      </c>
    </row>
    <row r="81" spans="1:11" x14ac:dyDescent="0.2">
      <c r="A81" s="9">
        <v>744991</v>
      </c>
      <c r="B81" s="9" t="s">
        <v>333</v>
      </c>
      <c r="C81" s="10">
        <v>242000</v>
      </c>
      <c r="D81" s="9" t="s">
        <v>47</v>
      </c>
      <c r="E81" s="9" t="s">
        <v>334</v>
      </c>
      <c r="F81" s="11">
        <v>44421</v>
      </c>
      <c r="G81" s="9" t="s">
        <v>30</v>
      </c>
      <c r="H81" s="9" t="s">
        <v>328</v>
      </c>
      <c r="I81" s="9" t="s">
        <v>335</v>
      </c>
      <c r="J81" s="9" t="s">
        <v>49</v>
      </c>
      <c r="K81" s="9" t="s">
        <v>51</v>
      </c>
    </row>
    <row r="82" spans="1:11" x14ac:dyDescent="0.2">
      <c r="A82" s="9">
        <v>745174</v>
      </c>
      <c r="B82" s="9" t="s">
        <v>48</v>
      </c>
      <c r="C82" s="10">
        <v>225400</v>
      </c>
      <c r="D82" s="9" t="s">
        <v>47</v>
      </c>
      <c r="E82" s="9" t="s">
        <v>50</v>
      </c>
      <c r="F82" s="11">
        <v>44425</v>
      </c>
      <c r="G82" s="9" t="s">
        <v>30</v>
      </c>
      <c r="H82" s="9" t="s">
        <v>328</v>
      </c>
      <c r="I82" s="9" t="s">
        <v>335</v>
      </c>
      <c r="J82" s="9" t="s">
        <v>49</v>
      </c>
      <c r="K82" s="9" t="s">
        <v>51</v>
      </c>
    </row>
    <row r="83" spans="1:11" x14ac:dyDescent="0.2">
      <c r="A83" s="12" t="s">
        <v>336</v>
      </c>
      <c r="B83" s="12" t="s">
        <v>336</v>
      </c>
      <c r="C83" s="13">
        <v>605500</v>
      </c>
      <c r="D83" s="12" t="s">
        <v>33</v>
      </c>
      <c r="E83" s="12" t="s">
        <v>337</v>
      </c>
      <c r="F83" s="14">
        <v>44476</v>
      </c>
      <c r="G83" s="12" t="s">
        <v>63</v>
      </c>
      <c r="H83" s="12" t="s">
        <v>328</v>
      </c>
      <c r="I83" s="12" t="s">
        <v>262</v>
      </c>
      <c r="J83" s="12" t="s">
        <v>331</v>
      </c>
      <c r="K83" s="12" t="s">
        <v>338</v>
      </c>
    </row>
    <row r="84" spans="1:11" x14ac:dyDescent="0.2">
      <c r="A84" s="9">
        <v>757416</v>
      </c>
      <c r="B84" s="9" t="s">
        <v>326</v>
      </c>
      <c r="C84" s="10">
        <v>58539</v>
      </c>
      <c r="D84" s="9" t="s">
        <v>69</v>
      </c>
      <c r="E84" s="9" t="s">
        <v>328</v>
      </c>
      <c r="F84" s="11">
        <v>44539</v>
      </c>
      <c r="G84" s="9" t="s">
        <v>67</v>
      </c>
      <c r="H84" s="9" t="s">
        <v>339</v>
      </c>
      <c r="I84" s="9" t="s">
        <v>340</v>
      </c>
      <c r="J84" s="9" t="s">
        <v>65</v>
      </c>
      <c r="K84" s="9" t="s">
        <v>330</v>
      </c>
    </row>
    <row r="85" spans="1:11" x14ac:dyDescent="0.2">
      <c r="A85" s="9">
        <v>754041</v>
      </c>
      <c r="B85" s="9" t="s">
        <v>341</v>
      </c>
      <c r="C85" s="10">
        <v>7282</v>
      </c>
      <c r="D85" s="9" t="s">
        <v>33</v>
      </c>
      <c r="E85" s="9" t="s">
        <v>342</v>
      </c>
      <c r="F85" s="11">
        <v>44504</v>
      </c>
      <c r="G85" s="9" t="s">
        <v>30</v>
      </c>
      <c r="H85" s="9" t="s">
        <v>339</v>
      </c>
      <c r="I85" s="9" t="s">
        <v>343</v>
      </c>
      <c r="J85" s="9" t="s">
        <v>344</v>
      </c>
      <c r="K85" s="9" t="s">
        <v>345</v>
      </c>
    </row>
    <row r="86" spans="1:11" x14ac:dyDescent="0.2">
      <c r="A86" s="9">
        <v>756044</v>
      </c>
      <c r="B86" s="9" t="s">
        <v>292</v>
      </c>
      <c r="C86" s="10">
        <v>3729</v>
      </c>
      <c r="D86" s="9" t="s">
        <v>69</v>
      </c>
      <c r="E86" s="9" t="s">
        <v>310</v>
      </c>
      <c r="F86" s="11">
        <v>44522</v>
      </c>
      <c r="G86" s="9" t="s">
        <v>67</v>
      </c>
      <c r="H86" s="9" t="s">
        <v>339</v>
      </c>
      <c r="I86" s="9" t="s">
        <v>346</v>
      </c>
      <c r="J86" s="9" t="s">
        <v>315</v>
      </c>
      <c r="K86" s="9" t="s">
        <v>295</v>
      </c>
    </row>
    <row r="87" spans="1:11" x14ac:dyDescent="0.2">
      <c r="A87" s="12" t="s">
        <v>348</v>
      </c>
      <c r="B87" s="12" t="s">
        <v>348</v>
      </c>
      <c r="C87" s="13">
        <v>69550</v>
      </c>
      <c r="D87" s="12" t="s">
        <v>47</v>
      </c>
      <c r="E87" s="12" t="s">
        <v>349</v>
      </c>
      <c r="F87" s="14">
        <v>44726</v>
      </c>
      <c r="G87" s="12" t="s">
        <v>63</v>
      </c>
      <c r="H87" s="12" t="s">
        <v>339</v>
      </c>
      <c r="I87" s="12" t="s">
        <v>350</v>
      </c>
      <c r="J87" s="12" t="s">
        <v>347</v>
      </c>
      <c r="K87" s="12" t="s">
        <v>351</v>
      </c>
    </row>
    <row r="88" spans="1:11" x14ac:dyDescent="0.2">
      <c r="A88" s="9">
        <v>754041</v>
      </c>
      <c r="B88" s="9" t="s">
        <v>341</v>
      </c>
      <c r="C88" s="10">
        <v>107351</v>
      </c>
      <c r="D88" s="9" t="s">
        <v>33</v>
      </c>
      <c r="E88" s="9" t="s">
        <v>339</v>
      </c>
      <c r="F88" s="11">
        <v>44504</v>
      </c>
      <c r="G88" s="9" t="s">
        <v>67</v>
      </c>
      <c r="H88" s="9" t="s">
        <v>352</v>
      </c>
      <c r="I88" s="9" t="s">
        <v>353</v>
      </c>
      <c r="J88" s="9" t="s">
        <v>315</v>
      </c>
      <c r="K88" s="9" t="s">
        <v>345</v>
      </c>
    </row>
    <row r="89" spans="1:11" x14ac:dyDescent="0.2">
      <c r="A89" s="12" t="s">
        <v>354</v>
      </c>
      <c r="B89" s="12" t="s">
        <v>354</v>
      </c>
      <c r="C89" s="13">
        <v>107351</v>
      </c>
      <c r="D89" s="12" t="s">
        <v>33</v>
      </c>
      <c r="E89" s="12" t="s">
        <v>355</v>
      </c>
      <c r="F89" s="14">
        <v>44727</v>
      </c>
      <c r="G89" s="12" t="s">
        <v>63</v>
      </c>
      <c r="H89" s="12" t="s">
        <v>352</v>
      </c>
      <c r="I89" s="12" t="s">
        <v>356</v>
      </c>
      <c r="J89" s="12" t="s">
        <v>347</v>
      </c>
      <c r="K89" s="12" t="s">
        <v>351</v>
      </c>
    </row>
    <row r="90" spans="1:11" x14ac:dyDescent="0.2">
      <c r="A90" s="9">
        <v>756999</v>
      </c>
      <c r="B90" s="9" t="s">
        <v>357</v>
      </c>
      <c r="C90" s="10">
        <v>1481626</v>
      </c>
      <c r="D90" s="9" t="s">
        <v>33</v>
      </c>
      <c r="E90" s="9" t="s">
        <v>358</v>
      </c>
      <c r="F90" s="11">
        <v>44534</v>
      </c>
      <c r="G90" s="9" t="s">
        <v>30</v>
      </c>
      <c r="H90" s="9" t="s">
        <v>359</v>
      </c>
      <c r="I90" s="9" t="s">
        <v>281</v>
      </c>
      <c r="J90" s="9" t="s">
        <v>282</v>
      </c>
      <c r="K90" s="9" t="s">
        <v>360</v>
      </c>
    </row>
    <row r="91" spans="1:11" x14ac:dyDescent="0.2">
      <c r="A91" s="9">
        <v>752977</v>
      </c>
      <c r="B91" s="9" t="s">
        <v>361</v>
      </c>
      <c r="C91" s="10">
        <v>1405244</v>
      </c>
      <c r="D91" s="9" t="s">
        <v>69</v>
      </c>
      <c r="E91" s="9" t="s">
        <v>362</v>
      </c>
      <c r="F91" s="11">
        <v>44493</v>
      </c>
      <c r="G91" s="9" t="s">
        <v>30</v>
      </c>
      <c r="H91" s="9" t="s">
        <v>359</v>
      </c>
      <c r="I91" s="9" t="s">
        <v>363</v>
      </c>
      <c r="J91" s="9" t="s">
        <v>364</v>
      </c>
      <c r="K91" s="9" t="s">
        <v>365</v>
      </c>
    </row>
    <row r="92" spans="1:11" x14ac:dyDescent="0.2">
      <c r="A92" s="9">
        <v>754041</v>
      </c>
      <c r="B92" s="9" t="s">
        <v>341</v>
      </c>
      <c r="C92" s="10">
        <v>53773</v>
      </c>
      <c r="D92" s="9" t="s">
        <v>33</v>
      </c>
      <c r="E92" s="9" t="s">
        <v>352</v>
      </c>
      <c r="F92" s="11">
        <v>44504</v>
      </c>
      <c r="G92" s="9" t="s">
        <v>67</v>
      </c>
      <c r="H92" s="9" t="s">
        <v>359</v>
      </c>
      <c r="I92" s="9" t="s">
        <v>366</v>
      </c>
      <c r="J92" s="9" t="s">
        <v>315</v>
      </c>
      <c r="K92" s="9" t="s">
        <v>345</v>
      </c>
    </row>
    <row r="93" spans="1:11" x14ac:dyDescent="0.2">
      <c r="A93" s="9">
        <v>724084</v>
      </c>
      <c r="B93" s="9" t="s">
        <v>367</v>
      </c>
      <c r="C93" s="10">
        <v>61143</v>
      </c>
      <c r="D93" s="9" t="s">
        <v>33</v>
      </c>
      <c r="E93" s="9" t="s">
        <v>368</v>
      </c>
      <c r="F93" s="11">
        <v>44234</v>
      </c>
      <c r="G93" s="9" t="s">
        <v>30</v>
      </c>
      <c r="H93" s="9" t="s">
        <v>359</v>
      </c>
      <c r="I93" s="9" t="s">
        <v>369</v>
      </c>
      <c r="J93" s="9" t="s">
        <v>370</v>
      </c>
      <c r="K93" s="9" t="s">
        <v>371</v>
      </c>
    </row>
    <row r="94" spans="1:11" x14ac:dyDescent="0.2">
      <c r="A94" s="9">
        <v>746166</v>
      </c>
      <c r="B94" s="9" t="s">
        <v>372</v>
      </c>
      <c r="C94" s="10">
        <v>24800</v>
      </c>
      <c r="D94" s="9" t="s">
        <v>33</v>
      </c>
      <c r="E94" s="9" t="s">
        <v>373</v>
      </c>
      <c r="F94" s="11">
        <v>44433</v>
      </c>
      <c r="G94" s="9" t="s">
        <v>30</v>
      </c>
      <c r="H94" s="9" t="s">
        <v>359</v>
      </c>
      <c r="I94" s="9" t="s">
        <v>281</v>
      </c>
      <c r="J94" s="9" t="s">
        <v>282</v>
      </c>
      <c r="K94" s="9" t="s">
        <v>374</v>
      </c>
    </row>
    <row r="95" spans="1:11" x14ac:dyDescent="0.2">
      <c r="A95" s="12" t="s">
        <v>375</v>
      </c>
      <c r="B95" s="12" t="s">
        <v>375</v>
      </c>
      <c r="C95" s="13">
        <v>3026586</v>
      </c>
      <c r="D95" s="12" t="s">
        <v>33</v>
      </c>
      <c r="E95" s="12" t="s">
        <v>376</v>
      </c>
      <c r="F95" s="14">
        <v>44727</v>
      </c>
      <c r="G95" s="12" t="s">
        <v>63</v>
      </c>
      <c r="H95" s="12" t="s">
        <v>359</v>
      </c>
      <c r="I95" s="12" t="s">
        <v>377</v>
      </c>
      <c r="J95" s="12" t="s">
        <v>87</v>
      </c>
      <c r="K95" s="12" t="s">
        <v>286</v>
      </c>
    </row>
    <row r="96" spans="1:11" x14ac:dyDescent="0.2">
      <c r="A96" s="9">
        <v>765017</v>
      </c>
      <c r="B96" s="9" t="s">
        <v>380</v>
      </c>
      <c r="C96" s="10">
        <v>40000</v>
      </c>
      <c r="D96" s="9" t="s">
        <v>33</v>
      </c>
      <c r="E96" s="9" t="s">
        <v>381</v>
      </c>
      <c r="F96" s="11">
        <v>44609</v>
      </c>
      <c r="G96" s="9" t="s">
        <v>30</v>
      </c>
      <c r="H96" s="9" t="s">
        <v>379</v>
      </c>
      <c r="I96" s="9" t="s">
        <v>382</v>
      </c>
      <c r="J96" s="9" t="s">
        <v>383</v>
      </c>
      <c r="K96" s="9" t="s">
        <v>384</v>
      </c>
    </row>
    <row r="97" spans="1:11" x14ac:dyDescent="0.2">
      <c r="A97" s="9">
        <v>767731</v>
      </c>
      <c r="B97" s="9" t="s">
        <v>398</v>
      </c>
      <c r="C97" s="10">
        <v>400</v>
      </c>
      <c r="D97" s="9" t="s">
        <v>33</v>
      </c>
      <c r="E97" s="9" t="s">
        <v>396</v>
      </c>
      <c r="F97" s="11">
        <v>44630</v>
      </c>
      <c r="G97" s="9" t="s">
        <v>67</v>
      </c>
      <c r="H97" s="9">
        <v>2000868597</v>
      </c>
      <c r="I97" s="9" t="s">
        <v>405</v>
      </c>
      <c r="J97" s="9" t="s">
        <v>315</v>
      </c>
      <c r="K97" s="9" t="s">
        <v>401</v>
      </c>
    </row>
    <row r="98" spans="1:11" x14ac:dyDescent="0.2">
      <c r="A98" s="12" t="s">
        <v>378</v>
      </c>
      <c r="B98" s="12" t="s">
        <v>378</v>
      </c>
      <c r="C98" s="13">
        <v>40400</v>
      </c>
      <c r="D98" s="12" t="s">
        <v>33</v>
      </c>
      <c r="E98" s="12" t="s">
        <v>385</v>
      </c>
      <c r="F98" s="14">
        <v>44727</v>
      </c>
      <c r="G98" s="12" t="s">
        <v>63</v>
      </c>
      <c r="H98" s="12" t="s">
        <v>379</v>
      </c>
      <c r="I98" s="12" t="s">
        <v>386</v>
      </c>
      <c r="J98" s="12" t="s">
        <v>263</v>
      </c>
      <c r="K98" s="12" t="s">
        <v>264</v>
      </c>
    </row>
    <row r="99" spans="1:11" x14ac:dyDescent="0.2">
      <c r="A99" s="9">
        <v>756999</v>
      </c>
      <c r="B99" s="9" t="s">
        <v>357</v>
      </c>
      <c r="C99" s="10">
        <v>9110</v>
      </c>
      <c r="D99" s="9" t="s">
        <v>33</v>
      </c>
      <c r="E99" s="9" t="s">
        <v>359</v>
      </c>
      <c r="F99" s="11">
        <v>44534</v>
      </c>
      <c r="G99" s="9" t="s">
        <v>67</v>
      </c>
      <c r="H99" s="9" t="s">
        <v>387</v>
      </c>
      <c r="I99" s="9" t="s">
        <v>322</v>
      </c>
      <c r="J99" s="9" t="s">
        <v>315</v>
      </c>
      <c r="K99" s="9" t="s">
        <v>360</v>
      </c>
    </row>
    <row r="100" spans="1:11" x14ac:dyDescent="0.2">
      <c r="A100" s="9">
        <v>754326</v>
      </c>
      <c r="B100" s="9" t="s">
        <v>388</v>
      </c>
      <c r="C100" s="10">
        <v>60750</v>
      </c>
      <c r="D100" s="9" t="s">
        <v>33</v>
      </c>
      <c r="E100" s="9" t="s">
        <v>389</v>
      </c>
      <c r="F100" s="11">
        <v>44505</v>
      </c>
      <c r="G100" s="9" t="s">
        <v>30</v>
      </c>
      <c r="H100" s="9" t="s">
        <v>387</v>
      </c>
      <c r="I100" s="9" t="s">
        <v>390</v>
      </c>
      <c r="J100" s="9" t="s">
        <v>391</v>
      </c>
      <c r="K100" s="9" t="s">
        <v>392</v>
      </c>
    </row>
    <row r="101" spans="1:11" x14ac:dyDescent="0.2">
      <c r="A101" s="12" t="s">
        <v>393</v>
      </c>
      <c r="B101" s="12" t="s">
        <v>393</v>
      </c>
      <c r="C101" s="13">
        <v>69860</v>
      </c>
      <c r="D101" s="12" t="s">
        <v>33</v>
      </c>
      <c r="E101" s="12" t="s">
        <v>394</v>
      </c>
      <c r="F101" s="14">
        <v>44727</v>
      </c>
      <c r="G101" s="12" t="s">
        <v>63</v>
      </c>
      <c r="H101" s="12" t="s">
        <v>387</v>
      </c>
      <c r="I101" s="12" t="s">
        <v>395</v>
      </c>
      <c r="J101" s="12" t="s">
        <v>77</v>
      </c>
      <c r="K101" s="12" t="s">
        <v>184</v>
      </c>
    </row>
    <row r="102" spans="1:11" x14ac:dyDescent="0.2">
      <c r="A102" s="9">
        <v>756999</v>
      </c>
      <c r="B102" s="9" t="s">
        <v>357</v>
      </c>
      <c r="C102" s="10">
        <v>44454</v>
      </c>
      <c r="D102" s="9" t="s">
        <v>33</v>
      </c>
      <c r="E102" s="9" t="s">
        <v>387</v>
      </c>
      <c r="F102" s="11">
        <v>44534</v>
      </c>
      <c r="G102" s="9" t="s">
        <v>67</v>
      </c>
      <c r="H102" s="9" t="s">
        <v>396</v>
      </c>
      <c r="I102" s="9" t="s">
        <v>397</v>
      </c>
      <c r="J102" s="9" t="s">
        <v>315</v>
      </c>
      <c r="K102" s="9" t="s">
        <v>360</v>
      </c>
    </row>
    <row r="103" spans="1:11" x14ac:dyDescent="0.2">
      <c r="A103" s="9">
        <v>767731</v>
      </c>
      <c r="B103" s="9" t="s">
        <v>398</v>
      </c>
      <c r="C103" s="10">
        <v>293842</v>
      </c>
      <c r="D103" s="9" t="s">
        <v>33</v>
      </c>
      <c r="E103" s="9" t="s">
        <v>399</v>
      </c>
      <c r="F103" s="11">
        <v>44630</v>
      </c>
      <c r="G103" s="9" t="s">
        <v>30</v>
      </c>
      <c r="H103" s="9" t="s">
        <v>396</v>
      </c>
      <c r="I103" s="9" t="s">
        <v>400</v>
      </c>
      <c r="J103" s="9" t="s">
        <v>370</v>
      </c>
      <c r="K103" s="9" t="s">
        <v>401</v>
      </c>
    </row>
    <row r="104" spans="1:11" x14ac:dyDescent="0.2">
      <c r="A104" s="12" t="s">
        <v>402</v>
      </c>
      <c r="B104" s="12" t="s">
        <v>402</v>
      </c>
      <c r="C104" s="13">
        <v>338296</v>
      </c>
      <c r="D104" s="12" t="s">
        <v>33</v>
      </c>
      <c r="E104" s="12" t="s">
        <v>403</v>
      </c>
      <c r="F104" s="14">
        <v>44727</v>
      </c>
      <c r="G104" s="12" t="s">
        <v>63</v>
      </c>
      <c r="H104" s="12" t="s">
        <v>396</v>
      </c>
      <c r="I104" s="12" t="s">
        <v>404</v>
      </c>
      <c r="J104" s="12" t="s">
        <v>95</v>
      </c>
      <c r="K104" s="12" t="s">
        <v>192</v>
      </c>
    </row>
  </sheetData>
  <autoFilter ref="B1:K104" xr:uid="{FE1F4784-2163-4B01-B668-B389B8E7BC0C}"/>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54D4-43ED-4E24-BC4D-F349B6F704B1}">
  <dimension ref="A1:K5"/>
  <sheetViews>
    <sheetView workbookViewId="0">
      <selection activeCell="K29" sqref="K29"/>
    </sheetView>
  </sheetViews>
  <sheetFormatPr baseColWidth="10" defaultRowHeight="12.75" x14ac:dyDescent="0.2"/>
  <sheetData>
    <row r="1" spans="1:11" x14ac:dyDescent="0.2">
      <c r="A1" s="8" t="s">
        <v>15</v>
      </c>
      <c r="B1" s="8" t="s">
        <v>15</v>
      </c>
      <c r="C1" s="8" t="s">
        <v>16</v>
      </c>
      <c r="D1" s="8" t="s">
        <v>17</v>
      </c>
      <c r="E1" s="8" t="s">
        <v>18</v>
      </c>
      <c r="F1" s="8" t="s">
        <v>19</v>
      </c>
      <c r="G1" s="8" t="s">
        <v>20</v>
      </c>
      <c r="H1" s="8" t="s">
        <v>21</v>
      </c>
      <c r="I1" s="8" t="s">
        <v>22</v>
      </c>
      <c r="J1" s="8" t="s">
        <v>23</v>
      </c>
      <c r="K1" s="8" t="s">
        <v>24</v>
      </c>
    </row>
    <row r="2" spans="1:11" x14ac:dyDescent="0.2">
      <c r="A2" s="9">
        <v>759510</v>
      </c>
      <c r="B2" s="9" t="s">
        <v>407</v>
      </c>
      <c r="C2" s="10">
        <v>2710340</v>
      </c>
      <c r="D2" s="9" t="s">
        <v>40</v>
      </c>
      <c r="E2" s="9" t="s">
        <v>408</v>
      </c>
      <c r="F2" s="11">
        <v>44558</v>
      </c>
      <c r="G2" s="9" t="s">
        <v>30</v>
      </c>
      <c r="H2" s="9"/>
      <c r="I2" s="9" t="s">
        <v>409</v>
      </c>
      <c r="J2" s="9" t="s">
        <v>143</v>
      </c>
      <c r="K2" s="9" t="s">
        <v>330</v>
      </c>
    </row>
    <row r="3" spans="1:11" x14ac:dyDescent="0.2">
      <c r="A3" s="9">
        <v>756075</v>
      </c>
      <c r="B3" s="9" t="s">
        <v>410</v>
      </c>
      <c r="C3" s="10">
        <v>96413</v>
      </c>
      <c r="D3" s="9" t="s">
        <v>25</v>
      </c>
      <c r="E3" s="9" t="s">
        <v>411</v>
      </c>
      <c r="F3" s="11">
        <v>44524</v>
      </c>
      <c r="G3" s="9" t="s">
        <v>30</v>
      </c>
      <c r="H3" s="9"/>
      <c r="I3" s="9" t="s">
        <v>412</v>
      </c>
      <c r="J3" s="9" t="s">
        <v>312</v>
      </c>
      <c r="K3" s="9" t="s">
        <v>413</v>
      </c>
    </row>
    <row r="4" spans="1:11" x14ac:dyDescent="0.2">
      <c r="A4" s="9">
        <v>767048</v>
      </c>
      <c r="B4" s="9" t="s">
        <v>414</v>
      </c>
      <c r="C4" s="10">
        <v>5092304</v>
      </c>
      <c r="D4" s="9" t="s">
        <v>25</v>
      </c>
      <c r="E4" s="9" t="s">
        <v>415</v>
      </c>
      <c r="F4" s="11">
        <v>44624</v>
      </c>
      <c r="G4" s="9" t="s">
        <v>30</v>
      </c>
      <c r="H4" s="9"/>
      <c r="I4" s="9" t="s">
        <v>416</v>
      </c>
      <c r="J4" s="9" t="s">
        <v>417</v>
      </c>
      <c r="K4" s="9" t="s">
        <v>418</v>
      </c>
    </row>
    <row r="5" spans="1:11" x14ac:dyDescent="0.2">
      <c r="A5" s="9">
        <v>740224</v>
      </c>
      <c r="B5" s="9" t="s">
        <v>296</v>
      </c>
      <c r="C5" s="10">
        <v>351913</v>
      </c>
      <c r="D5" s="9" t="s">
        <v>40</v>
      </c>
      <c r="E5" s="9" t="s">
        <v>297</v>
      </c>
      <c r="F5" s="11">
        <v>44378</v>
      </c>
      <c r="G5" s="9" t="s">
        <v>30</v>
      </c>
      <c r="H5" s="9"/>
      <c r="I5" s="9" t="s">
        <v>419</v>
      </c>
      <c r="J5" s="9" t="s">
        <v>143</v>
      </c>
      <c r="K5" s="9" t="s">
        <v>299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5E50-D370-47B9-A38F-47CE37C287D9}">
  <dimension ref="A1:J33"/>
  <sheetViews>
    <sheetView workbookViewId="0"/>
  </sheetViews>
  <sheetFormatPr baseColWidth="10" defaultRowHeight="12.75" x14ac:dyDescent="0.2"/>
  <sheetData>
    <row r="1" spans="1:10" x14ac:dyDescent="0.2">
      <c r="A1" t="s">
        <v>422</v>
      </c>
      <c r="B1" t="s">
        <v>422</v>
      </c>
      <c r="C1" t="s">
        <v>421</v>
      </c>
      <c r="D1" t="s">
        <v>423</v>
      </c>
      <c r="E1" t="s">
        <v>424</v>
      </c>
      <c r="F1" t="s">
        <v>425</v>
      </c>
      <c r="G1" t="s">
        <v>426</v>
      </c>
      <c r="H1" t="s">
        <v>427</v>
      </c>
      <c r="I1" t="s">
        <v>428</v>
      </c>
      <c r="J1" t="s">
        <v>429</v>
      </c>
    </row>
    <row r="2" spans="1:10" x14ac:dyDescent="0.2">
      <c r="A2">
        <v>754741</v>
      </c>
      <c r="B2" t="s">
        <v>431</v>
      </c>
      <c r="C2" t="s">
        <v>430</v>
      </c>
      <c r="D2" t="s">
        <v>432</v>
      </c>
      <c r="E2" t="s">
        <v>433</v>
      </c>
      <c r="F2" t="s">
        <v>434</v>
      </c>
      <c r="G2" t="s">
        <v>435</v>
      </c>
      <c r="H2">
        <v>16</v>
      </c>
      <c r="I2" t="s">
        <v>436</v>
      </c>
      <c r="J2" t="s">
        <v>437</v>
      </c>
    </row>
    <row r="3" spans="1:10" x14ac:dyDescent="0.2">
      <c r="A3">
        <v>1449</v>
      </c>
      <c r="B3">
        <v>1449</v>
      </c>
      <c r="C3" t="s">
        <v>438</v>
      </c>
      <c r="D3" t="s">
        <v>439</v>
      </c>
      <c r="E3" t="s">
        <v>439</v>
      </c>
      <c r="F3" t="s">
        <v>434</v>
      </c>
      <c r="G3" t="s">
        <v>440</v>
      </c>
      <c r="H3">
        <v>16</v>
      </c>
      <c r="I3" t="s">
        <v>436</v>
      </c>
      <c r="J3" t="s">
        <v>441</v>
      </c>
    </row>
    <row r="4" spans="1:10" x14ac:dyDescent="0.2">
      <c r="A4">
        <v>1366</v>
      </c>
      <c r="B4">
        <v>1366</v>
      </c>
      <c r="C4" t="s">
        <v>442</v>
      </c>
      <c r="D4" t="s">
        <v>439</v>
      </c>
      <c r="E4" t="s">
        <v>439</v>
      </c>
      <c r="F4" t="s">
        <v>434</v>
      </c>
      <c r="G4" t="s">
        <v>440</v>
      </c>
      <c r="H4">
        <v>16</v>
      </c>
      <c r="I4" t="s">
        <v>436</v>
      </c>
      <c r="J4" t="s">
        <v>441</v>
      </c>
    </row>
    <row r="5" spans="1:10" x14ac:dyDescent="0.2">
      <c r="A5">
        <v>767600</v>
      </c>
      <c r="B5" t="s">
        <v>444</v>
      </c>
      <c r="C5" t="s">
        <v>443</v>
      </c>
      <c r="D5" t="s">
        <v>445</v>
      </c>
      <c r="E5" t="s">
        <v>446</v>
      </c>
      <c r="F5" t="s">
        <v>434</v>
      </c>
      <c r="G5" t="s">
        <v>447</v>
      </c>
      <c r="H5">
        <v>16</v>
      </c>
      <c r="I5" t="s">
        <v>436</v>
      </c>
      <c r="J5" t="s">
        <v>448</v>
      </c>
    </row>
    <row r="6" spans="1:10" x14ac:dyDescent="0.2">
      <c r="A6">
        <v>16588</v>
      </c>
      <c r="B6" t="s">
        <v>450</v>
      </c>
      <c r="C6" t="s">
        <v>449</v>
      </c>
      <c r="D6" t="s">
        <v>451</v>
      </c>
      <c r="E6" t="s">
        <v>452</v>
      </c>
      <c r="F6" t="s">
        <v>434</v>
      </c>
      <c r="G6" t="s">
        <v>453</v>
      </c>
      <c r="H6">
        <v>16</v>
      </c>
      <c r="I6" t="s">
        <v>436</v>
      </c>
      <c r="J6" t="s">
        <v>454</v>
      </c>
    </row>
    <row r="7" spans="1:10" x14ac:dyDescent="0.2">
      <c r="A7">
        <v>66613</v>
      </c>
      <c r="B7" t="s">
        <v>456</v>
      </c>
      <c r="C7" t="s">
        <v>455</v>
      </c>
      <c r="D7" t="s">
        <v>451</v>
      </c>
      <c r="E7" t="s">
        <v>457</v>
      </c>
      <c r="F7" t="s">
        <v>434</v>
      </c>
      <c r="G7" t="s">
        <v>453</v>
      </c>
      <c r="H7">
        <v>16</v>
      </c>
      <c r="I7" t="s">
        <v>436</v>
      </c>
      <c r="J7" t="s">
        <v>458</v>
      </c>
    </row>
    <row r="8" spans="1:10" x14ac:dyDescent="0.2">
      <c r="A8">
        <v>16588</v>
      </c>
      <c r="B8">
        <v>16588</v>
      </c>
      <c r="C8" t="s">
        <v>459</v>
      </c>
      <c r="D8" t="s">
        <v>460</v>
      </c>
      <c r="E8" t="s">
        <v>460</v>
      </c>
      <c r="F8" t="s">
        <v>434</v>
      </c>
      <c r="G8" t="s">
        <v>461</v>
      </c>
      <c r="H8">
        <v>16</v>
      </c>
      <c r="I8" t="s">
        <v>436</v>
      </c>
      <c r="J8" t="s">
        <v>462</v>
      </c>
    </row>
    <row r="9" spans="1:10" x14ac:dyDescent="0.2">
      <c r="A9">
        <v>58442</v>
      </c>
      <c r="B9">
        <v>58442</v>
      </c>
      <c r="C9" t="s">
        <v>463</v>
      </c>
      <c r="D9" t="s">
        <v>464</v>
      </c>
      <c r="E9" t="s">
        <v>465</v>
      </c>
      <c r="F9" t="s">
        <v>434</v>
      </c>
      <c r="G9" t="s">
        <v>466</v>
      </c>
      <c r="H9">
        <v>21</v>
      </c>
      <c r="I9" t="s">
        <v>467</v>
      </c>
      <c r="J9" t="s">
        <v>468</v>
      </c>
    </row>
    <row r="10" spans="1:10" x14ac:dyDescent="0.2">
      <c r="A10">
        <v>47945</v>
      </c>
      <c r="B10" t="s">
        <v>470</v>
      </c>
      <c r="C10" t="s">
        <v>469</v>
      </c>
      <c r="D10" t="s">
        <v>471</v>
      </c>
      <c r="E10" t="s">
        <v>452</v>
      </c>
      <c r="F10" t="s">
        <v>434</v>
      </c>
      <c r="G10" t="s">
        <v>472</v>
      </c>
      <c r="H10">
        <v>21</v>
      </c>
      <c r="I10" t="s">
        <v>467</v>
      </c>
      <c r="J10" t="s">
        <v>473</v>
      </c>
    </row>
    <row r="11" spans="1:10" x14ac:dyDescent="0.2">
      <c r="A11">
        <v>53718</v>
      </c>
      <c r="B11" t="s">
        <v>475</v>
      </c>
      <c r="C11" t="s">
        <v>474</v>
      </c>
      <c r="D11" t="s">
        <v>471</v>
      </c>
      <c r="E11" t="s">
        <v>452</v>
      </c>
      <c r="F11" t="s">
        <v>434</v>
      </c>
      <c r="G11" t="s">
        <v>472</v>
      </c>
      <c r="H11">
        <v>21</v>
      </c>
      <c r="I11" t="s">
        <v>467</v>
      </c>
      <c r="J11" t="s">
        <v>476</v>
      </c>
    </row>
    <row r="12" spans="1:10" x14ac:dyDescent="0.2">
      <c r="A12">
        <v>773857</v>
      </c>
      <c r="B12" t="s">
        <v>478</v>
      </c>
      <c r="C12" t="s">
        <v>477</v>
      </c>
      <c r="D12" t="s">
        <v>479</v>
      </c>
      <c r="E12" t="s">
        <v>480</v>
      </c>
      <c r="F12" t="s">
        <v>434</v>
      </c>
      <c r="G12" t="s">
        <v>481</v>
      </c>
      <c r="H12">
        <v>21</v>
      </c>
      <c r="I12" t="s">
        <v>467</v>
      </c>
      <c r="J12" t="e" cm="1">
        <f t="array" ref="J12">-Se realiza devolucion de factura y todos sus anexos debido que una vez finalizado el proceso que auditoria Se evidencia que no Se encuentra reportado el servicio en la plataforma Dynamicoos. es indispensable que el servicio Se encuentre reportado para el pago de la factura. Lo invitamos a subsanar y volver a radicar en los tiempos estipulados por la Eps.</f>
        <v>#NAME?</v>
      </c>
    </row>
    <row r="13" spans="1:10" x14ac:dyDescent="0.2">
      <c r="A13">
        <v>70418</v>
      </c>
      <c r="B13" t="s">
        <v>483</v>
      </c>
      <c r="C13" t="s">
        <v>482</v>
      </c>
      <c r="D13" t="s">
        <v>484</v>
      </c>
      <c r="E13" t="s">
        <v>457</v>
      </c>
      <c r="F13" t="s">
        <v>434</v>
      </c>
      <c r="G13" t="s">
        <v>485</v>
      </c>
      <c r="H13">
        <v>21</v>
      </c>
      <c r="I13" t="s">
        <v>467</v>
      </c>
      <c r="J13" t="s">
        <v>486</v>
      </c>
    </row>
    <row r="14" spans="1:10" x14ac:dyDescent="0.2">
      <c r="A14">
        <v>718003</v>
      </c>
      <c r="B14" t="s">
        <v>488</v>
      </c>
      <c r="C14" t="s">
        <v>487</v>
      </c>
      <c r="D14" t="s">
        <v>489</v>
      </c>
      <c r="E14" t="s">
        <v>490</v>
      </c>
      <c r="F14" t="s">
        <v>434</v>
      </c>
      <c r="G14" t="s">
        <v>435</v>
      </c>
      <c r="H14">
        <v>21</v>
      </c>
      <c r="I14" t="s">
        <v>467</v>
      </c>
      <c r="J14" t="s">
        <v>491</v>
      </c>
    </row>
    <row r="15" spans="1:10" x14ac:dyDescent="0.2">
      <c r="A15">
        <v>56270</v>
      </c>
      <c r="B15" t="s">
        <v>493</v>
      </c>
      <c r="C15" t="s">
        <v>492</v>
      </c>
      <c r="D15" t="s">
        <v>484</v>
      </c>
      <c r="E15" t="s">
        <v>457</v>
      </c>
      <c r="F15" t="s">
        <v>434</v>
      </c>
      <c r="G15" t="s">
        <v>494</v>
      </c>
      <c r="H15">
        <v>21</v>
      </c>
      <c r="I15" t="s">
        <v>467</v>
      </c>
      <c r="J15" t="s">
        <v>495</v>
      </c>
    </row>
    <row r="16" spans="1:10" x14ac:dyDescent="0.2">
      <c r="A16">
        <v>59964</v>
      </c>
      <c r="B16" t="s">
        <v>497</v>
      </c>
      <c r="C16" t="s">
        <v>496</v>
      </c>
      <c r="D16" t="s">
        <v>484</v>
      </c>
      <c r="E16" t="s">
        <v>457</v>
      </c>
      <c r="F16" t="s">
        <v>434</v>
      </c>
      <c r="G16" t="s">
        <v>494</v>
      </c>
      <c r="H16">
        <v>21</v>
      </c>
      <c r="I16" t="s">
        <v>467</v>
      </c>
      <c r="J16" t="s">
        <v>495</v>
      </c>
    </row>
    <row r="17" spans="1:10" x14ac:dyDescent="0.2">
      <c r="A17">
        <v>68438</v>
      </c>
      <c r="B17" t="s">
        <v>499</v>
      </c>
      <c r="C17" t="s">
        <v>498</v>
      </c>
      <c r="D17" t="s">
        <v>484</v>
      </c>
      <c r="E17" t="s">
        <v>457</v>
      </c>
      <c r="F17" t="s">
        <v>434</v>
      </c>
      <c r="G17" t="s">
        <v>494</v>
      </c>
      <c r="H17">
        <v>21</v>
      </c>
      <c r="I17" t="s">
        <v>467</v>
      </c>
      <c r="J17" t="s">
        <v>495</v>
      </c>
    </row>
    <row r="18" spans="1:10" x14ac:dyDescent="0.2">
      <c r="A18">
        <v>59827</v>
      </c>
      <c r="B18" t="s">
        <v>501</v>
      </c>
      <c r="C18" t="s">
        <v>500</v>
      </c>
      <c r="D18" t="s">
        <v>502</v>
      </c>
      <c r="E18" t="s">
        <v>457</v>
      </c>
      <c r="F18" t="s">
        <v>434</v>
      </c>
      <c r="G18" t="s">
        <v>494</v>
      </c>
      <c r="H18">
        <v>21</v>
      </c>
      <c r="I18" t="s">
        <v>467</v>
      </c>
      <c r="J18" t="s">
        <v>495</v>
      </c>
    </row>
    <row r="19" spans="1:10" x14ac:dyDescent="0.2">
      <c r="A19">
        <v>59003</v>
      </c>
      <c r="B19" t="s">
        <v>504</v>
      </c>
      <c r="C19" t="s">
        <v>503</v>
      </c>
      <c r="D19" t="s">
        <v>505</v>
      </c>
      <c r="E19" t="s">
        <v>457</v>
      </c>
      <c r="F19" t="s">
        <v>434</v>
      </c>
      <c r="G19" t="s">
        <v>481</v>
      </c>
      <c r="H19">
        <v>49</v>
      </c>
      <c r="I19" t="s">
        <v>506</v>
      </c>
      <c r="J19" t="s">
        <v>507</v>
      </c>
    </row>
    <row r="20" spans="1:10" x14ac:dyDescent="0.2">
      <c r="A20">
        <v>712913</v>
      </c>
      <c r="B20" t="s">
        <v>509</v>
      </c>
      <c r="C20" t="s">
        <v>508</v>
      </c>
      <c r="D20" t="s">
        <v>510</v>
      </c>
      <c r="E20" t="s">
        <v>457</v>
      </c>
      <c r="F20" t="s">
        <v>434</v>
      </c>
      <c r="G20" t="s">
        <v>511</v>
      </c>
      <c r="H20">
        <v>49</v>
      </c>
      <c r="I20" t="s">
        <v>506</v>
      </c>
      <c r="J20" t="s">
        <v>512</v>
      </c>
    </row>
    <row r="21" spans="1:10" x14ac:dyDescent="0.2">
      <c r="A21">
        <v>766977</v>
      </c>
      <c r="B21" t="s">
        <v>514</v>
      </c>
      <c r="C21" t="s">
        <v>513</v>
      </c>
      <c r="D21" t="s">
        <v>515</v>
      </c>
      <c r="E21" t="s">
        <v>515</v>
      </c>
      <c r="F21" t="s">
        <v>434</v>
      </c>
      <c r="G21" t="s">
        <v>516</v>
      </c>
      <c r="H21">
        <v>49</v>
      </c>
      <c r="I21" t="s">
        <v>506</v>
      </c>
      <c r="J21" t="s">
        <v>517</v>
      </c>
    </row>
    <row r="22" spans="1:10" x14ac:dyDescent="0.2">
      <c r="A22">
        <v>62959</v>
      </c>
      <c r="B22" t="s">
        <v>175</v>
      </c>
      <c r="C22" t="s">
        <v>518</v>
      </c>
      <c r="D22" t="s">
        <v>519</v>
      </c>
      <c r="E22" t="s">
        <v>519</v>
      </c>
      <c r="F22" t="s">
        <v>434</v>
      </c>
      <c r="G22" t="s">
        <v>520</v>
      </c>
      <c r="H22">
        <v>49</v>
      </c>
      <c r="I22" t="s">
        <v>506</v>
      </c>
      <c r="J22" t="s">
        <v>521</v>
      </c>
    </row>
    <row r="23" spans="1:10" x14ac:dyDescent="0.2">
      <c r="A23">
        <v>57160</v>
      </c>
      <c r="B23">
        <v>57160</v>
      </c>
      <c r="C23" t="s">
        <v>522</v>
      </c>
      <c r="D23" t="s">
        <v>523</v>
      </c>
      <c r="E23" t="s">
        <v>524</v>
      </c>
      <c r="F23" t="s">
        <v>434</v>
      </c>
      <c r="G23" t="s">
        <v>525</v>
      </c>
      <c r="H23">
        <v>49</v>
      </c>
      <c r="I23" t="s">
        <v>506</v>
      </c>
      <c r="J23" t="s">
        <v>526</v>
      </c>
    </row>
    <row r="24" spans="1:10" x14ac:dyDescent="0.2">
      <c r="A24">
        <v>60970</v>
      </c>
      <c r="B24">
        <v>60970</v>
      </c>
      <c r="C24" t="s">
        <v>527</v>
      </c>
      <c r="D24" t="s">
        <v>528</v>
      </c>
      <c r="E24" t="s">
        <v>529</v>
      </c>
      <c r="F24" t="s">
        <v>434</v>
      </c>
      <c r="G24" t="s">
        <v>530</v>
      </c>
      <c r="H24">
        <v>49</v>
      </c>
      <c r="I24" t="s">
        <v>506</v>
      </c>
      <c r="J24" t="s">
        <v>531</v>
      </c>
    </row>
    <row r="25" spans="1:10" x14ac:dyDescent="0.2">
      <c r="A25">
        <v>61527</v>
      </c>
      <c r="B25">
        <v>61527</v>
      </c>
      <c r="C25" t="s">
        <v>532</v>
      </c>
      <c r="D25" t="s">
        <v>528</v>
      </c>
      <c r="E25" t="s">
        <v>529</v>
      </c>
      <c r="F25" t="s">
        <v>434</v>
      </c>
      <c r="G25" t="s">
        <v>530</v>
      </c>
      <c r="H25">
        <v>49</v>
      </c>
      <c r="I25" t="s">
        <v>506</v>
      </c>
      <c r="J25" t="s">
        <v>533</v>
      </c>
    </row>
    <row r="26" spans="1:10" x14ac:dyDescent="0.2">
      <c r="A26">
        <v>725481</v>
      </c>
      <c r="B26" t="s">
        <v>535</v>
      </c>
      <c r="C26" t="s">
        <v>534</v>
      </c>
      <c r="D26" t="s">
        <v>536</v>
      </c>
      <c r="E26" t="s">
        <v>537</v>
      </c>
      <c r="F26" t="s">
        <v>434</v>
      </c>
      <c r="G26" t="s">
        <v>538</v>
      </c>
      <c r="H26">
        <v>49</v>
      </c>
      <c r="I26" t="s">
        <v>506</v>
      </c>
      <c r="J26" t="s">
        <v>539</v>
      </c>
    </row>
    <row r="27" spans="1:10" x14ac:dyDescent="0.2">
      <c r="A27">
        <v>69536</v>
      </c>
      <c r="B27" t="s">
        <v>541</v>
      </c>
      <c r="C27" t="s">
        <v>540</v>
      </c>
      <c r="D27" t="s">
        <v>542</v>
      </c>
      <c r="E27" t="s">
        <v>457</v>
      </c>
      <c r="F27" t="s">
        <v>434</v>
      </c>
      <c r="G27" t="s">
        <v>538</v>
      </c>
      <c r="H27">
        <v>49</v>
      </c>
      <c r="I27" t="s">
        <v>506</v>
      </c>
      <c r="J27" t="s">
        <v>543</v>
      </c>
    </row>
    <row r="28" spans="1:10" x14ac:dyDescent="0.2">
      <c r="A28">
        <v>70052</v>
      </c>
      <c r="B28" t="s">
        <v>545</v>
      </c>
      <c r="C28" t="s">
        <v>544</v>
      </c>
      <c r="D28" t="s">
        <v>542</v>
      </c>
      <c r="E28" t="s">
        <v>457</v>
      </c>
      <c r="F28" t="s">
        <v>434</v>
      </c>
      <c r="G28" t="s">
        <v>538</v>
      </c>
      <c r="H28">
        <v>49</v>
      </c>
      <c r="I28" t="s">
        <v>506</v>
      </c>
      <c r="J28" t="s">
        <v>546</v>
      </c>
    </row>
    <row r="29" spans="1:10" x14ac:dyDescent="0.2">
      <c r="A29">
        <v>70695</v>
      </c>
      <c r="B29" t="s">
        <v>548</v>
      </c>
      <c r="C29" t="s">
        <v>547</v>
      </c>
      <c r="D29" t="s">
        <v>542</v>
      </c>
      <c r="E29" t="s">
        <v>457</v>
      </c>
      <c r="F29" t="s">
        <v>434</v>
      </c>
      <c r="G29" t="s">
        <v>538</v>
      </c>
      <c r="H29">
        <v>49</v>
      </c>
      <c r="I29" t="s">
        <v>506</v>
      </c>
      <c r="J29" t="s">
        <v>549</v>
      </c>
    </row>
    <row r="30" spans="1:10" x14ac:dyDescent="0.2">
      <c r="A30">
        <v>71016</v>
      </c>
      <c r="B30" t="s">
        <v>551</v>
      </c>
      <c r="C30" t="s">
        <v>550</v>
      </c>
      <c r="D30" t="s">
        <v>542</v>
      </c>
      <c r="E30" t="s">
        <v>457</v>
      </c>
      <c r="F30" t="s">
        <v>434</v>
      </c>
      <c r="G30" t="s">
        <v>538</v>
      </c>
      <c r="H30">
        <v>49</v>
      </c>
      <c r="I30" t="s">
        <v>506</v>
      </c>
      <c r="J30" t="s">
        <v>552</v>
      </c>
    </row>
    <row r="31" spans="1:10" x14ac:dyDescent="0.2">
      <c r="A31">
        <v>637569</v>
      </c>
      <c r="B31">
        <v>637569</v>
      </c>
      <c r="C31" t="s">
        <v>553</v>
      </c>
      <c r="D31" t="s">
        <v>554</v>
      </c>
      <c r="E31" t="s">
        <v>554</v>
      </c>
      <c r="F31" t="s">
        <v>434</v>
      </c>
      <c r="G31" t="s">
        <v>555</v>
      </c>
      <c r="H31">
        <v>49</v>
      </c>
      <c r="I31" t="s">
        <v>506</v>
      </c>
      <c r="J31" t="s">
        <v>556</v>
      </c>
    </row>
    <row r="32" spans="1:10" x14ac:dyDescent="0.2">
      <c r="A32">
        <v>47569</v>
      </c>
      <c r="B32">
        <v>47569</v>
      </c>
      <c r="C32" t="s">
        <v>557</v>
      </c>
      <c r="D32" t="s">
        <v>558</v>
      </c>
      <c r="E32" t="s">
        <v>558</v>
      </c>
      <c r="F32" t="s">
        <v>434</v>
      </c>
      <c r="G32" t="s">
        <v>559</v>
      </c>
      <c r="H32">
        <v>49</v>
      </c>
      <c r="I32" t="s">
        <v>506</v>
      </c>
      <c r="J32" t="s">
        <v>560</v>
      </c>
    </row>
    <row r="33" spans="1:10" x14ac:dyDescent="0.2">
      <c r="A33">
        <v>62959</v>
      </c>
      <c r="B33" t="s">
        <v>175</v>
      </c>
      <c r="C33" t="s">
        <v>561</v>
      </c>
      <c r="D33" t="s">
        <v>562</v>
      </c>
      <c r="E33" t="s">
        <v>562</v>
      </c>
      <c r="F33" t="s">
        <v>434</v>
      </c>
      <c r="G33" t="s">
        <v>559</v>
      </c>
      <c r="H33">
        <v>49</v>
      </c>
      <c r="I33" t="s">
        <v>506</v>
      </c>
      <c r="J33" t="s">
        <v>563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8DE7-1BC6-49E8-A7FF-C339B931DD97}">
  <dimension ref="A1:AQ26"/>
  <sheetViews>
    <sheetView topLeftCell="R1" workbookViewId="0">
      <selection activeCell="X9" sqref="X9"/>
    </sheetView>
  </sheetViews>
  <sheetFormatPr baseColWidth="10" defaultRowHeight="12.75" x14ac:dyDescent="0.2"/>
  <sheetData>
    <row r="1" spans="1:43" x14ac:dyDescent="0.2">
      <c r="A1" s="24" t="s">
        <v>676</v>
      </c>
      <c r="B1" s="24" t="s">
        <v>676</v>
      </c>
      <c r="C1" s="24" t="s">
        <v>678</v>
      </c>
      <c r="D1" s="24" t="s">
        <v>671</v>
      </c>
      <c r="E1" s="24" t="s">
        <v>672</v>
      </c>
      <c r="F1" s="24" t="s">
        <v>673</v>
      </c>
      <c r="G1" s="24" t="s">
        <v>674</v>
      </c>
      <c r="H1" s="24" t="s">
        <v>675</v>
      </c>
      <c r="I1" s="24" t="s">
        <v>677</v>
      </c>
      <c r="J1" s="24" t="s">
        <v>679</v>
      </c>
      <c r="K1" s="24" t="s">
        <v>680</v>
      </c>
      <c r="L1" s="24" t="s">
        <v>681</v>
      </c>
      <c r="M1" s="24" t="s">
        <v>682</v>
      </c>
      <c r="N1" s="24" t="s">
        <v>683</v>
      </c>
      <c r="O1" s="24" t="s">
        <v>684</v>
      </c>
      <c r="P1" s="24" t="s">
        <v>685</v>
      </c>
      <c r="Q1" s="24" t="s">
        <v>686</v>
      </c>
      <c r="R1" s="24" t="s">
        <v>687</v>
      </c>
      <c r="S1" s="24" t="s">
        <v>688</v>
      </c>
      <c r="T1" s="24" t="s">
        <v>689</v>
      </c>
      <c r="U1" s="24" t="s">
        <v>690</v>
      </c>
      <c r="V1" s="24" t="s">
        <v>691</v>
      </c>
      <c r="W1" s="24" t="s">
        <v>692</v>
      </c>
      <c r="X1" s="24" t="s">
        <v>693</v>
      </c>
      <c r="Y1" s="24" t="s">
        <v>694</v>
      </c>
      <c r="Z1" s="24" t="s">
        <v>695</v>
      </c>
      <c r="AA1" s="24" t="s">
        <v>696</v>
      </c>
      <c r="AB1" s="24" t="s">
        <v>697</v>
      </c>
      <c r="AC1" s="24" t="s">
        <v>698</v>
      </c>
      <c r="AD1" s="24" t="s">
        <v>564</v>
      </c>
      <c r="AE1" s="24" t="s">
        <v>699</v>
      </c>
      <c r="AF1" s="24" t="s">
        <v>700</v>
      </c>
      <c r="AG1" s="24" t="s">
        <v>701</v>
      </c>
      <c r="AH1" s="24" t="s">
        <v>702</v>
      </c>
      <c r="AI1" s="24" t="s">
        <v>703</v>
      </c>
      <c r="AJ1" s="24" t="s">
        <v>704</v>
      </c>
      <c r="AK1" s="24" t="s">
        <v>705</v>
      </c>
      <c r="AL1" s="24" t="s">
        <v>706</v>
      </c>
      <c r="AM1" s="24" t="s">
        <v>707</v>
      </c>
      <c r="AN1" s="24" t="s">
        <v>708</v>
      </c>
      <c r="AO1" s="24" t="s">
        <v>709</v>
      </c>
      <c r="AP1" s="24" t="s">
        <v>710</v>
      </c>
      <c r="AQ1" s="24" t="s">
        <v>711</v>
      </c>
    </row>
    <row r="2" spans="1:43" x14ac:dyDescent="0.2">
      <c r="A2" s="25">
        <v>46409</v>
      </c>
      <c r="B2" s="25" t="s">
        <v>723</v>
      </c>
      <c r="C2" s="26">
        <v>962442</v>
      </c>
      <c r="D2" s="25" t="s">
        <v>712</v>
      </c>
      <c r="E2" s="25" t="s">
        <v>713</v>
      </c>
      <c r="F2" s="25" t="s">
        <v>434</v>
      </c>
      <c r="G2" s="25" t="s">
        <v>714</v>
      </c>
      <c r="H2" s="25" t="s">
        <v>715</v>
      </c>
      <c r="I2" s="25" t="s">
        <v>723</v>
      </c>
      <c r="J2" s="26">
        <v>962442</v>
      </c>
      <c r="K2" s="25" t="s">
        <v>654</v>
      </c>
      <c r="L2" s="26">
        <v>0</v>
      </c>
      <c r="M2" s="26">
        <v>0</v>
      </c>
      <c r="N2" s="27">
        <v>43730</v>
      </c>
      <c r="O2" s="27">
        <v>43727</v>
      </c>
      <c r="P2" s="27">
        <v>43729</v>
      </c>
      <c r="Q2" s="28"/>
      <c r="R2" s="25" t="s">
        <v>724</v>
      </c>
      <c r="S2" s="25" t="s">
        <v>725</v>
      </c>
      <c r="T2" s="25" t="s">
        <v>716</v>
      </c>
      <c r="U2" s="25" t="s">
        <v>726</v>
      </c>
      <c r="V2" s="26">
        <v>0</v>
      </c>
      <c r="W2" s="27">
        <v>44715</v>
      </c>
      <c r="X2" s="27">
        <v>44715</v>
      </c>
      <c r="Y2" s="25" t="s">
        <v>727</v>
      </c>
      <c r="Z2" s="25" t="s">
        <v>719</v>
      </c>
      <c r="AA2" s="25" t="s">
        <v>720</v>
      </c>
      <c r="AB2" s="28"/>
      <c r="AC2" s="28"/>
      <c r="AD2" s="25" t="s">
        <v>720</v>
      </c>
      <c r="AE2" s="25" t="s">
        <v>728</v>
      </c>
      <c r="AF2" s="26">
        <v>0</v>
      </c>
      <c r="AG2" s="28"/>
      <c r="AH2" s="26">
        <v>962442</v>
      </c>
      <c r="AI2" s="26">
        <v>0</v>
      </c>
      <c r="AJ2" s="26">
        <v>0</v>
      </c>
      <c r="AK2" s="26">
        <v>0</v>
      </c>
      <c r="AL2" s="25" t="s">
        <v>720</v>
      </c>
      <c r="AM2" s="25" t="s">
        <v>720</v>
      </c>
      <c r="AN2" s="25" t="s">
        <v>721</v>
      </c>
      <c r="AO2" s="25" t="s">
        <v>729</v>
      </c>
      <c r="AP2" s="26">
        <v>0</v>
      </c>
      <c r="AQ2" s="25" t="s">
        <v>722</v>
      </c>
    </row>
    <row r="3" spans="1:43" x14ac:dyDescent="0.2">
      <c r="A3" s="25">
        <v>52100</v>
      </c>
      <c r="B3" s="25" t="s">
        <v>730</v>
      </c>
      <c r="C3" s="26">
        <v>115200</v>
      </c>
      <c r="D3" s="25" t="s">
        <v>712</v>
      </c>
      <c r="E3" s="25" t="s">
        <v>713</v>
      </c>
      <c r="F3" s="25" t="s">
        <v>434</v>
      </c>
      <c r="G3" s="25" t="s">
        <v>714</v>
      </c>
      <c r="H3" s="25" t="s">
        <v>715</v>
      </c>
      <c r="I3" s="25" t="s">
        <v>730</v>
      </c>
      <c r="J3" s="26">
        <v>115200</v>
      </c>
      <c r="K3" s="25" t="s">
        <v>654</v>
      </c>
      <c r="L3" s="26">
        <v>0</v>
      </c>
      <c r="M3" s="26">
        <v>0</v>
      </c>
      <c r="N3" s="27">
        <v>43807</v>
      </c>
      <c r="O3" s="27">
        <v>43807</v>
      </c>
      <c r="P3" s="27">
        <v>43807</v>
      </c>
      <c r="Q3" s="28"/>
      <c r="R3" s="25" t="s">
        <v>731</v>
      </c>
      <c r="S3" s="25" t="s">
        <v>732</v>
      </c>
      <c r="T3" s="25" t="s">
        <v>733</v>
      </c>
      <c r="U3" s="25" t="s">
        <v>734</v>
      </c>
      <c r="V3" s="26">
        <v>0</v>
      </c>
      <c r="W3" s="27">
        <v>44715</v>
      </c>
      <c r="X3" s="27">
        <v>44715</v>
      </c>
      <c r="Y3" s="25" t="s">
        <v>718</v>
      </c>
      <c r="Z3" s="25" t="s">
        <v>719</v>
      </c>
      <c r="AA3" s="25" t="s">
        <v>720</v>
      </c>
      <c r="AB3" s="28"/>
      <c r="AC3" s="28"/>
      <c r="AD3" s="25" t="s">
        <v>720</v>
      </c>
      <c r="AE3" s="25" t="s">
        <v>735</v>
      </c>
      <c r="AF3" s="26">
        <v>0</v>
      </c>
      <c r="AG3" s="28"/>
      <c r="AH3" s="26">
        <v>115200</v>
      </c>
      <c r="AI3" s="26">
        <v>0</v>
      </c>
      <c r="AJ3" s="26">
        <v>0</v>
      </c>
      <c r="AK3" s="26">
        <v>0</v>
      </c>
      <c r="AL3" s="25" t="s">
        <v>720</v>
      </c>
      <c r="AM3" s="25" t="s">
        <v>720</v>
      </c>
      <c r="AN3" s="25" t="s">
        <v>721</v>
      </c>
      <c r="AO3" s="25" t="s">
        <v>736</v>
      </c>
      <c r="AP3" s="26">
        <v>0</v>
      </c>
      <c r="AQ3" s="25" t="s">
        <v>722</v>
      </c>
    </row>
    <row r="4" spans="1:43" x14ac:dyDescent="0.2">
      <c r="A4" s="25">
        <v>54378</v>
      </c>
      <c r="B4" s="25" t="s">
        <v>738</v>
      </c>
      <c r="C4" s="26">
        <v>54400</v>
      </c>
      <c r="D4" s="25" t="s">
        <v>737</v>
      </c>
      <c r="E4" s="25" t="s">
        <v>713</v>
      </c>
      <c r="F4" s="25" t="s">
        <v>434</v>
      </c>
      <c r="G4" s="25" t="s">
        <v>714</v>
      </c>
      <c r="H4" s="25" t="s">
        <v>715</v>
      </c>
      <c r="I4" s="25" t="s">
        <v>738</v>
      </c>
      <c r="J4" s="26">
        <v>54400</v>
      </c>
      <c r="K4" s="25" t="s">
        <v>654</v>
      </c>
      <c r="L4" s="26">
        <v>0</v>
      </c>
      <c r="M4" s="26">
        <v>0</v>
      </c>
      <c r="N4" s="27">
        <v>43837</v>
      </c>
      <c r="O4" s="27">
        <v>43692</v>
      </c>
      <c r="P4" s="27">
        <v>43692</v>
      </c>
      <c r="Q4" s="28"/>
      <c r="R4" s="25" t="s">
        <v>739</v>
      </c>
      <c r="S4" s="25" t="s">
        <v>740</v>
      </c>
      <c r="T4" s="25" t="s">
        <v>741</v>
      </c>
      <c r="U4" s="25" t="s">
        <v>742</v>
      </c>
      <c r="V4" s="26">
        <v>0</v>
      </c>
      <c r="W4" s="27">
        <v>44715</v>
      </c>
      <c r="X4" s="27">
        <v>44715</v>
      </c>
      <c r="Y4" s="25" t="s">
        <v>718</v>
      </c>
      <c r="Z4" s="25" t="s">
        <v>719</v>
      </c>
      <c r="AA4" s="25" t="s">
        <v>720</v>
      </c>
      <c r="AB4" s="28"/>
      <c r="AC4" s="28"/>
      <c r="AD4" s="25" t="s">
        <v>720</v>
      </c>
      <c r="AE4" s="25" t="s">
        <v>743</v>
      </c>
      <c r="AF4" s="26">
        <v>0</v>
      </c>
      <c r="AG4" s="28"/>
      <c r="AH4" s="26">
        <v>54400</v>
      </c>
      <c r="AI4" s="26">
        <v>0</v>
      </c>
      <c r="AJ4" s="26">
        <v>0</v>
      </c>
      <c r="AK4" s="26">
        <v>0</v>
      </c>
      <c r="AL4" s="25" t="s">
        <v>720</v>
      </c>
      <c r="AM4" s="25" t="s">
        <v>720</v>
      </c>
      <c r="AN4" s="25" t="s">
        <v>721</v>
      </c>
      <c r="AO4" s="25" t="s">
        <v>744</v>
      </c>
      <c r="AP4" s="26">
        <v>0</v>
      </c>
      <c r="AQ4" s="25" t="s">
        <v>722</v>
      </c>
    </row>
    <row r="5" spans="1:43" x14ac:dyDescent="0.2">
      <c r="A5" s="25">
        <v>58983</v>
      </c>
      <c r="B5" s="25" t="s">
        <v>746</v>
      </c>
      <c r="C5" s="26">
        <v>301280</v>
      </c>
      <c r="D5" s="25" t="s">
        <v>745</v>
      </c>
      <c r="E5" s="25" t="s">
        <v>713</v>
      </c>
      <c r="F5" s="25" t="s">
        <v>434</v>
      </c>
      <c r="G5" s="25" t="s">
        <v>714</v>
      </c>
      <c r="H5" s="25" t="s">
        <v>715</v>
      </c>
      <c r="I5" s="25" t="s">
        <v>746</v>
      </c>
      <c r="J5" s="26">
        <v>301280</v>
      </c>
      <c r="K5" s="25" t="s">
        <v>654</v>
      </c>
      <c r="L5" s="26">
        <v>0</v>
      </c>
      <c r="M5" s="26">
        <v>0</v>
      </c>
      <c r="N5" s="27">
        <v>43897</v>
      </c>
      <c r="O5" s="27">
        <v>43897</v>
      </c>
      <c r="P5" s="27">
        <v>43897</v>
      </c>
      <c r="Q5" s="28"/>
      <c r="R5" s="25" t="s">
        <v>747</v>
      </c>
      <c r="S5" s="25" t="s">
        <v>748</v>
      </c>
      <c r="T5" s="25" t="s">
        <v>749</v>
      </c>
      <c r="U5" s="25" t="s">
        <v>717</v>
      </c>
      <c r="V5" s="26">
        <v>0</v>
      </c>
      <c r="W5" s="27">
        <v>44715</v>
      </c>
      <c r="X5" s="27">
        <v>44715</v>
      </c>
      <c r="Y5" s="25" t="s">
        <v>718</v>
      </c>
      <c r="Z5" s="25" t="s">
        <v>719</v>
      </c>
      <c r="AA5" s="25" t="s">
        <v>720</v>
      </c>
      <c r="AB5" s="28"/>
      <c r="AC5" s="28"/>
      <c r="AD5" s="25" t="s">
        <v>720</v>
      </c>
      <c r="AE5" s="25" t="s">
        <v>750</v>
      </c>
      <c r="AF5" s="26">
        <v>0</v>
      </c>
      <c r="AG5" s="28"/>
      <c r="AH5" s="26">
        <v>301280</v>
      </c>
      <c r="AI5" s="26">
        <v>0</v>
      </c>
      <c r="AJ5" s="26">
        <v>0</v>
      </c>
      <c r="AK5" s="26">
        <v>0</v>
      </c>
      <c r="AL5" s="25" t="s">
        <v>720</v>
      </c>
      <c r="AM5" s="25" t="s">
        <v>720</v>
      </c>
      <c r="AN5" s="25" t="s">
        <v>721</v>
      </c>
      <c r="AO5" s="25" t="s">
        <v>751</v>
      </c>
      <c r="AP5" s="26">
        <v>0</v>
      </c>
      <c r="AQ5" s="25" t="s">
        <v>722</v>
      </c>
    </row>
    <row r="6" spans="1:43" x14ac:dyDescent="0.2">
      <c r="A6" s="25">
        <v>64241</v>
      </c>
      <c r="B6" s="25" t="s">
        <v>752</v>
      </c>
      <c r="C6" s="26">
        <v>302900</v>
      </c>
      <c r="D6" s="25" t="s">
        <v>712</v>
      </c>
      <c r="E6" s="25" t="s">
        <v>713</v>
      </c>
      <c r="F6" s="25" t="s">
        <v>434</v>
      </c>
      <c r="G6" s="25" t="s">
        <v>714</v>
      </c>
      <c r="H6" s="25" t="s">
        <v>715</v>
      </c>
      <c r="I6" s="25" t="s">
        <v>752</v>
      </c>
      <c r="J6" s="26">
        <v>302900</v>
      </c>
      <c r="K6" s="25" t="s">
        <v>654</v>
      </c>
      <c r="L6" s="26">
        <v>0</v>
      </c>
      <c r="M6" s="26">
        <v>0</v>
      </c>
      <c r="N6" s="27">
        <v>44008</v>
      </c>
      <c r="O6" s="27">
        <v>44008</v>
      </c>
      <c r="P6" s="27">
        <v>44008</v>
      </c>
      <c r="Q6" s="28"/>
      <c r="R6" s="25" t="s">
        <v>753</v>
      </c>
      <c r="S6" s="25" t="s">
        <v>754</v>
      </c>
      <c r="T6" s="25" t="s">
        <v>755</v>
      </c>
      <c r="U6" s="25" t="s">
        <v>717</v>
      </c>
      <c r="V6" s="26">
        <v>0</v>
      </c>
      <c r="W6" s="27">
        <v>44715</v>
      </c>
      <c r="X6" s="27">
        <v>44715</v>
      </c>
      <c r="Y6" s="25" t="s">
        <v>718</v>
      </c>
      <c r="Z6" s="25" t="s">
        <v>719</v>
      </c>
      <c r="AA6" s="25" t="s">
        <v>720</v>
      </c>
      <c r="AB6" s="28"/>
      <c r="AC6" s="28"/>
      <c r="AD6" s="25" t="s">
        <v>720</v>
      </c>
      <c r="AE6" s="25" t="s">
        <v>756</v>
      </c>
      <c r="AF6" s="26">
        <v>0</v>
      </c>
      <c r="AG6" s="28"/>
      <c r="AH6" s="26">
        <v>302900</v>
      </c>
      <c r="AI6" s="26">
        <v>0</v>
      </c>
      <c r="AJ6" s="26">
        <v>0</v>
      </c>
      <c r="AK6" s="26">
        <v>0</v>
      </c>
      <c r="AL6" s="25" t="s">
        <v>720</v>
      </c>
      <c r="AM6" s="25" t="s">
        <v>720</v>
      </c>
      <c r="AN6" s="25" t="s">
        <v>721</v>
      </c>
      <c r="AO6" s="25" t="s">
        <v>757</v>
      </c>
      <c r="AP6" s="26">
        <v>0</v>
      </c>
      <c r="AQ6" s="25" t="s">
        <v>722</v>
      </c>
    </row>
    <row r="7" spans="1:43" x14ac:dyDescent="0.2">
      <c r="A7" s="25">
        <v>66090</v>
      </c>
      <c r="B7" s="25" t="s">
        <v>758</v>
      </c>
      <c r="C7" s="26">
        <v>219800</v>
      </c>
      <c r="D7" s="25" t="s">
        <v>712</v>
      </c>
      <c r="E7" s="25" t="s">
        <v>713</v>
      </c>
      <c r="F7" s="25" t="s">
        <v>434</v>
      </c>
      <c r="G7" s="25" t="s">
        <v>714</v>
      </c>
      <c r="H7" s="25" t="s">
        <v>715</v>
      </c>
      <c r="I7" s="25" t="s">
        <v>758</v>
      </c>
      <c r="J7" s="26">
        <v>219800</v>
      </c>
      <c r="K7" s="25" t="s">
        <v>654</v>
      </c>
      <c r="L7" s="26">
        <v>0</v>
      </c>
      <c r="M7" s="26">
        <v>0</v>
      </c>
      <c r="N7" s="27">
        <v>44038</v>
      </c>
      <c r="O7" s="27">
        <v>44038</v>
      </c>
      <c r="P7" s="27">
        <v>44038</v>
      </c>
      <c r="Q7" s="28"/>
      <c r="R7" s="25" t="s">
        <v>753</v>
      </c>
      <c r="S7" s="25" t="s">
        <v>754</v>
      </c>
      <c r="T7" s="25" t="s">
        <v>755</v>
      </c>
      <c r="U7" s="25" t="s">
        <v>717</v>
      </c>
      <c r="V7" s="26">
        <v>0</v>
      </c>
      <c r="W7" s="27">
        <v>44715</v>
      </c>
      <c r="X7" s="27">
        <v>44715</v>
      </c>
      <c r="Y7" s="25" t="s">
        <v>718</v>
      </c>
      <c r="Z7" s="25" t="s">
        <v>719</v>
      </c>
      <c r="AA7" s="25" t="s">
        <v>720</v>
      </c>
      <c r="AB7" s="28"/>
      <c r="AC7" s="28"/>
      <c r="AD7" s="25" t="s">
        <v>720</v>
      </c>
      <c r="AE7" s="25" t="s">
        <v>759</v>
      </c>
      <c r="AF7" s="26">
        <v>0</v>
      </c>
      <c r="AG7" s="28"/>
      <c r="AH7" s="26">
        <v>219800</v>
      </c>
      <c r="AI7" s="26">
        <v>0</v>
      </c>
      <c r="AJ7" s="26">
        <v>0</v>
      </c>
      <c r="AK7" s="26">
        <v>0</v>
      </c>
      <c r="AL7" s="25" t="s">
        <v>720</v>
      </c>
      <c r="AM7" s="25" t="s">
        <v>720</v>
      </c>
      <c r="AN7" s="25" t="s">
        <v>721</v>
      </c>
      <c r="AO7" s="25" t="s">
        <v>760</v>
      </c>
      <c r="AP7" s="26">
        <v>0</v>
      </c>
      <c r="AQ7" s="25" t="s">
        <v>722</v>
      </c>
    </row>
    <row r="8" spans="1:43" x14ac:dyDescent="0.2">
      <c r="A8" s="25">
        <v>67468</v>
      </c>
      <c r="B8" s="25" t="s">
        <v>761</v>
      </c>
      <c r="C8" s="26">
        <v>113500</v>
      </c>
      <c r="D8" s="25" t="s">
        <v>712</v>
      </c>
      <c r="E8" s="25" t="s">
        <v>713</v>
      </c>
      <c r="F8" s="25" t="s">
        <v>434</v>
      </c>
      <c r="G8" s="25" t="s">
        <v>714</v>
      </c>
      <c r="H8" s="25" t="s">
        <v>715</v>
      </c>
      <c r="I8" s="25" t="s">
        <v>761</v>
      </c>
      <c r="J8" s="26">
        <v>113500</v>
      </c>
      <c r="K8" s="25" t="s">
        <v>654</v>
      </c>
      <c r="L8" s="26">
        <v>0</v>
      </c>
      <c r="M8" s="26">
        <v>0</v>
      </c>
      <c r="N8" s="27">
        <v>44056</v>
      </c>
      <c r="O8" s="27">
        <v>44056</v>
      </c>
      <c r="P8" s="27">
        <v>44056</v>
      </c>
      <c r="Q8" s="28"/>
      <c r="R8" s="25" t="s">
        <v>753</v>
      </c>
      <c r="S8" s="25" t="s">
        <v>754</v>
      </c>
      <c r="T8" s="25" t="s">
        <v>755</v>
      </c>
      <c r="U8" s="25" t="s">
        <v>762</v>
      </c>
      <c r="V8" s="26">
        <v>0</v>
      </c>
      <c r="W8" s="27">
        <v>44715</v>
      </c>
      <c r="X8" s="27">
        <v>44715</v>
      </c>
      <c r="Y8" s="25" t="s">
        <v>718</v>
      </c>
      <c r="Z8" s="25" t="s">
        <v>719</v>
      </c>
      <c r="AA8" s="25" t="s">
        <v>720</v>
      </c>
      <c r="AB8" s="28"/>
      <c r="AC8" s="28"/>
      <c r="AD8" s="25" t="s">
        <v>720</v>
      </c>
      <c r="AE8" s="25" t="s">
        <v>763</v>
      </c>
      <c r="AF8" s="26">
        <v>0</v>
      </c>
      <c r="AG8" s="28"/>
      <c r="AH8" s="26">
        <v>113500</v>
      </c>
      <c r="AI8" s="26">
        <v>0</v>
      </c>
      <c r="AJ8" s="26">
        <v>0</v>
      </c>
      <c r="AK8" s="26">
        <v>0</v>
      </c>
      <c r="AL8" s="25" t="s">
        <v>720</v>
      </c>
      <c r="AM8" s="25" t="s">
        <v>720</v>
      </c>
      <c r="AN8" s="25" t="s">
        <v>721</v>
      </c>
      <c r="AO8" s="25" t="s">
        <v>764</v>
      </c>
      <c r="AP8" s="26">
        <v>0</v>
      </c>
      <c r="AQ8" s="25" t="s">
        <v>722</v>
      </c>
    </row>
    <row r="9" spans="1:43" x14ac:dyDescent="0.2">
      <c r="A9" s="25">
        <v>69462</v>
      </c>
      <c r="B9" s="25" t="s">
        <v>765</v>
      </c>
      <c r="C9" s="26">
        <v>57600</v>
      </c>
      <c r="D9" s="25" t="s">
        <v>737</v>
      </c>
      <c r="E9" s="25" t="s">
        <v>713</v>
      </c>
      <c r="F9" s="25" t="s">
        <v>434</v>
      </c>
      <c r="G9" s="25" t="s">
        <v>714</v>
      </c>
      <c r="H9" s="25" t="s">
        <v>715</v>
      </c>
      <c r="I9" s="25" t="s">
        <v>765</v>
      </c>
      <c r="J9" s="26">
        <v>57600</v>
      </c>
      <c r="K9" s="25" t="s">
        <v>654</v>
      </c>
      <c r="L9" s="26">
        <v>0</v>
      </c>
      <c r="M9" s="26">
        <v>0</v>
      </c>
      <c r="N9" s="27">
        <v>44084</v>
      </c>
      <c r="O9" s="27">
        <v>44079</v>
      </c>
      <c r="P9" s="27">
        <v>44079</v>
      </c>
      <c r="Q9" s="28"/>
      <c r="R9" s="25" t="s">
        <v>766</v>
      </c>
      <c r="S9" s="25" t="s">
        <v>767</v>
      </c>
      <c r="T9" s="25" t="s">
        <v>741</v>
      </c>
      <c r="U9" s="25" t="s">
        <v>768</v>
      </c>
      <c r="V9" s="26">
        <v>0</v>
      </c>
      <c r="W9" s="27">
        <v>44715</v>
      </c>
      <c r="X9" s="27">
        <v>44715</v>
      </c>
      <c r="Y9" s="25" t="s">
        <v>718</v>
      </c>
      <c r="Z9" s="25" t="s">
        <v>719</v>
      </c>
      <c r="AA9" s="25" t="s">
        <v>720</v>
      </c>
      <c r="AB9" s="28"/>
      <c r="AC9" s="28"/>
      <c r="AD9" s="25" t="s">
        <v>720</v>
      </c>
      <c r="AE9" s="25" t="s">
        <v>769</v>
      </c>
      <c r="AF9" s="26">
        <v>0</v>
      </c>
      <c r="AG9" s="28"/>
      <c r="AH9" s="26">
        <v>57600</v>
      </c>
      <c r="AI9" s="26">
        <v>0</v>
      </c>
      <c r="AJ9" s="26">
        <v>0</v>
      </c>
      <c r="AK9" s="26">
        <v>0</v>
      </c>
      <c r="AL9" s="25" t="s">
        <v>720</v>
      </c>
      <c r="AM9" s="25" t="s">
        <v>720</v>
      </c>
      <c r="AN9" s="25" t="s">
        <v>721</v>
      </c>
      <c r="AO9" s="25" t="s">
        <v>770</v>
      </c>
      <c r="AP9" s="26">
        <v>0</v>
      </c>
      <c r="AQ9" s="25" t="s">
        <v>722</v>
      </c>
    </row>
    <row r="10" spans="1:43" x14ac:dyDescent="0.2">
      <c r="A10" s="25">
        <v>712933</v>
      </c>
      <c r="B10" s="25" t="s">
        <v>771</v>
      </c>
      <c r="C10" s="26">
        <v>57600</v>
      </c>
      <c r="D10" s="25" t="s">
        <v>712</v>
      </c>
      <c r="E10" s="25" t="s">
        <v>713</v>
      </c>
      <c r="F10" s="25" t="s">
        <v>434</v>
      </c>
      <c r="G10" s="25" t="s">
        <v>714</v>
      </c>
      <c r="H10" s="25" t="s">
        <v>715</v>
      </c>
      <c r="I10" s="25" t="s">
        <v>771</v>
      </c>
      <c r="J10" s="26">
        <v>57600</v>
      </c>
      <c r="K10" s="25" t="s">
        <v>654</v>
      </c>
      <c r="L10" s="26">
        <v>0</v>
      </c>
      <c r="M10" s="26">
        <v>0</v>
      </c>
      <c r="N10" s="27">
        <v>44114</v>
      </c>
      <c r="O10" s="27">
        <v>44113</v>
      </c>
      <c r="P10" s="27">
        <v>44113</v>
      </c>
      <c r="Q10" s="28"/>
      <c r="R10" s="25" t="s">
        <v>753</v>
      </c>
      <c r="S10" s="25" t="s">
        <v>754</v>
      </c>
      <c r="T10" s="25" t="s">
        <v>755</v>
      </c>
      <c r="U10" s="25" t="s">
        <v>772</v>
      </c>
      <c r="V10" s="26">
        <v>0</v>
      </c>
      <c r="W10" s="27">
        <v>44715</v>
      </c>
      <c r="X10" s="27">
        <v>44715</v>
      </c>
      <c r="Y10" s="25" t="s">
        <v>718</v>
      </c>
      <c r="Z10" s="25" t="s">
        <v>719</v>
      </c>
      <c r="AA10" s="25" t="s">
        <v>720</v>
      </c>
      <c r="AB10" s="28"/>
      <c r="AC10" s="28"/>
      <c r="AD10" s="25" t="s">
        <v>720</v>
      </c>
      <c r="AE10" s="25" t="s">
        <v>773</v>
      </c>
      <c r="AF10" s="26">
        <v>0</v>
      </c>
      <c r="AG10" s="28"/>
      <c r="AH10" s="26">
        <v>57600</v>
      </c>
      <c r="AI10" s="26">
        <v>0</v>
      </c>
      <c r="AJ10" s="26">
        <v>0</v>
      </c>
      <c r="AK10" s="26">
        <v>0</v>
      </c>
      <c r="AL10" s="25" t="s">
        <v>720</v>
      </c>
      <c r="AM10" s="25" t="s">
        <v>720</v>
      </c>
      <c r="AN10" s="25" t="s">
        <v>721</v>
      </c>
      <c r="AO10" s="25" t="s">
        <v>774</v>
      </c>
      <c r="AP10" s="26">
        <v>0</v>
      </c>
      <c r="AQ10" s="25" t="s">
        <v>722</v>
      </c>
    </row>
    <row r="11" spans="1:43" x14ac:dyDescent="0.2">
      <c r="A11" s="25">
        <v>715088</v>
      </c>
      <c r="B11" s="25" t="s">
        <v>775</v>
      </c>
      <c r="C11" s="26">
        <v>218800</v>
      </c>
      <c r="D11" s="25" t="s">
        <v>712</v>
      </c>
      <c r="E11" s="25" t="s">
        <v>713</v>
      </c>
      <c r="F11" s="25" t="s">
        <v>434</v>
      </c>
      <c r="G11" s="25" t="s">
        <v>714</v>
      </c>
      <c r="H11" s="25" t="s">
        <v>715</v>
      </c>
      <c r="I11" s="25" t="s">
        <v>775</v>
      </c>
      <c r="J11" s="26">
        <v>218800</v>
      </c>
      <c r="K11" s="25" t="s">
        <v>654</v>
      </c>
      <c r="L11" s="26">
        <v>0</v>
      </c>
      <c r="M11" s="26">
        <v>0</v>
      </c>
      <c r="N11" s="27">
        <v>44138</v>
      </c>
      <c r="O11" s="27">
        <v>44138</v>
      </c>
      <c r="P11" s="27">
        <v>44138</v>
      </c>
      <c r="Q11" s="28"/>
      <c r="R11" s="25" t="s">
        <v>724</v>
      </c>
      <c r="S11" s="25" t="s">
        <v>725</v>
      </c>
      <c r="T11" s="25" t="s">
        <v>716</v>
      </c>
      <c r="U11" s="25" t="s">
        <v>717</v>
      </c>
      <c r="V11" s="26">
        <v>0</v>
      </c>
      <c r="W11" s="27">
        <v>44715</v>
      </c>
      <c r="X11" s="27">
        <v>44715</v>
      </c>
      <c r="Y11" s="25" t="s">
        <v>776</v>
      </c>
      <c r="Z11" s="25" t="s">
        <v>719</v>
      </c>
      <c r="AA11" s="25" t="s">
        <v>720</v>
      </c>
      <c r="AB11" s="28"/>
      <c r="AC11" s="28"/>
      <c r="AD11" s="25" t="s">
        <v>720</v>
      </c>
      <c r="AE11" s="25" t="s">
        <v>777</v>
      </c>
      <c r="AF11" s="26">
        <v>0</v>
      </c>
      <c r="AG11" s="28"/>
      <c r="AH11" s="26">
        <v>218800</v>
      </c>
      <c r="AI11" s="26">
        <v>0</v>
      </c>
      <c r="AJ11" s="26">
        <v>0</v>
      </c>
      <c r="AK11" s="26">
        <v>0</v>
      </c>
      <c r="AL11" s="25" t="s">
        <v>720</v>
      </c>
      <c r="AM11" s="25" t="s">
        <v>720</v>
      </c>
      <c r="AN11" s="25" t="s">
        <v>721</v>
      </c>
      <c r="AO11" s="25" t="s">
        <v>778</v>
      </c>
      <c r="AP11" s="26">
        <v>0</v>
      </c>
      <c r="AQ11" s="25" t="s">
        <v>722</v>
      </c>
    </row>
    <row r="12" spans="1:43" x14ac:dyDescent="0.2">
      <c r="A12" s="25">
        <v>715377</v>
      </c>
      <c r="B12" s="25" t="s">
        <v>779</v>
      </c>
      <c r="C12" s="26">
        <v>50600</v>
      </c>
      <c r="D12" s="25" t="s">
        <v>712</v>
      </c>
      <c r="E12" s="25" t="s">
        <v>713</v>
      </c>
      <c r="F12" s="25" t="s">
        <v>434</v>
      </c>
      <c r="G12" s="25" t="s">
        <v>714</v>
      </c>
      <c r="H12" s="25" t="s">
        <v>715</v>
      </c>
      <c r="I12" s="25" t="s">
        <v>779</v>
      </c>
      <c r="J12" s="26">
        <v>50600</v>
      </c>
      <c r="K12" s="25" t="s">
        <v>654</v>
      </c>
      <c r="L12" s="26">
        <v>0</v>
      </c>
      <c r="M12" s="26">
        <v>0</v>
      </c>
      <c r="N12" s="27">
        <v>44140</v>
      </c>
      <c r="O12" s="27">
        <v>44140</v>
      </c>
      <c r="P12" s="27">
        <v>44140</v>
      </c>
      <c r="Q12" s="28"/>
      <c r="R12" s="25" t="s">
        <v>724</v>
      </c>
      <c r="S12" s="25" t="s">
        <v>725</v>
      </c>
      <c r="T12" s="25" t="s">
        <v>716</v>
      </c>
      <c r="U12" s="25" t="s">
        <v>717</v>
      </c>
      <c r="V12" s="26">
        <v>0</v>
      </c>
      <c r="W12" s="27">
        <v>44715</v>
      </c>
      <c r="X12" s="27">
        <v>44715</v>
      </c>
      <c r="Y12" s="25" t="s">
        <v>776</v>
      </c>
      <c r="Z12" s="25" t="s">
        <v>719</v>
      </c>
      <c r="AA12" s="25" t="s">
        <v>720</v>
      </c>
      <c r="AB12" s="28"/>
      <c r="AC12" s="28"/>
      <c r="AD12" s="25" t="s">
        <v>720</v>
      </c>
      <c r="AE12" s="25" t="s">
        <v>777</v>
      </c>
      <c r="AF12" s="26">
        <v>0</v>
      </c>
      <c r="AG12" s="28"/>
      <c r="AH12" s="26">
        <v>50600</v>
      </c>
      <c r="AI12" s="26">
        <v>0</v>
      </c>
      <c r="AJ12" s="26">
        <v>0</v>
      </c>
      <c r="AK12" s="26">
        <v>0</v>
      </c>
      <c r="AL12" s="25" t="s">
        <v>720</v>
      </c>
      <c r="AM12" s="25" t="s">
        <v>720</v>
      </c>
      <c r="AN12" s="25" t="s">
        <v>721</v>
      </c>
      <c r="AO12" s="25" t="s">
        <v>780</v>
      </c>
      <c r="AP12" s="26">
        <v>0</v>
      </c>
      <c r="AQ12" s="25" t="s">
        <v>722</v>
      </c>
    </row>
    <row r="13" spans="1:43" x14ac:dyDescent="0.2">
      <c r="A13" s="25">
        <v>715379</v>
      </c>
      <c r="B13" s="25" t="s">
        <v>781</v>
      </c>
      <c r="C13" s="26">
        <v>48000</v>
      </c>
      <c r="D13" s="25" t="s">
        <v>712</v>
      </c>
      <c r="E13" s="25" t="s">
        <v>713</v>
      </c>
      <c r="F13" s="25" t="s">
        <v>434</v>
      </c>
      <c r="G13" s="25" t="s">
        <v>714</v>
      </c>
      <c r="H13" s="25" t="s">
        <v>715</v>
      </c>
      <c r="I13" s="25" t="s">
        <v>781</v>
      </c>
      <c r="J13" s="26">
        <v>48000</v>
      </c>
      <c r="K13" s="25" t="s">
        <v>654</v>
      </c>
      <c r="L13" s="26">
        <v>0</v>
      </c>
      <c r="M13" s="26">
        <v>0</v>
      </c>
      <c r="N13" s="27">
        <v>44140</v>
      </c>
      <c r="O13" s="27">
        <v>44140</v>
      </c>
      <c r="P13" s="27">
        <v>44140</v>
      </c>
      <c r="Q13" s="28"/>
      <c r="R13" s="25" t="s">
        <v>724</v>
      </c>
      <c r="S13" s="25" t="s">
        <v>725</v>
      </c>
      <c r="T13" s="25" t="s">
        <v>716</v>
      </c>
      <c r="U13" s="25" t="s">
        <v>717</v>
      </c>
      <c r="V13" s="26">
        <v>0</v>
      </c>
      <c r="W13" s="27">
        <v>44715</v>
      </c>
      <c r="X13" s="27">
        <v>44715</v>
      </c>
      <c r="Y13" s="25" t="s">
        <v>776</v>
      </c>
      <c r="Z13" s="25" t="s">
        <v>719</v>
      </c>
      <c r="AA13" s="25" t="s">
        <v>720</v>
      </c>
      <c r="AB13" s="28"/>
      <c r="AC13" s="28"/>
      <c r="AD13" s="25" t="s">
        <v>720</v>
      </c>
      <c r="AE13" s="25" t="s">
        <v>777</v>
      </c>
      <c r="AF13" s="26">
        <v>0</v>
      </c>
      <c r="AG13" s="28"/>
      <c r="AH13" s="26">
        <v>48000</v>
      </c>
      <c r="AI13" s="26">
        <v>0</v>
      </c>
      <c r="AJ13" s="26">
        <v>0</v>
      </c>
      <c r="AK13" s="26">
        <v>0</v>
      </c>
      <c r="AL13" s="25" t="s">
        <v>720</v>
      </c>
      <c r="AM13" s="25" t="s">
        <v>720</v>
      </c>
      <c r="AN13" s="25" t="s">
        <v>721</v>
      </c>
      <c r="AO13" s="25" t="s">
        <v>782</v>
      </c>
      <c r="AP13" s="26">
        <v>0</v>
      </c>
      <c r="AQ13" s="25" t="s">
        <v>722</v>
      </c>
    </row>
    <row r="14" spans="1:43" x14ac:dyDescent="0.2">
      <c r="A14" s="25">
        <v>716570</v>
      </c>
      <c r="B14" s="25" t="s">
        <v>783</v>
      </c>
      <c r="C14" s="26">
        <v>106664</v>
      </c>
      <c r="D14" s="25" t="s">
        <v>712</v>
      </c>
      <c r="E14" s="25" t="s">
        <v>713</v>
      </c>
      <c r="F14" s="25" t="s">
        <v>434</v>
      </c>
      <c r="G14" s="25" t="s">
        <v>714</v>
      </c>
      <c r="H14" s="25" t="s">
        <v>715</v>
      </c>
      <c r="I14" s="25" t="s">
        <v>783</v>
      </c>
      <c r="J14" s="26">
        <v>106664</v>
      </c>
      <c r="K14" s="25" t="s">
        <v>654</v>
      </c>
      <c r="L14" s="26">
        <v>0</v>
      </c>
      <c r="M14" s="26">
        <v>0</v>
      </c>
      <c r="N14" s="27">
        <v>44155</v>
      </c>
      <c r="O14" s="27">
        <v>44155</v>
      </c>
      <c r="P14" s="27">
        <v>44155</v>
      </c>
      <c r="Q14" s="28"/>
      <c r="R14" s="25" t="s">
        <v>784</v>
      </c>
      <c r="S14" s="25" t="s">
        <v>785</v>
      </c>
      <c r="T14" s="25" t="s">
        <v>786</v>
      </c>
      <c r="U14" s="25" t="s">
        <v>787</v>
      </c>
      <c r="V14" s="26">
        <v>0</v>
      </c>
      <c r="W14" s="27">
        <v>44715</v>
      </c>
      <c r="X14" s="27">
        <v>44715</v>
      </c>
      <c r="Y14" s="25" t="s">
        <v>718</v>
      </c>
      <c r="Z14" s="25" t="s">
        <v>719</v>
      </c>
      <c r="AA14" s="25" t="s">
        <v>720</v>
      </c>
      <c r="AB14" s="28"/>
      <c r="AC14" s="28"/>
      <c r="AD14" s="25" t="s">
        <v>720</v>
      </c>
      <c r="AE14" s="25" t="s">
        <v>788</v>
      </c>
      <c r="AF14" s="26">
        <v>0</v>
      </c>
      <c r="AG14" s="28"/>
      <c r="AH14" s="26">
        <v>106664</v>
      </c>
      <c r="AI14" s="26">
        <v>0</v>
      </c>
      <c r="AJ14" s="26">
        <v>0</v>
      </c>
      <c r="AK14" s="26">
        <v>0</v>
      </c>
      <c r="AL14" s="25" t="s">
        <v>720</v>
      </c>
      <c r="AM14" s="25" t="s">
        <v>720</v>
      </c>
      <c r="AN14" s="25" t="s">
        <v>721</v>
      </c>
      <c r="AO14" s="25" t="s">
        <v>789</v>
      </c>
      <c r="AP14" s="26">
        <v>0</v>
      </c>
      <c r="AQ14" s="25" t="s">
        <v>722</v>
      </c>
    </row>
    <row r="15" spans="1:43" x14ac:dyDescent="0.2">
      <c r="A15" s="25">
        <v>725481</v>
      </c>
      <c r="B15" s="25" t="s">
        <v>535</v>
      </c>
      <c r="C15" s="26">
        <v>60764</v>
      </c>
      <c r="D15" s="25" t="s">
        <v>712</v>
      </c>
      <c r="E15" s="25" t="s">
        <v>713</v>
      </c>
      <c r="F15" s="25" t="s">
        <v>434</v>
      </c>
      <c r="G15" s="25" t="s">
        <v>714</v>
      </c>
      <c r="H15" s="25" t="s">
        <v>715</v>
      </c>
      <c r="I15" s="25" t="s">
        <v>535</v>
      </c>
      <c r="J15" s="26">
        <v>60764</v>
      </c>
      <c r="K15" s="25" t="s">
        <v>654</v>
      </c>
      <c r="L15" s="26">
        <v>0</v>
      </c>
      <c r="M15" s="26">
        <v>0</v>
      </c>
      <c r="N15" s="27">
        <v>44249</v>
      </c>
      <c r="O15" s="27">
        <v>44248</v>
      </c>
      <c r="P15" s="27">
        <v>44248</v>
      </c>
      <c r="Q15" s="28"/>
      <c r="R15" s="25" t="s">
        <v>790</v>
      </c>
      <c r="S15" s="25" t="s">
        <v>791</v>
      </c>
      <c r="T15" s="25" t="s">
        <v>792</v>
      </c>
      <c r="U15" s="25" t="s">
        <v>793</v>
      </c>
      <c r="V15" s="26">
        <v>0</v>
      </c>
      <c r="W15" s="27">
        <v>44715</v>
      </c>
      <c r="X15" s="27">
        <v>44715</v>
      </c>
      <c r="Y15" s="25" t="s">
        <v>718</v>
      </c>
      <c r="Z15" s="25" t="s">
        <v>719</v>
      </c>
      <c r="AA15" s="25" t="s">
        <v>720</v>
      </c>
      <c r="AB15" s="28"/>
      <c r="AC15" s="28"/>
      <c r="AD15" s="25" t="s">
        <v>720</v>
      </c>
      <c r="AE15" s="25" t="s">
        <v>794</v>
      </c>
      <c r="AF15" s="26">
        <v>0</v>
      </c>
      <c r="AG15" s="28"/>
      <c r="AH15" s="26">
        <v>60764</v>
      </c>
      <c r="AI15" s="26">
        <v>0</v>
      </c>
      <c r="AJ15" s="26">
        <v>0</v>
      </c>
      <c r="AK15" s="26">
        <v>0</v>
      </c>
      <c r="AL15" s="25" t="s">
        <v>720</v>
      </c>
      <c r="AM15" s="25" t="s">
        <v>720</v>
      </c>
      <c r="AN15" s="25" t="s">
        <v>721</v>
      </c>
      <c r="AO15" s="25" t="s">
        <v>795</v>
      </c>
      <c r="AP15" s="26">
        <v>0</v>
      </c>
      <c r="AQ15" s="25" t="s">
        <v>722</v>
      </c>
    </row>
    <row r="16" spans="1:43" x14ac:dyDescent="0.2">
      <c r="A16" s="25">
        <v>767168</v>
      </c>
      <c r="B16" s="25" t="s">
        <v>797</v>
      </c>
      <c r="C16" s="26">
        <v>139100</v>
      </c>
      <c r="D16" s="25" t="s">
        <v>796</v>
      </c>
      <c r="E16" s="25" t="s">
        <v>713</v>
      </c>
      <c r="F16" s="25" t="s">
        <v>434</v>
      </c>
      <c r="G16" s="25" t="s">
        <v>714</v>
      </c>
      <c r="H16" s="25" t="s">
        <v>715</v>
      </c>
      <c r="I16" s="25" t="s">
        <v>797</v>
      </c>
      <c r="J16" s="26">
        <v>139100</v>
      </c>
      <c r="K16" s="25" t="s">
        <v>654</v>
      </c>
      <c r="L16" s="26">
        <v>0</v>
      </c>
      <c r="M16" s="26">
        <v>0</v>
      </c>
      <c r="N16" s="27">
        <v>44626</v>
      </c>
      <c r="O16" s="27">
        <v>44626</v>
      </c>
      <c r="P16" s="27">
        <v>44626</v>
      </c>
      <c r="Q16" s="27">
        <v>44700</v>
      </c>
      <c r="R16" s="25" t="s">
        <v>798</v>
      </c>
      <c r="S16" s="25" t="s">
        <v>799</v>
      </c>
      <c r="T16" s="25" t="s">
        <v>800</v>
      </c>
      <c r="U16" s="25" t="s">
        <v>801</v>
      </c>
      <c r="V16" s="26">
        <v>0</v>
      </c>
      <c r="W16" s="27">
        <v>44683</v>
      </c>
      <c r="X16" s="27">
        <v>44683</v>
      </c>
      <c r="Y16" s="25" t="s">
        <v>718</v>
      </c>
      <c r="Z16" s="25" t="s">
        <v>719</v>
      </c>
      <c r="AA16" s="25" t="s">
        <v>720</v>
      </c>
      <c r="AB16" s="28"/>
      <c r="AC16" s="28"/>
      <c r="AD16" s="25" t="s">
        <v>720</v>
      </c>
      <c r="AE16" s="25" t="s">
        <v>802</v>
      </c>
      <c r="AF16" s="26">
        <v>0</v>
      </c>
      <c r="AG16" s="28"/>
      <c r="AH16" s="26">
        <v>139100</v>
      </c>
      <c r="AI16" s="26">
        <v>0</v>
      </c>
      <c r="AJ16" s="26">
        <v>0</v>
      </c>
      <c r="AK16" s="26">
        <v>0</v>
      </c>
      <c r="AL16" s="25" t="s">
        <v>720</v>
      </c>
      <c r="AM16" s="25" t="s">
        <v>720</v>
      </c>
      <c r="AN16" s="25" t="s">
        <v>721</v>
      </c>
      <c r="AO16" s="25" t="s">
        <v>803</v>
      </c>
      <c r="AP16" s="26">
        <v>0</v>
      </c>
      <c r="AQ16" s="25" t="s">
        <v>722</v>
      </c>
    </row>
    <row r="17" spans="1:43" x14ac:dyDescent="0.2">
      <c r="A17" s="25">
        <v>773576</v>
      </c>
      <c r="B17" s="25" t="s">
        <v>804</v>
      </c>
      <c r="C17" s="26">
        <v>214702</v>
      </c>
      <c r="D17" s="25" t="s">
        <v>796</v>
      </c>
      <c r="E17" s="25" t="s">
        <v>713</v>
      </c>
      <c r="F17" s="25" t="s">
        <v>434</v>
      </c>
      <c r="G17" s="25" t="s">
        <v>714</v>
      </c>
      <c r="H17" s="25" t="s">
        <v>715</v>
      </c>
      <c r="I17" s="25" t="s">
        <v>804</v>
      </c>
      <c r="J17" s="26">
        <v>214702</v>
      </c>
      <c r="K17" s="25" t="s">
        <v>654</v>
      </c>
      <c r="L17" s="26">
        <v>0</v>
      </c>
      <c r="M17" s="26">
        <v>0</v>
      </c>
      <c r="N17" s="27">
        <v>44679</v>
      </c>
      <c r="O17" s="27">
        <v>44679</v>
      </c>
      <c r="P17" s="27">
        <v>44679</v>
      </c>
      <c r="Q17" s="28"/>
      <c r="R17" s="25" t="s">
        <v>805</v>
      </c>
      <c r="S17" s="25" t="s">
        <v>806</v>
      </c>
      <c r="T17" s="25" t="s">
        <v>800</v>
      </c>
      <c r="U17" s="25" t="s">
        <v>807</v>
      </c>
      <c r="V17" s="26">
        <v>0</v>
      </c>
      <c r="W17" s="27">
        <v>44692</v>
      </c>
      <c r="X17" s="27">
        <v>44692</v>
      </c>
      <c r="Y17" s="25" t="s">
        <v>718</v>
      </c>
      <c r="Z17" s="25" t="s">
        <v>719</v>
      </c>
      <c r="AA17" s="25" t="s">
        <v>720</v>
      </c>
      <c r="AB17" s="28"/>
      <c r="AC17" s="28"/>
      <c r="AD17" s="25" t="s">
        <v>720</v>
      </c>
      <c r="AE17" s="25" t="s">
        <v>808</v>
      </c>
      <c r="AF17" s="26">
        <v>0</v>
      </c>
      <c r="AG17" s="28"/>
      <c r="AH17" s="26">
        <v>214702</v>
      </c>
      <c r="AI17" s="26">
        <v>0</v>
      </c>
      <c r="AJ17" s="26">
        <v>0</v>
      </c>
      <c r="AK17" s="26">
        <v>0</v>
      </c>
      <c r="AL17" s="25" t="s">
        <v>720</v>
      </c>
      <c r="AM17" s="25" t="s">
        <v>720</v>
      </c>
      <c r="AN17" s="25" t="s">
        <v>721</v>
      </c>
      <c r="AO17" s="25" t="s">
        <v>809</v>
      </c>
      <c r="AP17" s="26">
        <v>0</v>
      </c>
      <c r="AQ17" s="25" t="s">
        <v>722</v>
      </c>
    </row>
    <row r="18" spans="1:43" x14ac:dyDescent="0.2">
      <c r="A18" s="25">
        <v>776148</v>
      </c>
      <c r="B18" s="25" t="s">
        <v>810</v>
      </c>
      <c r="C18" s="26">
        <v>569180</v>
      </c>
      <c r="D18" s="25" t="s">
        <v>712</v>
      </c>
      <c r="E18" s="25" t="s">
        <v>713</v>
      </c>
      <c r="F18" s="25" t="s">
        <v>434</v>
      </c>
      <c r="G18" s="25" t="s">
        <v>714</v>
      </c>
      <c r="H18" s="25" t="s">
        <v>715</v>
      </c>
      <c r="I18" s="25" t="s">
        <v>810</v>
      </c>
      <c r="J18" s="26">
        <v>569180</v>
      </c>
      <c r="K18" s="25" t="s">
        <v>654</v>
      </c>
      <c r="L18" s="26">
        <v>0</v>
      </c>
      <c r="M18" s="26">
        <v>0</v>
      </c>
      <c r="N18" s="27">
        <v>44696</v>
      </c>
      <c r="O18" s="27">
        <v>44696</v>
      </c>
      <c r="P18" s="27">
        <v>44696</v>
      </c>
      <c r="Q18" s="28"/>
      <c r="R18" s="25" t="s">
        <v>811</v>
      </c>
      <c r="S18" s="25" t="s">
        <v>812</v>
      </c>
      <c r="T18" s="25" t="s">
        <v>813</v>
      </c>
      <c r="U18" s="25" t="s">
        <v>814</v>
      </c>
      <c r="V18" s="26">
        <v>0</v>
      </c>
      <c r="W18" s="27">
        <v>44722</v>
      </c>
      <c r="X18" s="27">
        <v>44722</v>
      </c>
      <c r="Y18" s="25" t="s">
        <v>718</v>
      </c>
      <c r="Z18" s="25" t="s">
        <v>719</v>
      </c>
      <c r="AA18" s="25" t="s">
        <v>720</v>
      </c>
      <c r="AB18" s="28"/>
      <c r="AC18" s="28"/>
      <c r="AD18" s="25" t="s">
        <v>720</v>
      </c>
      <c r="AE18" s="25" t="s">
        <v>815</v>
      </c>
      <c r="AF18" s="26">
        <v>0</v>
      </c>
      <c r="AG18" s="28"/>
      <c r="AH18" s="26">
        <v>569180</v>
      </c>
      <c r="AI18" s="26">
        <v>0</v>
      </c>
      <c r="AJ18" s="26">
        <v>0</v>
      </c>
      <c r="AK18" s="26">
        <v>0</v>
      </c>
      <c r="AL18" s="25" t="s">
        <v>720</v>
      </c>
      <c r="AM18" s="25" t="s">
        <v>720</v>
      </c>
      <c r="AN18" s="25" t="s">
        <v>721</v>
      </c>
      <c r="AO18" s="25" t="s">
        <v>816</v>
      </c>
      <c r="AP18" s="26">
        <v>0</v>
      </c>
      <c r="AQ18" s="25" t="s">
        <v>722</v>
      </c>
    </row>
    <row r="19" spans="1:43" x14ac:dyDescent="0.2">
      <c r="A19" s="25">
        <v>776537</v>
      </c>
      <c r="B19" s="25" t="s">
        <v>818</v>
      </c>
      <c r="C19" s="26">
        <v>133748</v>
      </c>
      <c r="D19" s="25" t="s">
        <v>817</v>
      </c>
      <c r="E19" s="25" t="s">
        <v>713</v>
      </c>
      <c r="F19" s="25" t="s">
        <v>434</v>
      </c>
      <c r="G19" s="25" t="s">
        <v>714</v>
      </c>
      <c r="H19" s="25" t="s">
        <v>715</v>
      </c>
      <c r="I19" s="25" t="s">
        <v>818</v>
      </c>
      <c r="J19" s="26">
        <v>133748</v>
      </c>
      <c r="K19" s="25" t="s">
        <v>654</v>
      </c>
      <c r="L19" s="26">
        <v>0</v>
      </c>
      <c r="M19" s="26">
        <v>0</v>
      </c>
      <c r="N19" s="27">
        <v>44698</v>
      </c>
      <c r="O19" s="27">
        <v>44630</v>
      </c>
      <c r="P19" s="27">
        <v>44630</v>
      </c>
      <c r="Q19" s="28"/>
      <c r="R19" s="25" t="s">
        <v>819</v>
      </c>
      <c r="S19" s="25" t="s">
        <v>806</v>
      </c>
      <c r="T19" s="25" t="s">
        <v>800</v>
      </c>
      <c r="U19" s="25" t="s">
        <v>820</v>
      </c>
      <c r="V19" s="26">
        <v>0</v>
      </c>
      <c r="W19" s="27">
        <v>44722</v>
      </c>
      <c r="X19" s="27">
        <v>44722</v>
      </c>
      <c r="Y19" s="25" t="s">
        <v>718</v>
      </c>
      <c r="Z19" s="25" t="s">
        <v>719</v>
      </c>
      <c r="AA19" s="25" t="s">
        <v>720</v>
      </c>
      <c r="AB19" s="28"/>
      <c r="AC19" s="28"/>
      <c r="AD19" s="25" t="s">
        <v>720</v>
      </c>
      <c r="AE19" s="25" t="s">
        <v>821</v>
      </c>
      <c r="AF19" s="26">
        <v>0</v>
      </c>
      <c r="AG19" s="28"/>
      <c r="AH19" s="26">
        <v>133748</v>
      </c>
      <c r="AI19" s="26">
        <v>0</v>
      </c>
      <c r="AJ19" s="26">
        <v>0</v>
      </c>
      <c r="AK19" s="26">
        <v>0</v>
      </c>
      <c r="AL19" s="25" t="s">
        <v>720</v>
      </c>
      <c r="AM19" s="25" t="s">
        <v>720</v>
      </c>
      <c r="AN19" s="25" t="s">
        <v>721</v>
      </c>
      <c r="AO19" s="25" t="s">
        <v>822</v>
      </c>
      <c r="AP19" s="26">
        <v>0</v>
      </c>
      <c r="AQ19" s="25" t="s">
        <v>722</v>
      </c>
    </row>
    <row r="20" spans="1:43" x14ac:dyDescent="0.2">
      <c r="A20" s="25">
        <v>776540</v>
      </c>
      <c r="B20" s="25" t="s">
        <v>823</v>
      </c>
      <c r="C20" s="26">
        <v>75631</v>
      </c>
      <c r="D20" s="25" t="s">
        <v>817</v>
      </c>
      <c r="E20" s="25" t="s">
        <v>713</v>
      </c>
      <c r="F20" s="25" t="s">
        <v>434</v>
      </c>
      <c r="G20" s="25" t="s">
        <v>714</v>
      </c>
      <c r="H20" s="25" t="s">
        <v>715</v>
      </c>
      <c r="I20" s="25" t="s">
        <v>823</v>
      </c>
      <c r="J20" s="26">
        <v>75631</v>
      </c>
      <c r="K20" s="25" t="s">
        <v>654</v>
      </c>
      <c r="L20" s="26">
        <v>0</v>
      </c>
      <c r="M20" s="26">
        <v>0</v>
      </c>
      <c r="N20" s="27">
        <v>44698</v>
      </c>
      <c r="O20" s="27">
        <v>44606</v>
      </c>
      <c r="P20" s="27">
        <v>44606</v>
      </c>
      <c r="Q20" s="28"/>
      <c r="R20" s="25" t="s">
        <v>798</v>
      </c>
      <c r="S20" s="25" t="s">
        <v>799</v>
      </c>
      <c r="T20" s="25" t="s">
        <v>800</v>
      </c>
      <c r="U20" s="25" t="s">
        <v>824</v>
      </c>
      <c r="V20" s="26">
        <v>0</v>
      </c>
      <c r="W20" s="27">
        <v>44722</v>
      </c>
      <c r="X20" s="27">
        <v>44722</v>
      </c>
      <c r="Y20" s="25" t="s">
        <v>718</v>
      </c>
      <c r="Z20" s="25" t="s">
        <v>719</v>
      </c>
      <c r="AA20" s="25" t="s">
        <v>720</v>
      </c>
      <c r="AB20" s="28"/>
      <c r="AC20" s="28"/>
      <c r="AD20" s="25" t="s">
        <v>720</v>
      </c>
      <c r="AE20" s="25" t="s">
        <v>825</v>
      </c>
      <c r="AF20" s="26">
        <v>0</v>
      </c>
      <c r="AG20" s="28"/>
      <c r="AH20" s="26">
        <v>75631</v>
      </c>
      <c r="AI20" s="26">
        <v>0</v>
      </c>
      <c r="AJ20" s="26">
        <v>0</v>
      </c>
      <c r="AK20" s="26">
        <v>0</v>
      </c>
      <c r="AL20" s="25" t="s">
        <v>720</v>
      </c>
      <c r="AM20" s="25" t="s">
        <v>720</v>
      </c>
      <c r="AN20" s="25" t="s">
        <v>721</v>
      </c>
      <c r="AO20" s="25" t="s">
        <v>826</v>
      </c>
      <c r="AP20" s="26">
        <v>0</v>
      </c>
      <c r="AQ20" s="25" t="s">
        <v>722</v>
      </c>
    </row>
    <row r="21" spans="1:43" x14ac:dyDescent="0.2">
      <c r="A21" s="25">
        <v>778776</v>
      </c>
      <c r="B21" s="25" t="s">
        <v>828</v>
      </c>
      <c r="C21" s="26">
        <v>946987</v>
      </c>
      <c r="D21" s="25" t="s">
        <v>827</v>
      </c>
      <c r="E21" s="25" t="s">
        <v>713</v>
      </c>
      <c r="F21" s="25" t="s">
        <v>434</v>
      </c>
      <c r="G21" s="25" t="s">
        <v>714</v>
      </c>
      <c r="H21" s="25" t="s">
        <v>715</v>
      </c>
      <c r="I21" s="25" t="s">
        <v>828</v>
      </c>
      <c r="J21" s="26">
        <v>946987</v>
      </c>
      <c r="K21" s="25" t="s">
        <v>654</v>
      </c>
      <c r="L21" s="26">
        <v>0</v>
      </c>
      <c r="M21" s="26">
        <v>0</v>
      </c>
      <c r="N21" s="27">
        <v>44713</v>
      </c>
      <c r="O21" s="27">
        <v>44713</v>
      </c>
      <c r="P21" s="27">
        <v>44713</v>
      </c>
      <c r="Q21" s="28"/>
      <c r="R21" s="25" t="s">
        <v>829</v>
      </c>
      <c r="S21" s="25" t="s">
        <v>785</v>
      </c>
      <c r="T21" s="25" t="s">
        <v>786</v>
      </c>
      <c r="U21" s="25" t="s">
        <v>717</v>
      </c>
      <c r="V21" s="26">
        <v>0</v>
      </c>
      <c r="W21" s="27">
        <v>44753</v>
      </c>
      <c r="X21" s="27">
        <v>44753</v>
      </c>
      <c r="Y21" s="25" t="s">
        <v>830</v>
      </c>
      <c r="Z21" s="25" t="s">
        <v>720</v>
      </c>
      <c r="AA21" s="25" t="s">
        <v>720</v>
      </c>
      <c r="AB21" s="28"/>
      <c r="AC21" s="28"/>
      <c r="AD21" s="25" t="s">
        <v>720</v>
      </c>
      <c r="AE21" s="25" t="s">
        <v>831</v>
      </c>
      <c r="AF21" s="26">
        <v>0</v>
      </c>
      <c r="AG21" s="28"/>
      <c r="AH21" s="26">
        <v>0</v>
      </c>
      <c r="AI21" s="26">
        <v>0</v>
      </c>
      <c r="AJ21" s="26">
        <v>0</v>
      </c>
      <c r="AK21" s="26">
        <v>0</v>
      </c>
      <c r="AL21" s="25" t="s">
        <v>720</v>
      </c>
      <c r="AM21" s="25" t="s">
        <v>720</v>
      </c>
      <c r="AN21" s="25" t="s">
        <v>717</v>
      </c>
      <c r="AO21" s="25" t="s">
        <v>832</v>
      </c>
      <c r="AP21" s="26">
        <v>0</v>
      </c>
      <c r="AQ21" s="25" t="s">
        <v>722</v>
      </c>
    </row>
    <row r="22" spans="1:43" x14ac:dyDescent="0.2">
      <c r="A22" s="25">
        <v>779324</v>
      </c>
      <c r="B22" s="25" t="s">
        <v>833</v>
      </c>
      <c r="C22" s="26">
        <v>146701</v>
      </c>
      <c r="D22" s="25" t="s">
        <v>745</v>
      </c>
      <c r="E22" s="25" t="s">
        <v>713</v>
      </c>
      <c r="F22" s="25" t="s">
        <v>434</v>
      </c>
      <c r="G22" s="25" t="s">
        <v>714</v>
      </c>
      <c r="H22" s="25" t="s">
        <v>715</v>
      </c>
      <c r="I22" s="25" t="s">
        <v>833</v>
      </c>
      <c r="J22" s="26">
        <v>146701</v>
      </c>
      <c r="K22" s="25" t="s">
        <v>654</v>
      </c>
      <c r="L22" s="26">
        <v>0</v>
      </c>
      <c r="M22" s="26">
        <v>0</v>
      </c>
      <c r="N22" s="27">
        <v>44716</v>
      </c>
      <c r="O22" s="27">
        <v>44716</v>
      </c>
      <c r="P22" s="27">
        <v>44716</v>
      </c>
      <c r="Q22" s="28"/>
      <c r="R22" s="25" t="s">
        <v>829</v>
      </c>
      <c r="S22" s="25" t="s">
        <v>785</v>
      </c>
      <c r="T22" s="25" t="s">
        <v>786</v>
      </c>
      <c r="U22" s="25" t="s">
        <v>717</v>
      </c>
      <c r="V22" s="26">
        <v>0</v>
      </c>
      <c r="W22" s="27">
        <v>44753</v>
      </c>
      <c r="X22" s="27">
        <v>44753</v>
      </c>
      <c r="Y22" s="25" t="s">
        <v>830</v>
      </c>
      <c r="Z22" s="25" t="s">
        <v>720</v>
      </c>
      <c r="AA22" s="25" t="s">
        <v>720</v>
      </c>
      <c r="AB22" s="28"/>
      <c r="AC22" s="28"/>
      <c r="AD22" s="25" t="s">
        <v>720</v>
      </c>
      <c r="AE22" s="25" t="s">
        <v>834</v>
      </c>
      <c r="AF22" s="26">
        <v>0</v>
      </c>
      <c r="AG22" s="28"/>
      <c r="AH22" s="26">
        <v>0</v>
      </c>
      <c r="AI22" s="26">
        <v>0</v>
      </c>
      <c r="AJ22" s="26">
        <v>0</v>
      </c>
      <c r="AK22" s="26">
        <v>0</v>
      </c>
      <c r="AL22" s="25" t="s">
        <v>720</v>
      </c>
      <c r="AM22" s="25" t="s">
        <v>720</v>
      </c>
      <c r="AN22" s="25" t="s">
        <v>717</v>
      </c>
      <c r="AO22" s="25" t="s">
        <v>835</v>
      </c>
      <c r="AP22" s="26">
        <v>0</v>
      </c>
      <c r="AQ22" s="25" t="s">
        <v>722</v>
      </c>
    </row>
    <row r="23" spans="1:43" x14ac:dyDescent="0.2">
      <c r="A23" s="25">
        <v>780502</v>
      </c>
      <c r="B23" s="25" t="s">
        <v>837</v>
      </c>
      <c r="C23" s="26">
        <v>179506</v>
      </c>
      <c r="D23" s="25" t="s">
        <v>836</v>
      </c>
      <c r="E23" s="25" t="s">
        <v>713</v>
      </c>
      <c r="F23" s="25" t="s">
        <v>434</v>
      </c>
      <c r="G23" s="25" t="s">
        <v>714</v>
      </c>
      <c r="H23" s="25" t="s">
        <v>715</v>
      </c>
      <c r="I23" s="25" t="s">
        <v>837</v>
      </c>
      <c r="J23" s="26">
        <v>179506</v>
      </c>
      <c r="K23" s="25" t="s">
        <v>654</v>
      </c>
      <c r="L23" s="26">
        <v>0</v>
      </c>
      <c r="M23" s="26">
        <v>0</v>
      </c>
      <c r="N23" s="27">
        <v>44724</v>
      </c>
      <c r="O23" s="27">
        <v>44724</v>
      </c>
      <c r="P23" s="27">
        <v>44724</v>
      </c>
      <c r="Q23" s="28"/>
      <c r="R23" s="25" t="s">
        <v>829</v>
      </c>
      <c r="S23" s="25" t="s">
        <v>785</v>
      </c>
      <c r="T23" s="25" t="s">
        <v>786</v>
      </c>
      <c r="U23" s="25" t="s">
        <v>717</v>
      </c>
      <c r="V23" s="26">
        <v>0</v>
      </c>
      <c r="W23" s="27">
        <v>44753</v>
      </c>
      <c r="X23" s="27">
        <v>44753</v>
      </c>
      <c r="Y23" s="25" t="s">
        <v>830</v>
      </c>
      <c r="Z23" s="25" t="s">
        <v>720</v>
      </c>
      <c r="AA23" s="25" t="s">
        <v>720</v>
      </c>
      <c r="AB23" s="28"/>
      <c r="AC23" s="28"/>
      <c r="AD23" s="25" t="s">
        <v>720</v>
      </c>
      <c r="AE23" s="25" t="s">
        <v>838</v>
      </c>
      <c r="AF23" s="26">
        <v>0</v>
      </c>
      <c r="AG23" s="28"/>
      <c r="AH23" s="26">
        <v>0</v>
      </c>
      <c r="AI23" s="26">
        <v>0</v>
      </c>
      <c r="AJ23" s="26">
        <v>0</v>
      </c>
      <c r="AK23" s="26">
        <v>0</v>
      </c>
      <c r="AL23" s="25" t="s">
        <v>720</v>
      </c>
      <c r="AM23" s="25" t="s">
        <v>720</v>
      </c>
      <c r="AN23" s="25" t="s">
        <v>717</v>
      </c>
      <c r="AO23" s="25" t="s">
        <v>839</v>
      </c>
      <c r="AP23" s="26">
        <v>0</v>
      </c>
      <c r="AQ23" s="25" t="s">
        <v>722</v>
      </c>
    </row>
    <row r="24" spans="1:43" x14ac:dyDescent="0.2">
      <c r="A24" s="25">
        <v>781125</v>
      </c>
      <c r="B24" s="25" t="s">
        <v>841</v>
      </c>
      <c r="C24" s="26">
        <v>189700</v>
      </c>
      <c r="D24" s="25" t="s">
        <v>840</v>
      </c>
      <c r="E24" s="25" t="s">
        <v>713</v>
      </c>
      <c r="F24" s="25" t="s">
        <v>434</v>
      </c>
      <c r="G24" s="25" t="s">
        <v>714</v>
      </c>
      <c r="H24" s="25" t="s">
        <v>715</v>
      </c>
      <c r="I24" s="25" t="s">
        <v>841</v>
      </c>
      <c r="J24" s="26">
        <v>189700</v>
      </c>
      <c r="K24" s="25" t="s">
        <v>654</v>
      </c>
      <c r="L24" s="26">
        <v>0</v>
      </c>
      <c r="M24" s="26">
        <v>0</v>
      </c>
      <c r="N24" s="27">
        <v>44728</v>
      </c>
      <c r="O24" s="27">
        <v>44728</v>
      </c>
      <c r="P24" s="27">
        <v>44728</v>
      </c>
      <c r="Q24" s="28"/>
      <c r="R24" s="25" t="s">
        <v>829</v>
      </c>
      <c r="S24" s="25" t="s">
        <v>785</v>
      </c>
      <c r="T24" s="25" t="s">
        <v>786</v>
      </c>
      <c r="U24" s="25" t="s">
        <v>717</v>
      </c>
      <c r="V24" s="26">
        <v>0</v>
      </c>
      <c r="W24" s="27">
        <v>44753</v>
      </c>
      <c r="X24" s="27">
        <v>44753</v>
      </c>
      <c r="Y24" s="25" t="s">
        <v>830</v>
      </c>
      <c r="Z24" s="25" t="s">
        <v>720</v>
      </c>
      <c r="AA24" s="25" t="s">
        <v>720</v>
      </c>
      <c r="AB24" s="28"/>
      <c r="AC24" s="28"/>
      <c r="AD24" s="25" t="s">
        <v>720</v>
      </c>
      <c r="AE24" s="25" t="s">
        <v>842</v>
      </c>
      <c r="AF24" s="26">
        <v>0</v>
      </c>
      <c r="AG24" s="28"/>
      <c r="AH24" s="26">
        <v>0</v>
      </c>
      <c r="AI24" s="26">
        <v>0</v>
      </c>
      <c r="AJ24" s="26">
        <v>0</v>
      </c>
      <c r="AK24" s="26">
        <v>0</v>
      </c>
      <c r="AL24" s="25" t="s">
        <v>720</v>
      </c>
      <c r="AM24" s="25" t="s">
        <v>720</v>
      </c>
      <c r="AN24" s="25" t="s">
        <v>717</v>
      </c>
      <c r="AO24" s="25" t="s">
        <v>843</v>
      </c>
      <c r="AP24" s="26">
        <v>0</v>
      </c>
      <c r="AQ24" s="25" t="s">
        <v>722</v>
      </c>
    </row>
    <row r="25" spans="1:43" x14ac:dyDescent="0.2">
      <c r="A25" s="25">
        <v>781503</v>
      </c>
      <c r="B25" s="25" t="s">
        <v>844</v>
      </c>
      <c r="C25" s="26">
        <v>57700</v>
      </c>
      <c r="D25" s="25" t="s">
        <v>840</v>
      </c>
      <c r="E25" s="25" t="s">
        <v>713</v>
      </c>
      <c r="F25" s="25" t="s">
        <v>434</v>
      </c>
      <c r="G25" s="25" t="s">
        <v>714</v>
      </c>
      <c r="H25" s="25" t="s">
        <v>715</v>
      </c>
      <c r="I25" s="25" t="s">
        <v>844</v>
      </c>
      <c r="J25" s="26">
        <v>57700</v>
      </c>
      <c r="K25" s="25" t="s">
        <v>654</v>
      </c>
      <c r="L25" s="26">
        <v>0</v>
      </c>
      <c r="M25" s="26">
        <v>0</v>
      </c>
      <c r="N25" s="27">
        <v>44730</v>
      </c>
      <c r="O25" s="27">
        <v>44730</v>
      </c>
      <c r="P25" s="27">
        <v>44730</v>
      </c>
      <c r="Q25" s="28"/>
      <c r="R25" s="25" t="s">
        <v>829</v>
      </c>
      <c r="S25" s="25" t="s">
        <v>785</v>
      </c>
      <c r="T25" s="25" t="s">
        <v>786</v>
      </c>
      <c r="U25" s="25" t="s">
        <v>717</v>
      </c>
      <c r="V25" s="26">
        <v>0</v>
      </c>
      <c r="W25" s="27">
        <v>44753</v>
      </c>
      <c r="X25" s="27">
        <v>44753</v>
      </c>
      <c r="Y25" s="25" t="s">
        <v>830</v>
      </c>
      <c r="Z25" s="25" t="s">
        <v>720</v>
      </c>
      <c r="AA25" s="25" t="s">
        <v>720</v>
      </c>
      <c r="AB25" s="28"/>
      <c r="AC25" s="28"/>
      <c r="AD25" s="25" t="s">
        <v>720</v>
      </c>
      <c r="AE25" s="25" t="s">
        <v>842</v>
      </c>
      <c r="AF25" s="26">
        <v>0</v>
      </c>
      <c r="AG25" s="28"/>
      <c r="AH25" s="26">
        <v>0</v>
      </c>
      <c r="AI25" s="26">
        <v>0</v>
      </c>
      <c r="AJ25" s="26">
        <v>0</v>
      </c>
      <c r="AK25" s="26">
        <v>0</v>
      </c>
      <c r="AL25" s="25" t="s">
        <v>720</v>
      </c>
      <c r="AM25" s="25" t="s">
        <v>720</v>
      </c>
      <c r="AN25" s="25" t="s">
        <v>717</v>
      </c>
      <c r="AO25" s="25" t="s">
        <v>845</v>
      </c>
      <c r="AP25" s="26">
        <v>0</v>
      </c>
      <c r="AQ25" s="25" t="s">
        <v>722</v>
      </c>
    </row>
    <row r="26" spans="1:43" x14ac:dyDescent="0.2">
      <c r="A26" s="25">
        <v>781646</v>
      </c>
      <c r="B26" s="25" t="s">
        <v>846</v>
      </c>
      <c r="C26" s="26">
        <v>89400</v>
      </c>
      <c r="D26" s="25" t="s">
        <v>712</v>
      </c>
      <c r="E26" s="25" t="s">
        <v>713</v>
      </c>
      <c r="F26" s="25" t="s">
        <v>434</v>
      </c>
      <c r="G26" s="25" t="s">
        <v>714</v>
      </c>
      <c r="H26" s="25" t="s">
        <v>715</v>
      </c>
      <c r="I26" s="25" t="s">
        <v>846</v>
      </c>
      <c r="J26" s="26">
        <v>89400</v>
      </c>
      <c r="K26" s="25" t="s">
        <v>654</v>
      </c>
      <c r="L26" s="26">
        <v>0</v>
      </c>
      <c r="M26" s="26">
        <v>0</v>
      </c>
      <c r="N26" s="27">
        <v>44732</v>
      </c>
      <c r="O26" s="27">
        <v>44732</v>
      </c>
      <c r="P26" s="27">
        <v>44732</v>
      </c>
      <c r="Q26" s="28"/>
      <c r="R26" s="25" t="s">
        <v>829</v>
      </c>
      <c r="S26" s="25" t="s">
        <v>785</v>
      </c>
      <c r="T26" s="25" t="s">
        <v>786</v>
      </c>
      <c r="U26" s="25" t="s">
        <v>717</v>
      </c>
      <c r="V26" s="26">
        <v>0</v>
      </c>
      <c r="W26" s="27">
        <v>44753</v>
      </c>
      <c r="X26" s="27">
        <v>44753</v>
      </c>
      <c r="Y26" s="25" t="s">
        <v>830</v>
      </c>
      <c r="Z26" s="25" t="s">
        <v>720</v>
      </c>
      <c r="AA26" s="25" t="s">
        <v>720</v>
      </c>
      <c r="AB26" s="28"/>
      <c r="AC26" s="28"/>
      <c r="AD26" s="25" t="s">
        <v>720</v>
      </c>
      <c r="AE26" s="25" t="s">
        <v>847</v>
      </c>
      <c r="AF26" s="26">
        <v>0</v>
      </c>
      <c r="AG26" s="28"/>
      <c r="AH26" s="26">
        <v>0</v>
      </c>
      <c r="AI26" s="26">
        <v>0</v>
      </c>
      <c r="AJ26" s="26">
        <v>0</v>
      </c>
      <c r="AK26" s="26">
        <v>0</v>
      </c>
      <c r="AL26" s="25" t="s">
        <v>720</v>
      </c>
      <c r="AM26" s="25" t="s">
        <v>720</v>
      </c>
      <c r="AN26" s="25" t="s">
        <v>717</v>
      </c>
      <c r="AO26" s="25" t="s">
        <v>848</v>
      </c>
      <c r="AP26" s="26">
        <v>0</v>
      </c>
      <c r="AQ26" s="25" t="s">
        <v>722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CARTERA HOSPITAL</vt:lpstr>
      <vt:lpstr>VERIFICACION</vt:lpstr>
      <vt:lpstr>RESUMEN</vt:lpstr>
      <vt:lpstr>CARTERA COOSALUD</vt:lpstr>
      <vt:lpstr>PAGOS POR LEGALIZAR</vt:lpstr>
      <vt:lpstr>PAGOS</vt:lpstr>
      <vt:lpstr>GLOSAS POR CONCILIAR</vt:lpstr>
      <vt:lpstr>DEVOLUCIONES</vt:lpstr>
      <vt:lpstr>EN PROCESO DE AUDITORIA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2022-07-13T23:29:14Z</dcterms:created>
  <dcterms:modified xsi:type="dcterms:W3CDTF">2022-07-21T23:27:55Z</dcterms:modified>
</cp:coreProperties>
</file>