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https://coosaludcom-my.sharepoint.com/personal/lejruiz_coosalud_com/Documents/CRUCES DE CARTERA/9. HOSPITAL NUESTA SEÑORA DEL ROSARIO SUESCA/"/>
    </mc:Choice>
  </mc:AlternateContent>
  <xr:revisionPtr revIDLastSave="448" documentId="8_{C810F3D3-F38A-43DF-B3F8-744053108F2B}" xr6:coauthVersionLast="47" xr6:coauthVersionMax="47" xr10:uidLastSave="{0862F19F-3902-4C30-BD5F-8777DDADE1D6}"/>
  <bookViews>
    <workbookView xWindow="-120" yWindow="-120" windowWidth="29040" windowHeight="15840" activeTab="2" xr2:uid="{00000000-000D-0000-FFFF-FFFF00000000}"/>
  </bookViews>
  <sheets>
    <sheet name="CARTERA HOSPITAL" sheetId="1" r:id="rId1"/>
    <sheet name="VERIFICACION" sheetId="2" r:id="rId2"/>
    <sheet name="RESUMEN" sheetId="8" r:id="rId3"/>
    <sheet name="GLOSAS X CONCILIAR" sheetId="3" r:id="rId4"/>
    <sheet name="PAGOS POR DESCARGAR" sheetId="5" r:id="rId5"/>
    <sheet name="PAGOS" sheetId="4" r:id="rId6"/>
    <sheet name="DEVOLUCIONES" sheetId="6" r:id="rId7"/>
    <sheet name="EN PROCESO DE AUDITORIA" sheetId="7" r:id="rId8"/>
  </sheets>
  <definedNames>
    <definedName name="_xlnm._FilterDatabase" localSheetId="5" hidden="1">PAGOS!$A$1:$K$160</definedName>
    <definedName name="_xlnm._FilterDatabase" localSheetId="1" hidden="1">VERIFICACION!$A$1:$I$50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4" i="8" l="1"/>
  <c r="E21" i="8"/>
  <c r="E17" i="8"/>
  <c r="E16" i="8"/>
  <c r="E15" i="8"/>
  <c r="E14" i="8"/>
  <c r="E13" i="8"/>
  <c r="E12" i="8"/>
  <c r="D19" i="8"/>
  <c r="D22" i="8" s="1"/>
  <c r="D26" i="8" s="1"/>
  <c r="C19" i="8"/>
  <c r="C22" i="8" s="1"/>
  <c r="C26" i="8" s="1"/>
  <c r="B19" i="8"/>
  <c r="B22" i="8" s="1"/>
  <c r="B26" i="8" s="1"/>
  <c r="E10" i="8"/>
  <c r="B4" i="5"/>
  <c r="G50" i="2"/>
  <c r="C50" i="2"/>
  <c r="F49" i="2"/>
  <c r="H49" i="2" s="1"/>
  <c r="F48" i="2"/>
  <c r="F47" i="2"/>
  <c r="F46" i="2"/>
  <c r="H46" i="2" s="1"/>
  <c r="F45" i="2"/>
  <c r="H45" i="2" s="1"/>
  <c r="F44" i="2"/>
  <c r="F43" i="2"/>
  <c r="F42" i="2"/>
  <c r="H42" i="2" s="1"/>
  <c r="F41" i="2"/>
  <c r="H41" i="2" s="1"/>
  <c r="F40" i="2"/>
  <c r="F37" i="2"/>
  <c r="F36" i="2"/>
  <c r="H36" i="2" s="1"/>
  <c r="F35" i="2"/>
  <c r="H35" i="2" s="1"/>
  <c r="F32" i="2"/>
  <c r="H32" i="2" s="1"/>
  <c r="E2" i="2"/>
  <c r="H2" i="2" s="1"/>
  <c r="H4" i="2"/>
  <c r="H11" i="2"/>
  <c r="H14" i="2"/>
  <c r="H15" i="2"/>
  <c r="H16" i="2"/>
  <c r="H23" i="2"/>
  <c r="H26" i="2"/>
  <c r="H28" i="2"/>
  <c r="H29" i="2"/>
  <c r="H30" i="2"/>
  <c r="H31" i="2"/>
  <c r="H34" i="2"/>
  <c r="H37" i="2"/>
  <c r="H39" i="2"/>
  <c r="H40" i="2"/>
  <c r="H43" i="2"/>
  <c r="H44" i="2"/>
  <c r="H47" i="2"/>
  <c r="H48" i="2"/>
  <c r="H33" i="2"/>
  <c r="E5" i="2"/>
  <c r="H5" i="2" s="1"/>
  <c r="E6" i="2"/>
  <c r="H6" i="2" s="1"/>
  <c r="E7" i="2"/>
  <c r="H7" i="2" s="1"/>
  <c r="E8" i="2"/>
  <c r="H8" i="2" s="1"/>
  <c r="E9" i="2"/>
  <c r="H9" i="2" s="1"/>
  <c r="E10" i="2"/>
  <c r="H10" i="2" s="1"/>
  <c r="E12" i="2"/>
  <c r="H12" i="2" s="1"/>
  <c r="E13" i="2"/>
  <c r="H13" i="2" s="1"/>
  <c r="E17" i="2"/>
  <c r="H17" i="2" s="1"/>
  <c r="E18" i="2"/>
  <c r="H18" i="2" s="1"/>
  <c r="E19" i="2"/>
  <c r="H19" i="2" s="1"/>
  <c r="E20" i="2"/>
  <c r="H20" i="2" s="1"/>
  <c r="E21" i="2"/>
  <c r="E22" i="2"/>
  <c r="H22" i="2" s="1"/>
  <c r="E24" i="2"/>
  <c r="H24" i="2" s="1"/>
  <c r="E25" i="2"/>
  <c r="H25" i="2" s="1"/>
  <c r="E27" i="2"/>
  <c r="E38" i="2"/>
  <c r="H38" i="2" s="1"/>
  <c r="D3" i="2"/>
  <c r="H3" i="2" s="1"/>
  <c r="D21" i="2"/>
  <c r="D27" i="2"/>
  <c r="E19" i="8" l="1"/>
  <c r="E22" i="8" s="1"/>
  <c r="E26" i="8" s="1"/>
  <c r="F50" i="2"/>
  <c r="D50" i="2"/>
  <c r="E50" i="2"/>
  <c r="H27" i="2"/>
  <c r="H21" i="2"/>
  <c r="H50" i="2" l="1"/>
</calcChain>
</file>

<file path=xl/sharedStrings.xml><?xml version="1.0" encoding="utf-8"?>
<sst xmlns="http://schemas.openxmlformats.org/spreadsheetml/2006/main" count="1821" uniqueCount="755">
  <si>
    <t>Empresa</t>
  </si>
  <si>
    <t>Cuenta cobro</t>
  </si>
  <si>
    <t>Prefijo</t>
  </si>
  <si>
    <t>Numero factura</t>
  </si>
  <si>
    <t>Fecha factura</t>
  </si>
  <si>
    <t xml:space="preserve"> vrFactura </t>
  </si>
  <si>
    <t xml:space="preserve"> Saldo Cartera </t>
  </si>
  <si>
    <t>COOSALUD EPS S.A</t>
  </si>
  <si>
    <t>NR</t>
  </si>
  <si>
    <t>FEHS</t>
  </si>
  <si>
    <t>Factura</t>
  </si>
  <si>
    <t>Saldo</t>
  </si>
  <si>
    <t>Referencia</t>
  </si>
  <si>
    <t>Importe en moneda local</t>
  </si>
  <si>
    <t>Cuenta de mayor</t>
  </si>
  <si>
    <t>Nº documento</t>
  </si>
  <si>
    <t>Fecha de documento</t>
  </si>
  <si>
    <t>Clase de documento</t>
  </si>
  <si>
    <t>Doc.compensación</t>
  </si>
  <si>
    <t>Texto</t>
  </si>
  <si>
    <t>Centro de beneficio</t>
  </si>
  <si>
    <t>Asignación</t>
  </si>
  <si>
    <t>NR221133</t>
  </si>
  <si>
    <t>2205200201</t>
  </si>
  <si>
    <t>1904391714</t>
  </si>
  <si>
    <t>KR</t>
  </si>
  <si>
    <t>GLOSA INICIAL GL-15068343430</t>
  </si>
  <si>
    <t>1500120011</t>
  </si>
  <si>
    <t>2041425148</t>
  </si>
  <si>
    <t>FEHS4978</t>
  </si>
  <si>
    <t>1910511716</t>
  </si>
  <si>
    <t>GLOSA INICIAL GL-2592830319957</t>
  </si>
  <si>
    <t>4798017011</t>
  </si>
  <si>
    <t>4051429861</t>
  </si>
  <si>
    <t>FEHS29344</t>
  </si>
  <si>
    <t>1910407807</t>
  </si>
  <si>
    <t>GLOSA INICIAL GL-6892338399380</t>
  </si>
  <si>
    <t>6837720011</t>
  </si>
  <si>
    <t>4071033433</t>
  </si>
  <si>
    <t>FEHS29907</t>
  </si>
  <si>
    <t>2205200101</t>
  </si>
  <si>
    <t>1910237880</t>
  </si>
  <si>
    <t>GLOSA INICIAL GL-20765434073569</t>
  </si>
  <si>
    <t>2000120011</t>
  </si>
  <si>
    <t>4071035052</t>
  </si>
  <si>
    <t>FEHS8957</t>
  </si>
  <si>
    <t>1907050856</t>
  </si>
  <si>
    <t>GLOSA INICIAL GL-155555559732200</t>
  </si>
  <si>
    <t>1548020011</t>
  </si>
  <si>
    <t>4091345258</t>
  </si>
  <si>
    <t>MPS ATL-1964</t>
  </si>
  <si>
    <t>2905100202</t>
  </si>
  <si>
    <t>2000864409</t>
  </si>
  <si>
    <t>ZV</t>
  </si>
  <si>
    <t>SALDO EVENTO URGENCIA</t>
  </si>
  <si>
    <t>500000000</t>
  </si>
  <si>
    <t>ATLANTICO</t>
  </si>
  <si>
    <t>MPS BOY-2511</t>
  </si>
  <si>
    <t>2000832518</t>
  </si>
  <si>
    <t>ZP</t>
  </si>
  <si>
    <t>EVENTO URGENCIA</t>
  </si>
  <si>
    <t>1500000000</t>
  </si>
  <si>
    <t>BOYACA</t>
  </si>
  <si>
    <t>1903754928</t>
  </si>
  <si>
    <t>6819017011</t>
  </si>
  <si>
    <t>11061020374</t>
  </si>
  <si>
    <t>NR185294</t>
  </si>
  <si>
    <t>2000250867</t>
  </si>
  <si>
    <t>ABONO COMP PAGO DIC 2019</t>
  </si>
  <si>
    <t>6800000000</t>
  </si>
  <si>
    <t>MPS SAN-333</t>
  </si>
  <si>
    <t>2000240672</t>
  </si>
  <si>
    <t>EVENTO DIC_2019  RED.PUBLICA</t>
  </si>
  <si>
    <t>santander</t>
  </si>
  <si>
    <t>NR208290</t>
  </si>
  <si>
    <t>1903784028</t>
  </si>
  <si>
    <t>2000253653</t>
  </si>
  <si>
    <t>23555185526 JOSE GUTIERREZ</t>
  </si>
  <si>
    <t>2355517011</t>
  </si>
  <si>
    <t>11140936952</t>
  </si>
  <si>
    <t>2300000000</t>
  </si>
  <si>
    <t>MPS COR-330</t>
  </si>
  <si>
    <t>2000240669</t>
  </si>
  <si>
    <t>cordoba</t>
  </si>
  <si>
    <t>NR210335</t>
  </si>
  <si>
    <t>1903765920</t>
  </si>
  <si>
    <t>2000261929</t>
  </si>
  <si>
    <t>15238092401 WILLIAM JIMENEZ</t>
  </si>
  <si>
    <t>1523817011</t>
  </si>
  <si>
    <t>11140923688</t>
  </si>
  <si>
    <t>NR213147</t>
  </si>
  <si>
    <t>1903765918</t>
  </si>
  <si>
    <t>15001101408 OSCAR ALVAREZ</t>
  </si>
  <si>
    <t>1500117011</t>
  </si>
  <si>
    <t>11140930354</t>
  </si>
  <si>
    <t>NR213493</t>
  </si>
  <si>
    <t>2905100102</t>
  </si>
  <si>
    <t>1903765919</t>
  </si>
  <si>
    <t>15204001567 MONICA CARDENAS</t>
  </si>
  <si>
    <t>1520417011</t>
  </si>
  <si>
    <t>11140930370</t>
  </si>
  <si>
    <t>MPS BOY-329</t>
  </si>
  <si>
    <t>2000240668</t>
  </si>
  <si>
    <t>boyaca</t>
  </si>
  <si>
    <t>NR207613</t>
  </si>
  <si>
    <t>1903726921</t>
  </si>
  <si>
    <t>2000262847</t>
  </si>
  <si>
    <t>54001301428 WILMER SALCEDO ALVAREZ</t>
  </si>
  <si>
    <t>5400117011</t>
  </si>
  <si>
    <t>11140936106</t>
  </si>
  <si>
    <t>5400000000</t>
  </si>
  <si>
    <t>MPS NOR-332</t>
  </si>
  <si>
    <t>2000240671</t>
  </si>
  <si>
    <t>norte de santander</t>
  </si>
  <si>
    <t>NR214092</t>
  </si>
  <si>
    <t>1903917937</t>
  </si>
  <si>
    <t>2000263804</t>
  </si>
  <si>
    <t>13001015168 WILFRIDO GAMARRA</t>
  </si>
  <si>
    <t>1300117011</t>
  </si>
  <si>
    <t>11140932327</t>
  </si>
  <si>
    <t>MPS BOL-328</t>
  </si>
  <si>
    <t>1300000000</t>
  </si>
  <si>
    <t>2000240667</t>
  </si>
  <si>
    <t>bolivar</t>
  </si>
  <si>
    <t>MPS CUN-331</t>
  </si>
  <si>
    <t>2000313320</t>
  </si>
  <si>
    <t>2500000000</t>
  </si>
  <si>
    <t>2905100203</t>
  </si>
  <si>
    <t>2575420011</t>
  </si>
  <si>
    <t>NR218919</t>
  </si>
  <si>
    <t>1904347714</t>
  </si>
  <si>
    <t>25754146457 CHEYLI TUTALCHA</t>
  </si>
  <si>
    <t>2041425146</t>
  </si>
  <si>
    <t>2000240670</t>
  </si>
  <si>
    <t>cundinamarca</t>
  </si>
  <si>
    <t>67496640 BOY-2</t>
  </si>
  <si>
    <t>2000320465</t>
  </si>
  <si>
    <t>1520420011</t>
  </si>
  <si>
    <t>NR217663</t>
  </si>
  <si>
    <t>1904391694</t>
  </si>
  <si>
    <t>ABONO 15204001567 MONICA CARDENAS</t>
  </si>
  <si>
    <t>2041416022</t>
  </si>
  <si>
    <t>NR193425</t>
  </si>
  <si>
    <t>1901359182</t>
  </si>
  <si>
    <t>15218074490 JORGE  SANDOVAL PANQUEBA</t>
  </si>
  <si>
    <t>1521817011</t>
  </si>
  <si>
    <t>9030927571</t>
  </si>
  <si>
    <t>2000286071</t>
  </si>
  <si>
    <t>EVENTO MAR_2020</t>
  </si>
  <si>
    <t>2000320466</t>
  </si>
  <si>
    <t>1540120011</t>
  </si>
  <si>
    <t>SALDO 15204001567 MONICA CARDENAS</t>
  </si>
  <si>
    <t>NR217244</t>
  </si>
  <si>
    <t>1904391706</t>
  </si>
  <si>
    <t>ABONO 15401072551 LINA USME</t>
  </si>
  <si>
    <t>NR219797</t>
  </si>
  <si>
    <t>1904391717</t>
  </si>
  <si>
    <t>15660017245 DIANA BUITRAGO</t>
  </si>
  <si>
    <t>1566020011</t>
  </si>
  <si>
    <t>NR207269</t>
  </si>
  <si>
    <t>1903904099</t>
  </si>
  <si>
    <t>2000320468</t>
  </si>
  <si>
    <t>ABONO 68572000770 JOSE FAJARDO</t>
  </si>
  <si>
    <t>6857217011</t>
  </si>
  <si>
    <t>11140935925</t>
  </si>
  <si>
    <t>67496640 CUN-1</t>
  </si>
  <si>
    <t>SALDO 15401072551 LINA USME</t>
  </si>
  <si>
    <t>2000286070</t>
  </si>
  <si>
    <t>67496640 MAG-3</t>
  </si>
  <si>
    <t>2000320472</t>
  </si>
  <si>
    <t>4774517011</t>
  </si>
  <si>
    <t>4700000000</t>
  </si>
  <si>
    <t>NR218002</t>
  </si>
  <si>
    <t>1904293541</t>
  </si>
  <si>
    <t>ABONO 47745442270 LEILYS GUTIERREZ</t>
  </si>
  <si>
    <t>2041416037</t>
  </si>
  <si>
    <t>2000286072</t>
  </si>
  <si>
    <t>magdalena</t>
  </si>
  <si>
    <t>NR188813</t>
  </si>
  <si>
    <t>1901787840</t>
  </si>
  <si>
    <t>2000326574</t>
  </si>
  <si>
    <t>08001421605 LUISA FERNANDA ARAUJO MARTINEZ</t>
  </si>
  <si>
    <t>800117011</t>
  </si>
  <si>
    <t>11061016995</t>
  </si>
  <si>
    <t>NR188912</t>
  </si>
  <si>
    <t>1901787844</t>
  </si>
  <si>
    <t>NR189008</t>
  </si>
  <si>
    <t>1901787848</t>
  </si>
  <si>
    <t>SALDO COMP PAGO DIC 2019</t>
  </si>
  <si>
    <t>NR195019</t>
  </si>
  <si>
    <t>1901808340</t>
  </si>
  <si>
    <t>11061025308</t>
  </si>
  <si>
    <t>NR195454</t>
  </si>
  <si>
    <t>1901694705</t>
  </si>
  <si>
    <t>20400868949 KAREN SOFIA VARGAS CANO</t>
  </si>
  <si>
    <t>2040017011</t>
  </si>
  <si>
    <t>11061027544</t>
  </si>
  <si>
    <t>NR213047</t>
  </si>
  <si>
    <t>1903912479</t>
  </si>
  <si>
    <t>68377240944 ZORAIDA GONZALEZ</t>
  </si>
  <si>
    <t>6837717011</t>
  </si>
  <si>
    <t>11140929196</t>
  </si>
  <si>
    <t>SALDO 68572000770 JOSE FAJARDO</t>
  </si>
  <si>
    <t>70497106 CUN-489</t>
  </si>
  <si>
    <t>SALDO 47745442270 LEILYS GUTIERREZ</t>
  </si>
  <si>
    <t>2000323333</t>
  </si>
  <si>
    <t>EVENTO - DESENCAJE RESERVAS TECNICAS</t>
  </si>
  <si>
    <t>2000394068</t>
  </si>
  <si>
    <t>2355520011</t>
  </si>
  <si>
    <t>NR204785</t>
  </si>
  <si>
    <t>1905160953</t>
  </si>
  <si>
    <t>9011437188</t>
  </si>
  <si>
    <t>78573516 COR-200</t>
  </si>
  <si>
    <t>2000387444</t>
  </si>
  <si>
    <t xml:space="preserve"> CARTERA EVENTO</t>
  </si>
  <si>
    <t>234457</t>
  </si>
  <si>
    <t>1905679883</t>
  </si>
  <si>
    <t>2000444056</t>
  </si>
  <si>
    <t>70001039633 MERQUISIDED HERNANDEZ</t>
  </si>
  <si>
    <t>7000120011</t>
  </si>
  <si>
    <t>12101454795</t>
  </si>
  <si>
    <t>7000000000</t>
  </si>
  <si>
    <t>MPS SUC-1565</t>
  </si>
  <si>
    <t>2000439148</t>
  </si>
  <si>
    <t>CARTERA EVENTO</t>
  </si>
  <si>
    <t>SUCRE</t>
  </si>
  <si>
    <t>232930</t>
  </si>
  <si>
    <t>1905772337</t>
  </si>
  <si>
    <t>2000448294</t>
  </si>
  <si>
    <t>47980419542 LADY OVANDO</t>
  </si>
  <si>
    <t>12010842629</t>
  </si>
  <si>
    <t>MPS MAG-1563</t>
  </si>
  <si>
    <t>2000439146</t>
  </si>
  <si>
    <t>MAGDALENA</t>
  </si>
  <si>
    <t>FEHS1816</t>
  </si>
  <si>
    <t>1905813355</t>
  </si>
  <si>
    <t>2000461540</t>
  </si>
  <si>
    <t>15204098501 JOSE TOCARRUNCHO</t>
  </si>
  <si>
    <t>12101334848</t>
  </si>
  <si>
    <t>FEHS1806</t>
  </si>
  <si>
    <t>1905921389</t>
  </si>
  <si>
    <t>15480086615 KEINNY CAÑON</t>
  </si>
  <si>
    <t>12101335658</t>
  </si>
  <si>
    <t>GLOSA INICIAL GL-15765433183117</t>
  </si>
  <si>
    <t>MPS BOY-1560</t>
  </si>
  <si>
    <t>2000439143</t>
  </si>
  <si>
    <t>234970</t>
  </si>
  <si>
    <t>1905928972</t>
  </si>
  <si>
    <t>2000461543</t>
  </si>
  <si>
    <t>9400117292 MIRYAN DAGAMA</t>
  </si>
  <si>
    <t>9400120011</t>
  </si>
  <si>
    <t>12101454516</t>
  </si>
  <si>
    <t>9400000000</t>
  </si>
  <si>
    <t>MPS GUA-1562</t>
  </si>
  <si>
    <t>2000439145</t>
  </si>
  <si>
    <t>GUAINIA</t>
  </si>
  <si>
    <t>FEHS2392</t>
  </si>
  <si>
    <t>2905100103</t>
  </si>
  <si>
    <t>1905813407</t>
  </si>
  <si>
    <t>2000505462</t>
  </si>
  <si>
    <t>FEHS5630</t>
  </si>
  <si>
    <t>1906617629</t>
  </si>
  <si>
    <t>2000514836</t>
  </si>
  <si>
    <t>08758464700 JUAN VARGAS</t>
  </si>
  <si>
    <t>875817011</t>
  </si>
  <si>
    <t>3020745004</t>
  </si>
  <si>
    <t>MPS ATL-1448</t>
  </si>
  <si>
    <t>2000487178</t>
  </si>
  <si>
    <t>800000000</t>
  </si>
  <si>
    <t>MPS BOY-1447</t>
  </si>
  <si>
    <t>2000529280</t>
  </si>
  <si>
    <t>1546920011</t>
  </si>
  <si>
    <t>FEHS5094</t>
  </si>
  <si>
    <t>1906702827</t>
  </si>
  <si>
    <t>15469185558 INGRID GUZMAN</t>
  </si>
  <si>
    <t>3020753440</t>
  </si>
  <si>
    <t>2000487177</t>
  </si>
  <si>
    <t>FEHS4423</t>
  </si>
  <si>
    <t>1906642499</t>
  </si>
  <si>
    <t>2000556922</t>
  </si>
  <si>
    <t>110016397 LEYDY QUINTERO</t>
  </si>
  <si>
    <t>1100120011</t>
  </si>
  <si>
    <t>3020754709</t>
  </si>
  <si>
    <t>MPS BOG-1449</t>
  </si>
  <si>
    <t>2000487179</t>
  </si>
  <si>
    <t>BOGOTA</t>
  </si>
  <si>
    <t>FEHS7285</t>
  </si>
  <si>
    <t>2000613788</t>
  </si>
  <si>
    <t>6868920011</t>
  </si>
  <si>
    <t>1906810342</t>
  </si>
  <si>
    <t>68689141517 KAREN LISSETH GAONA</t>
  </si>
  <si>
    <t>4051352849</t>
  </si>
  <si>
    <t>MPS COR-1561</t>
  </si>
  <si>
    <t>2000439144</t>
  </si>
  <si>
    <t>CORDOBA</t>
  </si>
  <si>
    <t>2000613790</t>
  </si>
  <si>
    <t>SALDO 68689141517 KAREN LISSETH GAONA</t>
  </si>
  <si>
    <t>MPS COR-1451</t>
  </si>
  <si>
    <t>2000487181</t>
  </si>
  <si>
    <t>FEHS12172</t>
  </si>
  <si>
    <t>2000633957</t>
  </si>
  <si>
    <t>2530720011</t>
  </si>
  <si>
    <t>1907052657</t>
  </si>
  <si>
    <t>5111527852</t>
  </si>
  <si>
    <t>FEHS12883</t>
  </si>
  <si>
    <t>1907306015</t>
  </si>
  <si>
    <t>25307114567 CLAUDIA GRISALES</t>
  </si>
  <si>
    <t>5111528934</t>
  </si>
  <si>
    <t>FEHS22453</t>
  </si>
  <si>
    <t>2000789594</t>
  </si>
  <si>
    <t>1909739428</t>
  </si>
  <si>
    <t>47189302068 ANYELAT ACOSTA</t>
  </si>
  <si>
    <t>4718917011</t>
  </si>
  <si>
    <t>2070805802</t>
  </si>
  <si>
    <t>FEHS23252</t>
  </si>
  <si>
    <t>1909739440</t>
  </si>
  <si>
    <t>MPS MAG-1450</t>
  </si>
  <si>
    <t>2000487180</t>
  </si>
  <si>
    <t>14748921-1120</t>
  </si>
  <si>
    <t>2000796716</t>
  </si>
  <si>
    <t>525020011</t>
  </si>
  <si>
    <t>500120011</t>
  </si>
  <si>
    <t>FEHS23359</t>
  </si>
  <si>
    <t>1909861886</t>
  </si>
  <si>
    <t>2070727528</t>
  </si>
  <si>
    <t>FEHS22440</t>
  </si>
  <si>
    <t>1909739425</t>
  </si>
  <si>
    <t>05001583459 YANIS SANCHEZ</t>
  </si>
  <si>
    <t>FEHS22538</t>
  </si>
  <si>
    <t>1909739433</t>
  </si>
  <si>
    <t>68689530725 CRISTIAN BAEZ</t>
  </si>
  <si>
    <t>FEHS23206</t>
  </si>
  <si>
    <t>1909739436</t>
  </si>
  <si>
    <t>94001211823 ORLANDO ROMERO</t>
  </si>
  <si>
    <t>SALDO 47189302068 ANYELAT ACOSTA</t>
  </si>
  <si>
    <t>FEHS28110</t>
  </si>
  <si>
    <t>1909843066</t>
  </si>
  <si>
    <t>54874566604 SOLERVI LAVACUDE</t>
  </si>
  <si>
    <t>5487420011</t>
  </si>
  <si>
    <t>3031612399</t>
  </si>
  <si>
    <t>SALDO SALDO 68689141517 KAREN LISSETH GAONA</t>
  </si>
  <si>
    <t>15480200702 DEIVI CAÑON</t>
  </si>
  <si>
    <t>FEHS9480</t>
  </si>
  <si>
    <t>1906998287</t>
  </si>
  <si>
    <t>05250584788 JAINA DURANGO</t>
  </si>
  <si>
    <t>4091346950</t>
  </si>
  <si>
    <t>FEHS12638</t>
  </si>
  <si>
    <t>1907168350</t>
  </si>
  <si>
    <t>08001530427 DYLAM CARIDAD</t>
  </si>
  <si>
    <t>6151729464</t>
  </si>
  <si>
    <t>2000785973</t>
  </si>
  <si>
    <t>FEHS29867</t>
  </si>
  <si>
    <t>2000843124</t>
  </si>
  <si>
    <t>2000000000</t>
  </si>
  <si>
    <t>1910237854</t>
  </si>
  <si>
    <t>20001908647 JAIRO MARTINEZ</t>
  </si>
  <si>
    <t>MPS CES-642</t>
  </si>
  <si>
    <t>2000830642</t>
  </si>
  <si>
    <t>CESAR</t>
  </si>
  <si>
    <t>FEHS27746</t>
  </si>
  <si>
    <t>2000843127</t>
  </si>
  <si>
    <t>FEHS26127</t>
  </si>
  <si>
    <t>1909933925</t>
  </si>
  <si>
    <t>2041505976</t>
  </si>
  <si>
    <t>FEHS24032</t>
  </si>
  <si>
    <t>1909933945</t>
  </si>
  <si>
    <t>2041552488</t>
  </si>
  <si>
    <t>FEHS19263</t>
  </si>
  <si>
    <t>1909934019</t>
  </si>
  <si>
    <t>2041700401</t>
  </si>
  <si>
    <t>1910071743</t>
  </si>
  <si>
    <t>20001908648 CARIS SANCHEZ</t>
  </si>
  <si>
    <t>3031611637</t>
  </si>
  <si>
    <t>MPS CES-2761</t>
  </si>
  <si>
    <t>2000832769</t>
  </si>
  <si>
    <t>234190</t>
  </si>
  <si>
    <t>1910092808</t>
  </si>
  <si>
    <t>2000845983</t>
  </si>
  <si>
    <t>54001301428 WILMER SALCEDO</t>
  </si>
  <si>
    <t>5400120011</t>
  </si>
  <si>
    <t>4051359586</t>
  </si>
  <si>
    <t>MPS NOR-1564</t>
  </si>
  <si>
    <t>2000439147</t>
  </si>
  <si>
    <t>NORTE DE SANTANDER</t>
  </si>
  <si>
    <t>FEHS27289</t>
  </si>
  <si>
    <t>2000849401</t>
  </si>
  <si>
    <t>1910176912</t>
  </si>
  <si>
    <t>47745268534 ANGEL PACHECO</t>
  </si>
  <si>
    <t>3031608522</t>
  </si>
  <si>
    <t>MPS MAG-3383</t>
  </si>
  <si>
    <t>2000833419</t>
  </si>
  <si>
    <t>EVENTO PORTABILIDAD</t>
  </si>
  <si>
    <t>FEHS19983</t>
  </si>
  <si>
    <t>2000850368</t>
  </si>
  <si>
    <t>843320011</t>
  </si>
  <si>
    <t>515420011</t>
  </si>
  <si>
    <t>FEHS23520</t>
  </si>
  <si>
    <t>1909933937</t>
  </si>
  <si>
    <t>08433023253 YORDIS PICALUA</t>
  </si>
  <si>
    <t>FEHS23608</t>
  </si>
  <si>
    <t>1909933940</t>
  </si>
  <si>
    <t>FEHS24714</t>
  </si>
  <si>
    <t>1909933953</t>
  </si>
  <si>
    <t>70001177666 KEWIL ROMERO</t>
  </si>
  <si>
    <t>FEHS17732</t>
  </si>
  <si>
    <t>1909934008</t>
  </si>
  <si>
    <t>05154145287 MARIANA MARQUEZ</t>
  </si>
  <si>
    <t>2041656848</t>
  </si>
  <si>
    <t>FEHS19549</t>
  </si>
  <si>
    <t>1909934041</t>
  </si>
  <si>
    <t>2070745300</t>
  </si>
  <si>
    <t>1909934050</t>
  </si>
  <si>
    <t>15480042529 JOSE MORALES</t>
  </si>
  <si>
    <t>SALDO 47745268534 ANGEL PACHECO</t>
  </si>
  <si>
    <t>SALDO 20001908648 CARIS SANCHEZ</t>
  </si>
  <si>
    <t>SALDO 20001908647 JAIRO MARTINEZ</t>
  </si>
  <si>
    <t>MPS MAG-3474</t>
  </si>
  <si>
    <t>2000833510</t>
  </si>
  <si>
    <t>FEHS20849</t>
  </si>
  <si>
    <t>1910051185</t>
  </si>
  <si>
    <t>2000851948</t>
  </si>
  <si>
    <t>68211509296 MARTHA DUARTE</t>
  </si>
  <si>
    <t>6821120011</t>
  </si>
  <si>
    <t>2070751384</t>
  </si>
  <si>
    <t>14748921-1117</t>
  </si>
  <si>
    <t>2000785970</t>
  </si>
  <si>
    <t>SANTANDER</t>
  </si>
  <si>
    <t>FEHS21586</t>
  </si>
  <si>
    <t>1910051190</t>
  </si>
  <si>
    <t>2000851950</t>
  </si>
  <si>
    <t>68271255691 NELSY ARIZA</t>
  </si>
  <si>
    <t>6827120011</t>
  </si>
  <si>
    <t>2070755158</t>
  </si>
  <si>
    <t>14748921-1118</t>
  </si>
  <si>
    <t>2000785971</t>
  </si>
  <si>
    <t>FEHS21755</t>
  </si>
  <si>
    <t>2000851952</t>
  </si>
  <si>
    <t>SALDO 15480042529 JOSE MORALES</t>
  </si>
  <si>
    <t>1910051198</t>
  </si>
  <si>
    <t>FEHS27816</t>
  </si>
  <si>
    <t>1910282330</t>
  </si>
  <si>
    <t>68377586875 MELANY QUITIAN</t>
  </si>
  <si>
    <t>3041645746</t>
  </si>
  <si>
    <t>MPS SAN-4099</t>
  </si>
  <si>
    <t>2000834135</t>
  </si>
  <si>
    <t>FEHS3828</t>
  </si>
  <si>
    <t>1910590391</t>
  </si>
  <si>
    <t>2000864390</t>
  </si>
  <si>
    <t>4051427026</t>
  </si>
  <si>
    <t>226244</t>
  </si>
  <si>
    <t>2000864391</t>
  </si>
  <si>
    <t>1910590374</t>
  </si>
  <si>
    <t>15469186455 KAROL FONSECA</t>
  </si>
  <si>
    <t>4051150310</t>
  </si>
  <si>
    <t>229975</t>
  </si>
  <si>
    <t>1910241642</t>
  </si>
  <si>
    <t>4051239205</t>
  </si>
  <si>
    <t>FEHS2948</t>
  </si>
  <si>
    <t>1910511742</t>
  </si>
  <si>
    <t>47980442130 HELLEN MENDOZA</t>
  </si>
  <si>
    <t>4051412907</t>
  </si>
  <si>
    <t>NR229017</t>
  </si>
  <si>
    <t>1910486159</t>
  </si>
  <si>
    <t>54001490764 LAURA MOJICA</t>
  </si>
  <si>
    <t>5051506571</t>
  </si>
  <si>
    <t>FEHS29646</t>
  </si>
  <si>
    <t>2000864392</t>
  </si>
  <si>
    <t>SALDO 68689530725 CRISTIAN BAEZ</t>
  </si>
  <si>
    <t>FEHS26391</t>
  </si>
  <si>
    <t>1910010667</t>
  </si>
  <si>
    <t>13001400681 DEIMER ALVAREZ</t>
  </si>
  <si>
    <t>1300120011</t>
  </si>
  <si>
    <t>3031607464</t>
  </si>
  <si>
    <t>FEHS26842</t>
  </si>
  <si>
    <t>1910176902</t>
  </si>
  <si>
    <t>25426124303 FABIO RODRIGUEZ</t>
  </si>
  <si>
    <t>2542620011</t>
  </si>
  <si>
    <t>FEHS29059</t>
  </si>
  <si>
    <t>1910037035</t>
  </si>
  <si>
    <t>05154002885 EUDER MADERA</t>
  </si>
  <si>
    <t>3111640289</t>
  </si>
  <si>
    <t>FEHS29061</t>
  </si>
  <si>
    <t>1910037036</t>
  </si>
  <si>
    <t>70001169761 JOSE VIDAL</t>
  </si>
  <si>
    <t>FEHS5171</t>
  </si>
  <si>
    <t>1910377027</t>
  </si>
  <si>
    <t>4051430869</t>
  </si>
  <si>
    <t>FEHS7441</t>
  </si>
  <si>
    <t>1910455508</t>
  </si>
  <si>
    <t>4051437234</t>
  </si>
  <si>
    <t>FEHS8454</t>
  </si>
  <si>
    <t>1910455572</t>
  </si>
  <si>
    <t>FEHS16783</t>
  </si>
  <si>
    <t>1910455652</t>
  </si>
  <si>
    <t>4051449669</t>
  </si>
  <si>
    <t>FEHS29843</t>
  </si>
  <si>
    <t>1910464517</t>
  </si>
  <si>
    <t>47205494765 JEAN MORENO</t>
  </si>
  <si>
    <t>4720517011</t>
  </si>
  <si>
    <t>4071029708</t>
  </si>
  <si>
    <t>C5DB8425161E770416A4CA2F79AAAA7C ANGEL QUITIAN</t>
  </si>
  <si>
    <t>FEHS29859</t>
  </si>
  <si>
    <t>1910407824</t>
  </si>
  <si>
    <t>1910237843</t>
  </si>
  <si>
    <t>980A6E6057411E35E053020213AC9B72 DEGLIS MARTINEZ</t>
  </si>
  <si>
    <t>14748921-1119</t>
  </si>
  <si>
    <t>2000785972</t>
  </si>
  <si>
    <t>FEHS29966</t>
  </si>
  <si>
    <t>2000864394</t>
  </si>
  <si>
    <t>1910252255</t>
  </si>
  <si>
    <t>05154637883 ABRAHAM ROJAS</t>
  </si>
  <si>
    <t>4071024188</t>
  </si>
  <si>
    <t>MPS ATL-1873</t>
  </si>
  <si>
    <t>2000831879</t>
  </si>
  <si>
    <t>2000864395</t>
  </si>
  <si>
    <t>SALDO 05154637883 ABRAHAM ROJAS</t>
  </si>
  <si>
    <t>MPS ANT-1630</t>
  </si>
  <si>
    <t>2000831636</t>
  </si>
  <si>
    <t>ANTIOQUIA</t>
  </si>
  <si>
    <t>2000864396</t>
  </si>
  <si>
    <t>SALDO 15469186455 KAROL FONSECA</t>
  </si>
  <si>
    <t>SALDO SALDO 05154637883 ABRAHAM ROJAS</t>
  </si>
  <si>
    <t>SALDO 980A6E6057411E35E053020213AC9B72 DEGLIS MAR</t>
  </si>
  <si>
    <t>MPS BOG-2033</t>
  </si>
  <si>
    <t>2000832039</t>
  </si>
  <si>
    <t>1100000000</t>
  </si>
  <si>
    <t>MPS COR-3002</t>
  </si>
  <si>
    <t>2000864398</t>
  </si>
  <si>
    <t>SALDO SALDO 980A6E6057411E35E053020213AC9B72 DEGL</t>
  </si>
  <si>
    <t>2000833011</t>
  </si>
  <si>
    <t>FEHS31933</t>
  </si>
  <si>
    <t>2000864401</t>
  </si>
  <si>
    <t>7070820011</t>
  </si>
  <si>
    <t>1910486906</t>
  </si>
  <si>
    <t>70708284734 XIMENA COGOLLO</t>
  </si>
  <si>
    <t>5101643010</t>
  </si>
  <si>
    <t>MPS NOR-3719</t>
  </si>
  <si>
    <t>2000833755</t>
  </si>
  <si>
    <t>2000864402</t>
  </si>
  <si>
    <t>SALDO 70708284734 XIMENA COGOLLO</t>
  </si>
  <si>
    <t>21466385GUA684</t>
  </si>
  <si>
    <t>2000863130</t>
  </si>
  <si>
    <t>GUAINIA EVENTO URGENCIA Subsidiado</t>
  </si>
  <si>
    <t>2000864403</t>
  </si>
  <si>
    <t>FEHS29459</t>
  </si>
  <si>
    <t>1910420939</t>
  </si>
  <si>
    <t>4071027971</t>
  </si>
  <si>
    <t>SALDO SALDO 70708284734 XIMENA COGOLLO</t>
  </si>
  <si>
    <t>21466489SUC1366</t>
  </si>
  <si>
    <t>2000863812</t>
  </si>
  <si>
    <t>SUCRE EVENTO URGENCIA Subsidiado</t>
  </si>
  <si>
    <t>FEHS30198</t>
  </si>
  <si>
    <t>2000864404</t>
  </si>
  <si>
    <t>1910407843</t>
  </si>
  <si>
    <t>21458357 SAN698</t>
  </si>
  <si>
    <t>2000861133</t>
  </si>
  <si>
    <t>2000864405</t>
  </si>
  <si>
    <t>SALDO SALDO SALDO 70708284734 XIMENA COGOLLO</t>
  </si>
  <si>
    <t>FEHS30680</t>
  </si>
  <si>
    <t>2000864406</t>
  </si>
  <si>
    <t>SALDO C5DB8425161E770416A4CA2F79AAAA7C ANGEL QUIT</t>
  </si>
  <si>
    <t>1910513872</t>
  </si>
  <si>
    <t>5101637625</t>
  </si>
  <si>
    <t>21466385NOR985</t>
  </si>
  <si>
    <t>2000863431</t>
  </si>
  <si>
    <t>NORTE DE SANTANDER EVENTO URGENCIA Subsidiado</t>
  </si>
  <si>
    <t>FEHS30246</t>
  </si>
  <si>
    <t>2000864407</t>
  </si>
  <si>
    <t>1910237863</t>
  </si>
  <si>
    <t>21458772 BOG1401</t>
  </si>
  <si>
    <t>2000861837</t>
  </si>
  <si>
    <t>FEHS31060</t>
  </si>
  <si>
    <t>2000864408</t>
  </si>
  <si>
    <t>1910580944</t>
  </si>
  <si>
    <t>9400118919 JOHAN ROJAS</t>
  </si>
  <si>
    <t>5101640833</t>
  </si>
  <si>
    <t>FEHS31862</t>
  </si>
  <si>
    <t>1910486900</t>
  </si>
  <si>
    <t>21466310CES342</t>
  </si>
  <si>
    <t>2000862788</t>
  </si>
  <si>
    <t>CESAR EVENTO URGENCIA Subsidiado</t>
  </si>
  <si>
    <t>SALDO 9400118919 JOHAN ROJAS</t>
  </si>
  <si>
    <t>SALDO SALDO SALDO SALDO 70708284734 XIMENA COGOLL</t>
  </si>
  <si>
    <t>2000831970</t>
  </si>
  <si>
    <t>SALDO POR LEGALIZAR</t>
  </si>
  <si>
    <t>Glosas por Conciliar</t>
  </si>
  <si>
    <t>Cancelada</t>
  </si>
  <si>
    <t>COD_DEVOLUCION</t>
  </si>
  <si>
    <t>FACTURA</t>
  </si>
  <si>
    <t>FECHA_DEVOLUCION</t>
  </si>
  <si>
    <t>FECHA_LLEGADA_APLISALUD</t>
  </si>
  <si>
    <t>IPS</t>
  </si>
  <si>
    <t>NOMBRE</t>
  </si>
  <si>
    <t>MOTIVO_ESPECIFICO</t>
  </si>
  <si>
    <t>DESCRIPCION</t>
  </si>
  <si>
    <t>OBSERVACIONES</t>
  </si>
  <si>
    <t>DF-257654326731712</t>
  </si>
  <si>
    <t>24/05/2022 12:00:00 a. m.</t>
  </si>
  <si>
    <t>10/05/2022 12:00:00 a. m.</t>
  </si>
  <si>
    <t>E.S.E. HOSPITAL NUESTRA SENORA DEL ROSARIO SUESCA</t>
  </si>
  <si>
    <t xml:space="preserve">Montes Diaz Conguer  David </t>
  </si>
  <si>
    <t>Usuario o servicio correspondiente a otro plan responsable</t>
  </si>
  <si>
    <t>Se realiza devolución de la factura. ya que  se evidencia que  al paciente LEYDY PATRICIA QUINTERO MELO con CC1078348799se evidencia que pertenece ala entidad EPS FAMISANAR S.A.S.-desde 01/05/2022 Cualquier inconsistencia es motivo de no reconocimiento ante la ADRES. Una vez subsanado el motivo de la devolución. se solicita a la IPS radicar nuevamente en el portal de aplistaff para continuar con su respectivo proceso.-</t>
  </si>
  <si>
    <t>DF-949307739215</t>
  </si>
  <si>
    <t>3/09/2018 12:00:00 a. m.</t>
  </si>
  <si>
    <t>Mancera Estupiñan Manuel Ernesto</t>
  </si>
  <si>
    <t xml:space="preserve">SE HACE DEVOLUCION DELA FACTURA CON SUS RESPECTIVOS SOPORTES. SE VERIFICA EN LA BASE DE DATOS TANTO COMO LA.PAGINA DEL FOSYGA (ADRES) LA USUARIA KAREN SOFIA VARGAS CANO CON RC 1073691870 NO REGISTRA COMO ACTIVA A COOSALUD EPSS. POR FAVOR REALIZAR LAS RESPECTIVAS CORRECCIONES Y UNA VEZ SUBSANE ENVIAR PARA CONTINUAR CON EL PROCESO DE AUDITORIA  Y ADJUNTAR NUEVAMENTE LOS RIPS CORRESPONDIENTE A LA FACTURA.   </t>
  </si>
  <si>
    <t>DF-085555569231672</t>
  </si>
  <si>
    <t>20/04/2021 12:00:00 a. m.</t>
  </si>
  <si>
    <t>5/04/2021 12:00:00 a. m.</t>
  </si>
  <si>
    <t xml:space="preserve">Polo  Padilla Keyla  </t>
  </si>
  <si>
    <t>Autorización principal no existe o no corresponde al prestador del servicio de salud</t>
  </si>
  <si>
    <t xml:space="preserve">Se realiza devolucion de la factura con todos sus soportes debido a que se verifica en la plataforma de la eps (Dynamicoos) y no se encuentra reporte de la atencion. requisito indispensable para el proceso de auditoria de las cuentas. Una vez subsanado el motivo de devolucion puede volver a radicar en los tiempos estipulados. </t>
  </si>
  <si>
    <t>DF-085555569231673</t>
  </si>
  <si>
    <t>DF-085555569231877</t>
  </si>
  <si>
    <t>25/05/2021 12:00:00 a. m.</t>
  </si>
  <si>
    <t>11/05/2021 12:00:00 a. m.</t>
  </si>
  <si>
    <t>DF-47765433893551</t>
  </si>
  <si>
    <t>1/04/2022 12:00:00 a. m.</t>
  </si>
  <si>
    <t>3/03/2022 12:00:00 a. m.</t>
  </si>
  <si>
    <t>Estrada  Urbina Evelin  Cristina</t>
  </si>
  <si>
    <t>Se hace devolución de la factura según art 12 y 14 de la resolución 3047 (cód. 21) dado que el servicio no fue autorizado por la EPS para la prestación del servicio. Cabe resaltar que una vez subsanado este inconveniente la factura debe ser presentada nuevamente. en el tiempo de radicación que aplica del 01 al 10 de cada mes en la plataforma SAMI.</t>
  </si>
  <si>
    <t>DF-9493077314932</t>
  </si>
  <si>
    <t>9/04/2021 12:00:00 a. m.</t>
  </si>
  <si>
    <t>Resumen de egreso o epicrisis. hoja de atención de urgencias u odontograma</t>
  </si>
  <si>
    <t>Se realiza devolución de la factura 235341  dado que se evidenció  en la factura. (No adjunta la historia clinica que soporte la atención). se recuerda a la IPS que tanto el RIPS como la factura debe coincidir con los servicios registrados. de no ser así. se considera una inconsistencia. esto atendiendo los lineamientos de la Resolución 3374 del 2000. el cual indica que la IPS debe garantizar la confiabilidad. seguridad y calidad de los datos sobre la prestación individual de servicios de salud. Una vez subsanado el motivo de la devolución. se solicita a la IPS radicar la factura en el portal de SAMI . para continuar con el proceso de auditoria.</t>
  </si>
  <si>
    <t>DF-25928053517</t>
  </si>
  <si>
    <t>17/06/2020 12:00:00 a. m.</t>
  </si>
  <si>
    <t>6/06/2020 12:00:00 a. m.</t>
  </si>
  <si>
    <t>Ochoa Obregon Paula Andrea</t>
  </si>
  <si>
    <t>Faltan soportes de justificación para recobros (Comité Técnico Científico. (CTC). Accidente de trabajo o enfermedad profesional (ATEP). tutelas)</t>
  </si>
  <si>
    <t>Se hace devolución de la factura NR229017 por valor $195.400 debido a que la IPS  no monta soporte que justifiquen el servicio prestado  en la plataforma de Coosalud (navigator) y es necesario para su debido reconocimiento. Una vez subsanado el motivo de devolución. la factura se debe presentar nuevamente ante Coosalud EPSS EPSS para su radicación con todos los soportes respectivos para realizar un proceso eficiente de auditoria técnica y de pertinencia.</t>
  </si>
  <si>
    <t>DF-05765433113231</t>
  </si>
  <si>
    <t>6/04/2021 12:00:00 a. m.</t>
  </si>
  <si>
    <t>2/03/2021 12:00:00 a. m.</t>
  </si>
  <si>
    <t xml:space="preserve">Huertas Mancipe Yeny  Leney </t>
  </si>
  <si>
    <t>Factura no cumple requisitos legales</t>
  </si>
  <si>
    <t>Se devolución de la factura FEHS3828  ya que los conceptos  registrado en  rips no coincide con lo registrado en la factura fisica presentada en la Eps para su pago.una vez subsanado el motivo de la devolución la ips debe radicar la factura con los soportes en el portal de Aplistaff para el proceso  de auditoria.</t>
  </si>
  <si>
    <t>DF-05765433203875</t>
  </si>
  <si>
    <t xml:space="preserve">Quintero Sanchez Luisa  Fernanda </t>
  </si>
  <si>
    <t>Se genera devolucion de la factura. los servicios deben ser facturados con los codigos CUM y cups como lo exige la normatividad en salud y los servicios ingresados en el RIPS deben coinicidir con los facturados.</t>
  </si>
  <si>
    <t>DF-085555569232656</t>
  </si>
  <si>
    <t>29/04/2022 12:00:00 a. m.</t>
  </si>
  <si>
    <t>5/04/2022 12:00:00 a. m.</t>
  </si>
  <si>
    <t>Se realiza devolucion de factura y todos sus soportes debido que en el proceso de auditoria se evidencia que esta fue cargada en los RIPS sin prefijo y al observar la factura contiene un prefijo NR</t>
  </si>
  <si>
    <t>DF-085555569232657</t>
  </si>
  <si>
    <t>DF-15555556533428</t>
  </si>
  <si>
    <t>18/05/2020 12:00:00 a. m.</t>
  </si>
  <si>
    <t xml:space="preserve">Gonzalez Amarillo Yenny  Adriana </t>
  </si>
  <si>
    <t>SE HACE DEVOLUCON DE FACTURA CORRESPONDIENTE A LA PRESTACION DE SERVICIOS DEL ANMAIDY SOFIA  CARIDAD JEFREY CON DOCUMENTO DE IDENTIDAD RC1043192016   DE LA FECHA 26/02/2020 YA QUE SE EVIDENCIA EN PROCESO DE AUDITORIA QUE IPS NO CUMPLE CON NORMATIVIDAD VIGENTE CORRESPONDIENTE A CUPS SEGÚN RESOLUCION 3495/2019 Y/O MODIFICACION EN CUPS SALA DE OBSERVACION SEGUN ARTICULO 537/2019. SEGÚN CORRESPONDA.</t>
  </si>
  <si>
    <t>DF-15555556533429</t>
  </si>
  <si>
    <t>SE HACE DEVOLUCON DE FACTURA CORRESPONDIENTE A LA PRESTACION DE SERVICIOS DEL USUARIO KAROL VANESA FONSECA GUZMAN CON DOCUMENTO DE IDENTIDAD RC1076671818  DE LA FECHA 30/03/2020 YA QUE SE EVIDENCIA EN PROCESO DE AUDITORIA QUE IPS NO CUMPLE CON NORMATIVIDAD VIGENTE CORRESPONDIENTE A CUPS SEGÚN RESOLUCION 3495/2019 Y/O MODIFICACION EN CUPS SALA DE OBSERVACION SEGUN ARTICULO 537/2019. SEGÚN CORRESPONDA.</t>
  </si>
  <si>
    <t>DF-15555556533430</t>
  </si>
  <si>
    <t xml:space="preserve">SE HACE DEVOLUCON DE FACTURA CORRESPONDIENTE A LA PRESTACION DE SERVICIOS DEL USUARIO  ANMAIDY SOFIA CARIDAD JEFREY CON DOCUMENTO DE IDENTIDAD RC 1043192016  DE LA FECHA 07/03/2020 YA QUE SE EVIDENCIA EN PROCESO DE AUDITORIA QUE IPS NO CUMPLE CON NORMATIVIDAD VIGENTE CORRESPONDIENTE A CUPS SEGÚN RESOLUCION 3495/2019 Y/O MODIFICACION EN CUPS SALA DE OBSERVACION SEGUN ARTICULO 537/2019. SEGÚN CORRESPONDA. </t>
  </si>
  <si>
    <t>DF-15765433873303</t>
  </si>
  <si>
    <t>15/06/2021 12:00:00 a. m.</t>
  </si>
  <si>
    <t xml:space="preserve">Gonzalez  Tamayo Esperanza  </t>
  </si>
  <si>
    <t>Factura no cumple requisitos legales: Factura ilegible. tachones o enmendaduras y/o incumplimiento de requisitos de la DIAN.  No se evidencia cargue de RIPS en la plataforma SAMY. Una vez subsanado el motivo de devolución. la IPS debe radicar la factura con los soportes en el portal de APLISTAFF para el proceso de Auditoria.</t>
  </si>
  <si>
    <t>DF-15765433873304</t>
  </si>
  <si>
    <t>Factura no cumple requisitos legales: Factura ilegible. tachones o enmendaduras y/o incumplimiento de requisitos de la DIAN.  No se evidencia cargue de RIPS en la plataforma SAMY.</t>
  </si>
  <si>
    <t>DF-15765433873305</t>
  </si>
  <si>
    <t>DF-15765433873306</t>
  </si>
  <si>
    <t>DF-159246739280</t>
  </si>
  <si>
    <t>12/03/2020 12:00:00 a. m.</t>
  </si>
  <si>
    <t>Bustamante Daza Angie Katherine</t>
  </si>
  <si>
    <t xml:space="preserve">1043192016 anmaidy sofia caridad jefrey 26/02/2020 urgencia IPS  no anexa pre radicado de cargue exitosos de RIPS  . Requisito fundamental para la radicacion de cuentas . se devuelve factura con todos sus soportes . SE ANEXA COMUNICADO Una vez subsanado motivo de devolución radicar factura con todos sus soportes y pre radicado de cargue exitoso de RIPS . </t>
  </si>
  <si>
    <t>DF-23443314382</t>
  </si>
  <si>
    <t>23/12/2020 12:00:00 a. m.</t>
  </si>
  <si>
    <t>1/12/2020 12:00:00 a. m.</t>
  </si>
  <si>
    <t>Gonzalez Pantoja Roxana Yir</t>
  </si>
  <si>
    <t>Se hace devolución de la cuenta. no utilizan la codificación de cups  y/o cums vigente para la fecha de prestación del servicio. recuerde que toda la información debe estar codificada en "CUPS" y "CUMS" en unidad mínima de dispensación. este código debe corresponder a la descripción y además debe garantizarse la coincidencia entre lo ordenado. lo aplicado. lo facturado y lo registrado en rips. facturan con códigos Soat y algunos CUM o no corresponden. Favor organizar y radicar nuevamente.</t>
  </si>
  <si>
    <t>DF-25765432843246</t>
  </si>
  <si>
    <t>27/04/2022 12:00:00 a. m.</t>
  </si>
  <si>
    <t xml:space="preserve">Gomez  Martinez Leonardo  Jose </t>
  </si>
  <si>
    <t xml:space="preserve">Se realiza devolcion de la factura ya que numeracion no coincide con resolucion DIAN (no coicide prefijo) </t>
  </si>
  <si>
    <t>DF-25765432843247</t>
  </si>
  <si>
    <t xml:space="preserve">Se realiza devolucion de la factura. numeracion no coincide con resolucion DIAN (prefijo no coincide) </t>
  </si>
  <si>
    <t>DF-259261132006</t>
  </si>
  <si>
    <t>29/04/2021 12:00:00 a. m.</t>
  </si>
  <si>
    <t xml:space="preserve">perea cordoba veronica </t>
  </si>
  <si>
    <t xml:space="preserve">Se hace devolución de la factura 235341 por valor de $24.000. dado que. la IPS en el portal de SAMI APLISTAFF no carga los soportes de la atencion prestada.  se requiere que la IPS cargue los soportes. requisito necesario para validar la prestación del servicio y realizar el proceso de auditoria.Una vez subsanado el motivo de devolución. radicar la factura y los soportes nuevamente en el portal de Aplistaff para su respectivo proceso. </t>
  </si>
  <si>
    <t>DF-479232033772</t>
  </si>
  <si>
    <t>Sanchez Jaraba Jose Vicente</t>
  </si>
  <si>
    <t>Se hace devolución NUEVAMENTE  de la factura NR231576 debido a que la que no corresponde a Coosalud EPS ya que segun el responsable de la cuenta esta a nombre de Asociación Mutual Ser Empresa Solidaria de Salud. ademas no se evidencian soporte de lo facturado.Una vez subsanada el motivo devolución. la factura se debe presentar nuevamente ante Coosalud EPSS para su radicación con todos los soportes respectivos para realizar un proceso eficiente de auditoria técnica y de pertinencia</t>
  </si>
  <si>
    <t>DF-479232033773</t>
  </si>
  <si>
    <t xml:space="preserve">se realiza devolucion de la factura debido que no se encuentra soporte alguno en la plataforma Sami que avale la atencion prestada. una vez solucionado este inconveniente la factura debe ser cargada en el portal SAMI nuevamente. en el tiempo de radicación habitual y con nuevo RIPS para su proceso de auditoria y debido tramite contable </t>
  </si>
  <si>
    <t>DF-479238936431</t>
  </si>
  <si>
    <t>29/03/2021 12:00:00 a. m.</t>
  </si>
  <si>
    <t xml:space="preserve">DELAROSA ROJANO KATHERINE </t>
  </si>
  <si>
    <t>Se hace devolucion de la siguiente factura debido a que No presentan los anexos con la evidencia de los envíos con su trazabilidad dentro de los tiempos normativos.(No se evidecia codigo para los dias de estancia facturados)Es de anotar que una vez subsanado este inconveniente la factura podrá ser presentada nuevamente con su respectivo RIPS mediante el medio de Radicacion actual.</t>
  </si>
  <si>
    <t>DF-479267234286</t>
  </si>
  <si>
    <t>28/12/2020 12:00:00 a. m.</t>
  </si>
  <si>
    <t>10/12/2020 12:00:00 a. m.</t>
  </si>
  <si>
    <t>avendaño ariza milton yessid</t>
  </si>
  <si>
    <t>Se hace devolución de factura según art 12 y 14 de la resolución 3047 (cód. 49) debido a que no se evidencia soporte de portabilidad.Una vez subsanado el inconveniente se podrá presentar nuevamente la factura con sus rips en sus fechas y horarios habituales mediante la modalidad de radicación actual.</t>
  </si>
  <si>
    <t>DF-547654339931277</t>
  </si>
  <si>
    <t>12/04/2022 12:00:00 a. m.</t>
  </si>
  <si>
    <t xml:space="preserve">Ortega  Castro Angie  Verónica </t>
  </si>
  <si>
    <t>Se realiza devolución de factura según revisión  los soportes están incompletos para la prestación del servició facturado. Por lo anterior no es posible continuar con el proceso de auditoria.</t>
  </si>
  <si>
    <t>DF-5492349312871</t>
  </si>
  <si>
    <t>17/12/2020 12:00:00 a. m.</t>
  </si>
  <si>
    <t>Rivera Basto Nini Johanna</t>
  </si>
  <si>
    <t>Se hace devolucion de factura.segun revision no anexan soportes de los servicios facturados.por lo anterior no se puede continuar con el proceso de auditoria.</t>
  </si>
  <si>
    <t>DF-549283034022</t>
  </si>
  <si>
    <t>7/01/2021 12:00:00 a. m.</t>
  </si>
  <si>
    <t>Manrique Garavito Walter Hernando</t>
  </si>
  <si>
    <t>Se  hace devolución de factura. segun revicion el prefijo que presenta la factura en físico(NR). no lo presenta en el detallado del RIPS. no concuerdan. por lo anterior no se puede seguir con el proceso de auditoria de la misma.</t>
  </si>
  <si>
    <t>DF-9493077312380</t>
  </si>
  <si>
    <t>21/08/2020 12:00:00 a. m.</t>
  </si>
  <si>
    <t>Se hace devolución de la factura NR231576 debido a que la que no corresponde a Coosalud EPS ya que segun el responsable de la cuenta esta a nombre de Asociación Mutual Ser Empresa Solidaria de Salud.Una vez subsanada el motivo devolución. la factura se debe presentar nuevamente ante Coosalud EPSS para su radicación con todos los soportes respectivos para realizar un proceso eficiente de auditoria técnica y de pertinencia</t>
  </si>
  <si>
    <t>DF-949307739464</t>
  </si>
  <si>
    <t>6/11/2018 12:00:00 a. m.</t>
  </si>
  <si>
    <t xml:space="preserve">SE HACE DEVOLUCIÓN DE LA CUENTA YA QUE FACTURA NO SE ENCUENTRA INCLUIDA EN EL MEDIO MAGNÉTICO RIPS QUE ESTÁN PRESENTANDO.POR FAVOR REALIZAR LAS RESPECTIVAS CORRECCIONES Y UNA VEZ SUBSANE ENVIAR PARA CONTINUAR CON EL PROCESO DE RADICACIÓN.  </t>
  </si>
  <si>
    <t>Devoluciones</t>
  </si>
  <si>
    <t>Ips verificar el saldo de la factura - Soportar conciliacion de glosa</t>
  </si>
  <si>
    <t xml:space="preserve">Ips verificar el saldo de la factura </t>
  </si>
  <si>
    <t>Nit Prestador</t>
  </si>
  <si>
    <t>Nombre Prestador</t>
  </si>
  <si>
    <t>Num Factura</t>
  </si>
  <si>
    <t>Valor</t>
  </si>
  <si>
    <t>832011441</t>
  </si>
  <si>
    <t>ESE HOSPITAL NUESTRA SEÑORA DEL ROSARIO SUESCA</t>
  </si>
  <si>
    <t>FEHS30735</t>
  </si>
  <si>
    <t>FEHS31112</t>
  </si>
  <si>
    <t>FEHS31603</t>
  </si>
  <si>
    <t>FEHS31826</t>
  </si>
  <si>
    <t>FEHS32034</t>
  </si>
  <si>
    <t>FEHS32309</t>
  </si>
  <si>
    <t>FEHS32637</t>
  </si>
  <si>
    <t>FEHS32665</t>
  </si>
  <si>
    <t>FEHS32786</t>
  </si>
  <si>
    <t>FEHS32904</t>
  </si>
  <si>
    <t>FEHS32906</t>
  </si>
  <si>
    <t>FEHS33091</t>
  </si>
  <si>
    <t>FEHS33308</t>
  </si>
  <si>
    <t>FEHS33334</t>
  </si>
  <si>
    <t>En Proceso de Auditoria</t>
  </si>
  <si>
    <t>Diferencia</t>
  </si>
  <si>
    <t>Observaciones</t>
  </si>
  <si>
    <t>Total</t>
  </si>
  <si>
    <t>Fecha</t>
  </si>
  <si>
    <t>COOSALUD EPS SA</t>
  </si>
  <si>
    <t>DETALLE DE CARTERA IPS</t>
  </si>
  <si>
    <t>Cartera presentada  IPS</t>
  </si>
  <si>
    <t>Facturas sin evidencia de radicación</t>
  </si>
  <si>
    <t>Facturas Pagadas y No descargadas por la IPS</t>
  </si>
  <si>
    <t>Glosas Aceptadas por la IPS</t>
  </si>
  <si>
    <t>Glosas por  Conciliar</t>
  </si>
  <si>
    <t>Diferencias a revisar por el Proveedor</t>
  </si>
  <si>
    <t>Saldo Final</t>
  </si>
  <si>
    <t>Giros de la EPS por legalizar</t>
  </si>
  <si>
    <t>Estado de cartera HOSPITAL NUESTRA SEÑORA DEL ROSARIO SUESCA NIT :  832.011.441</t>
  </si>
  <si>
    <t>COOSALUD  NIT 900.226.715</t>
  </si>
  <si>
    <t>Facturas en proceso de auditoria Aplistaff MAYO - JUNIO</t>
  </si>
  <si>
    <t>Saldo Disponible a Favor de COOSALUD EPS   Corte 31/05/2022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</si>
</sst>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5" x14ac:knownFonts="1">
    <font>
      <sz val="11"/>
      <color theme="1"/>
      <name val="Calibri"/>
      <family val="2"/>
      <scheme val="minor"/>
    </font>
    <font>
      <sz val="11"/>
      <color theme="1"/>
      <name val="Calibri"/>
      <family val="2"/>
      <scheme val="minor"/>
    </font>
    <font>
      <b/>
      <i/>
      <sz val="9"/>
      <color rgb="FF000000"/>
      <name val="Calibri"/>
      <family val="2"/>
      <scheme val="minor"/>
    </font>
    <font>
      <sz val="10"/>
      <color rgb="FF000000"/>
      <name val="Calibri"/>
      <family val="2"/>
      <scheme val="minor"/>
    </font>
    <font>
      <b/>
      <sz val="11"/>
      <color theme="1"/>
      <name val="Calibri"/>
      <family val="2"/>
      <scheme val="minor"/>
    </font>
    <font>
      <sz val="10"/>
      <name val="Arial"/>
      <family val="2"/>
    </font>
    <font>
      <b/>
      <sz val="10"/>
      <name val="Arial"/>
      <family val="2"/>
    </font>
    <font>
      <sz val="9.75"/>
      <color rgb="FFFFFFFF"/>
      <name val="Times New Roman"/>
      <family val="1"/>
    </font>
    <font>
      <sz val="9.75"/>
      <color rgb="FF000000"/>
      <name val="Times New Roman"/>
      <family val="1"/>
    </font>
    <font>
      <sz val="11"/>
      <color rgb="FF000000"/>
      <name val="Calibri"/>
      <family val="2"/>
      <scheme val="minor"/>
    </font>
    <font>
      <b/>
      <sz val="12"/>
      <color rgb="FF000000"/>
      <name val="Calibri"/>
      <family val="2"/>
      <scheme val="minor"/>
    </font>
    <font>
      <b/>
      <sz val="10"/>
      <color rgb="FF000000"/>
      <name val="Calibri"/>
      <family val="2"/>
      <scheme val="minor"/>
    </font>
    <font>
      <b/>
      <sz val="11"/>
      <color rgb="FF000000"/>
      <name val="Calibri"/>
      <family val="2"/>
      <scheme val="minor"/>
    </font>
    <font>
      <b/>
      <sz val="14"/>
      <color rgb="FF000000"/>
      <name val="Calibri"/>
      <family val="2"/>
      <scheme val="minor"/>
    </font>
    <font>
      <sz val="11"/>
      <name val="Calibri"/>
      <family val="2"/>
      <scheme val="minor"/>
    </font>
  </fonts>
  <fills count="11">
    <fill>
      <patternFill patternType="none"/>
    </fill>
    <fill>
      <patternFill patternType="gray125"/>
    </fill>
    <fill>
      <patternFill patternType="solid">
        <fgColor rgb="FFDDDDDD"/>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808080"/>
      </patternFill>
    </fill>
    <fill>
      <patternFill patternType="solid">
        <fgColor rgb="FFFFFFFF"/>
      </patternFill>
    </fill>
    <fill>
      <patternFill patternType="solid">
        <fgColor theme="4" tint="0.59999389629810485"/>
        <bgColor indexed="64"/>
      </patternFill>
    </fill>
    <fill>
      <patternFill patternType="solid">
        <fgColor rgb="FFDDEBF7"/>
        <bgColor rgb="FF000000"/>
      </patternFill>
    </fill>
    <fill>
      <patternFill patternType="solid">
        <fgColor rgb="FFFFFF00"/>
        <bgColor rgb="FF000000"/>
      </patternFill>
    </fill>
    <fill>
      <patternFill patternType="solid">
        <fgColor rgb="FFE2EFDA"/>
        <bgColor rgb="FF000000"/>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A9A9A9"/>
      </left>
      <right style="thin">
        <color rgb="FFA9A9A9"/>
      </right>
      <top style="thin">
        <color rgb="FFA9A9A9"/>
      </top>
      <bottom style="thin">
        <color rgb="FFA9A9A9"/>
      </bottom>
      <diagonal/>
    </border>
  </borders>
  <cellStyleXfs count="2">
    <xf numFmtId="0" fontId="0" fillId="0" borderId="0"/>
    <xf numFmtId="164" fontId="1" fillId="0" borderId="0" applyFont="0" applyFill="0" applyBorder="0" applyAlignment="0" applyProtection="0"/>
  </cellStyleXfs>
  <cellXfs count="46">
    <xf numFmtId="0" fontId="0" fillId="0" borderId="0" xfId="0"/>
    <xf numFmtId="0" fontId="2" fillId="0" borderId="1" xfId="0" applyFont="1" applyBorder="1" applyAlignment="1">
      <alignment horizontal="center" wrapText="1"/>
    </xf>
    <xf numFmtId="0" fontId="2" fillId="0" borderId="2" xfId="0" applyFont="1" applyBorder="1" applyAlignment="1">
      <alignment horizontal="center" wrapText="1"/>
    </xf>
    <xf numFmtId="165" fontId="2" fillId="0" borderId="2" xfId="1" applyNumberFormat="1" applyFont="1" applyBorder="1" applyAlignment="1">
      <alignment horizontal="center" wrapText="1"/>
    </xf>
    <xf numFmtId="0" fontId="3" fillId="0" borderId="3" xfId="0" applyFont="1" applyBorder="1" applyAlignment="1">
      <alignment wrapText="1"/>
    </xf>
    <xf numFmtId="0" fontId="3" fillId="0" borderId="4" xfId="0" applyFont="1" applyBorder="1" applyAlignment="1">
      <alignment wrapText="1"/>
    </xf>
    <xf numFmtId="22" fontId="3" fillId="0" borderId="4" xfId="0" applyNumberFormat="1" applyFont="1" applyBorder="1" applyAlignment="1">
      <alignment wrapText="1"/>
    </xf>
    <xf numFmtId="165" fontId="3" fillId="0" borderId="4" xfId="1" applyNumberFormat="1" applyFont="1" applyBorder="1" applyAlignment="1">
      <alignment wrapText="1"/>
    </xf>
    <xf numFmtId="165" fontId="1" fillId="0" borderId="0" xfId="1" applyNumberFormat="1"/>
    <xf numFmtId="0" fontId="5" fillId="2" borderId="5" xfId="0" applyFont="1" applyFill="1" applyBorder="1"/>
    <xf numFmtId="0" fontId="5" fillId="0" borderId="0" xfId="0" applyFont="1"/>
    <xf numFmtId="3" fontId="5" fillId="0" borderId="0" xfId="0" applyNumberFormat="1" applyFont="1" applyAlignment="1">
      <alignment horizontal="right"/>
    </xf>
    <xf numFmtId="14" fontId="5" fillId="0" borderId="0" xfId="0" applyNumberFormat="1" applyFont="1" applyAlignment="1">
      <alignment horizontal="right"/>
    </xf>
    <xf numFmtId="0" fontId="6" fillId="3" borderId="0" xfId="0" applyFont="1" applyFill="1"/>
    <xf numFmtId="3" fontId="6" fillId="3" borderId="0" xfId="0" applyNumberFormat="1" applyFont="1" applyFill="1" applyAlignment="1">
      <alignment horizontal="right"/>
    </xf>
    <xf numFmtId="14" fontId="6" fillId="3" borderId="0" xfId="0" applyNumberFormat="1" applyFont="1" applyFill="1" applyAlignment="1">
      <alignment horizontal="right"/>
    </xf>
    <xf numFmtId="3" fontId="0" fillId="0" borderId="0" xfId="0" applyNumberFormat="1"/>
    <xf numFmtId="0" fontId="6" fillId="4" borderId="0" xfId="0" applyFont="1" applyFill="1"/>
    <xf numFmtId="14" fontId="6" fillId="4" borderId="0" xfId="0" applyNumberFormat="1" applyFont="1" applyFill="1" applyAlignment="1">
      <alignment horizontal="right"/>
    </xf>
    <xf numFmtId="165" fontId="4" fillId="4" borderId="0" xfId="1" applyNumberFormat="1" applyFont="1" applyFill="1"/>
    <xf numFmtId="0" fontId="7" fillId="5" borderId="6" xfId="0" applyFont="1" applyFill="1" applyBorder="1" applyAlignment="1">
      <alignment horizontal="center" vertical="center"/>
    </xf>
    <xf numFmtId="49" fontId="8" fillId="6" borderId="6" xfId="0" applyNumberFormat="1" applyFont="1" applyFill="1" applyBorder="1" applyAlignment="1">
      <alignment horizontal="left" vertical="center"/>
    </xf>
    <xf numFmtId="0" fontId="8" fillId="6" borderId="6" xfId="0" applyFont="1" applyFill="1" applyBorder="1" applyAlignment="1">
      <alignment horizontal="right" vertical="center"/>
    </xf>
    <xf numFmtId="0" fontId="0" fillId="0" borderId="5" xfId="0" applyBorder="1"/>
    <xf numFmtId="0" fontId="4" fillId="7" borderId="5" xfId="0" applyFont="1" applyFill="1" applyBorder="1" applyAlignment="1">
      <alignment vertical="center"/>
    </xf>
    <xf numFmtId="0" fontId="4" fillId="7" borderId="5" xfId="0" applyFont="1" applyFill="1" applyBorder="1"/>
    <xf numFmtId="165" fontId="4" fillId="7" borderId="5" xfId="1" applyNumberFormat="1" applyFont="1" applyFill="1" applyBorder="1" applyAlignment="1">
      <alignment vertical="center"/>
    </xf>
    <xf numFmtId="165" fontId="4" fillId="7" borderId="5" xfId="1" applyNumberFormat="1" applyFont="1" applyFill="1" applyBorder="1" applyAlignment="1">
      <alignment vertical="center" wrapText="1"/>
    </xf>
    <xf numFmtId="165" fontId="0" fillId="0" borderId="5" xfId="1" applyNumberFormat="1" applyFont="1" applyBorder="1"/>
    <xf numFmtId="165" fontId="4" fillId="7" borderId="5" xfId="1" applyNumberFormat="1" applyFont="1" applyFill="1" applyBorder="1"/>
    <xf numFmtId="165" fontId="0" fillId="0" borderId="0" xfId="1" applyNumberFormat="1" applyFont="1"/>
    <xf numFmtId="1" fontId="4" fillId="7" borderId="5" xfId="0" applyNumberFormat="1" applyFont="1" applyFill="1" applyBorder="1" applyAlignment="1">
      <alignment vertical="center"/>
    </xf>
    <xf numFmtId="1" fontId="0" fillId="0" borderId="5" xfId="0" applyNumberFormat="1" applyBorder="1"/>
    <xf numFmtId="1" fontId="4" fillId="7" borderId="5" xfId="0" applyNumberFormat="1" applyFont="1" applyFill="1" applyBorder="1"/>
    <xf numFmtId="1" fontId="0" fillId="0" borderId="0" xfId="0" applyNumberFormat="1"/>
    <xf numFmtId="0" fontId="9" fillId="0" borderId="0" xfId="0" applyFont="1"/>
    <xf numFmtId="0" fontId="10" fillId="0" borderId="0" xfId="0" applyFont="1"/>
    <xf numFmtId="0" fontId="11" fillId="0" borderId="0" xfId="0" applyFont="1"/>
    <xf numFmtId="0" fontId="12" fillId="8" borderId="0" xfId="0" applyFont="1" applyFill="1" applyAlignment="1">
      <alignment vertical="center"/>
    </xf>
    <xf numFmtId="0" fontId="12" fillId="9" borderId="0" xfId="0" applyFont="1" applyFill="1" applyAlignment="1">
      <alignment vertical="center"/>
    </xf>
    <xf numFmtId="0" fontId="13" fillId="8" borderId="0" xfId="0" applyFont="1" applyFill="1"/>
    <xf numFmtId="3" fontId="13" fillId="8" borderId="0" xfId="0" applyNumberFormat="1" applyFont="1" applyFill="1"/>
    <xf numFmtId="0" fontId="14" fillId="0" borderId="0" xfId="0" applyFont="1"/>
    <xf numFmtId="3" fontId="14" fillId="0" borderId="0" xfId="0" applyNumberFormat="1" applyFont="1"/>
    <xf numFmtId="0" fontId="12" fillId="8" borderId="0" xfId="0" applyFont="1" applyFill="1"/>
    <xf numFmtId="3" fontId="13" fillId="10" borderId="0" xfId="0" applyNumberFormat="1" applyFont="1" applyFill="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2943225</xdr:colOff>
      <xdr:row>3</xdr:row>
      <xdr:rowOff>38100</xdr:rowOff>
    </xdr:to>
    <xdr:pic>
      <xdr:nvPicPr>
        <xdr:cNvPr id="2" name="Imagen 1">
          <a:extLst>
            <a:ext uri="{FF2B5EF4-FFF2-40B4-BE49-F238E27FC236}">
              <a16:creationId xmlns:a16="http://schemas.microsoft.com/office/drawing/2014/main" id="{3FD5934F-72D7-4B43-B6A9-76F7C6659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9432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19050</xdr:rowOff>
    </xdr:from>
    <xdr:ext cx="2943225" cy="590550"/>
    <xdr:pic>
      <xdr:nvPicPr>
        <xdr:cNvPr id="3" name="Imagen 2">
          <a:extLst>
            <a:ext uri="{FF2B5EF4-FFF2-40B4-BE49-F238E27FC236}">
              <a16:creationId xmlns:a16="http://schemas.microsoft.com/office/drawing/2014/main" id="{672F0BC7-81AD-499B-92F3-98055E4E24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9432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workbookViewId="0">
      <selection activeCell="E33" sqref="E33"/>
    </sheetView>
  </sheetViews>
  <sheetFormatPr baseColWidth="10" defaultRowHeight="15" x14ac:dyDescent="0.25"/>
  <cols>
    <col min="1" max="1" width="15" customWidth="1"/>
    <col min="2" max="2" width="11.140625" customWidth="1"/>
    <col min="3" max="3" width="5.7109375" customWidth="1"/>
    <col min="4" max="4" width="12.85546875" customWidth="1"/>
    <col min="5" max="5" width="14.140625" customWidth="1"/>
    <col min="6" max="6" width="11.28515625" style="8" customWidth="1"/>
    <col min="7" max="7" width="11.140625" style="8" customWidth="1"/>
  </cols>
  <sheetData>
    <row r="1" spans="1:7" ht="24.75" x14ac:dyDescent="0.25">
      <c r="A1" s="1" t="s">
        <v>0</v>
      </c>
      <c r="B1" s="2" t="s">
        <v>1</v>
      </c>
      <c r="C1" s="2" t="s">
        <v>2</v>
      </c>
      <c r="D1" s="2" t="s">
        <v>3</v>
      </c>
      <c r="E1" s="2" t="s">
        <v>4</v>
      </c>
      <c r="F1" s="3" t="s">
        <v>5</v>
      </c>
      <c r="G1" s="3" t="s">
        <v>6</v>
      </c>
    </row>
    <row r="2" spans="1:7" ht="26.25" x14ac:dyDescent="0.25">
      <c r="A2" s="4" t="s">
        <v>7</v>
      </c>
      <c r="B2" s="5">
        <v>3475</v>
      </c>
      <c r="C2" s="5" t="s">
        <v>8</v>
      </c>
      <c r="D2" s="5">
        <v>234970</v>
      </c>
      <c r="E2" s="6">
        <v>44097</v>
      </c>
      <c r="F2" s="7">
        <v>134214</v>
      </c>
      <c r="G2" s="7">
        <v>3399</v>
      </c>
    </row>
    <row r="3" spans="1:7" ht="26.25" x14ac:dyDescent="0.25">
      <c r="A3" s="4" t="s">
        <v>7</v>
      </c>
      <c r="B3" s="5">
        <v>3567</v>
      </c>
      <c r="C3" s="5" t="s">
        <v>9</v>
      </c>
      <c r="D3" s="5">
        <v>4978</v>
      </c>
      <c r="E3" s="6">
        <v>44189</v>
      </c>
      <c r="F3" s="7">
        <v>1574501</v>
      </c>
      <c r="G3" s="7">
        <v>110636</v>
      </c>
    </row>
    <row r="4" spans="1:7" ht="26.25" x14ac:dyDescent="0.25">
      <c r="A4" s="4" t="s">
        <v>7</v>
      </c>
      <c r="B4" s="5">
        <v>3717</v>
      </c>
      <c r="C4" s="5" t="s">
        <v>9</v>
      </c>
      <c r="D4" s="5">
        <v>12172</v>
      </c>
      <c r="E4" s="6">
        <v>44302</v>
      </c>
      <c r="F4" s="7">
        <v>62000</v>
      </c>
      <c r="G4" s="7">
        <v>62000</v>
      </c>
    </row>
    <row r="5" spans="1:7" ht="26.25" x14ac:dyDescent="0.25">
      <c r="A5" s="4" t="s">
        <v>7</v>
      </c>
      <c r="B5" s="5">
        <v>3717</v>
      </c>
      <c r="C5" s="5" t="s">
        <v>9</v>
      </c>
      <c r="D5" s="5">
        <v>12638</v>
      </c>
      <c r="E5" s="6">
        <v>44308</v>
      </c>
      <c r="F5" s="7">
        <v>5200</v>
      </c>
      <c r="G5" s="7">
        <v>5200</v>
      </c>
    </row>
    <row r="6" spans="1:7" ht="26.25" x14ac:dyDescent="0.25">
      <c r="A6" s="4" t="s">
        <v>7</v>
      </c>
      <c r="B6" s="5">
        <v>3717</v>
      </c>
      <c r="C6" s="5" t="s">
        <v>9</v>
      </c>
      <c r="D6" s="5">
        <v>12883</v>
      </c>
      <c r="E6" s="6">
        <v>44312</v>
      </c>
      <c r="F6" s="7">
        <v>64298</v>
      </c>
      <c r="G6" s="7">
        <v>64298</v>
      </c>
    </row>
    <row r="7" spans="1:7" ht="26.25" x14ac:dyDescent="0.25">
      <c r="A7" s="4" t="s">
        <v>7</v>
      </c>
      <c r="B7" s="5">
        <v>3810</v>
      </c>
      <c r="C7" s="5" t="s">
        <v>9</v>
      </c>
      <c r="D7" s="5">
        <v>16783</v>
      </c>
      <c r="E7" s="6">
        <v>44370</v>
      </c>
      <c r="F7" s="7">
        <v>59700</v>
      </c>
      <c r="G7" s="7">
        <v>59700</v>
      </c>
    </row>
    <row r="8" spans="1:7" ht="26.25" x14ac:dyDescent="0.25">
      <c r="A8" s="4" t="s">
        <v>7</v>
      </c>
      <c r="B8" s="5">
        <v>3846</v>
      </c>
      <c r="C8" s="5" t="s">
        <v>9</v>
      </c>
      <c r="D8" s="5">
        <v>17732</v>
      </c>
      <c r="E8" s="6">
        <v>44389</v>
      </c>
      <c r="F8" s="7">
        <v>128700</v>
      </c>
      <c r="G8" s="7">
        <v>128700</v>
      </c>
    </row>
    <row r="9" spans="1:7" ht="26.25" x14ac:dyDescent="0.25">
      <c r="A9" s="4" t="s">
        <v>7</v>
      </c>
      <c r="B9" s="5">
        <v>3878</v>
      </c>
      <c r="C9" s="5" t="s">
        <v>9</v>
      </c>
      <c r="D9" s="5">
        <v>19263</v>
      </c>
      <c r="E9" s="6">
        <v>44414</v>
      </c>
      <c r="F9" s="7">
        <v>7800</v>
      </c>
      <c r="G9" s="7">
        <v>7800</v>
      </c>
    </row>
    <row r="10" spans="1:7" ht="26.25" x14ac:dyDescent="0.25">
      <c r="A10" s="4" t="s">
        <v>7</v>
      </c>
      <c r="B10" s="5">
        <v>3878</v>
      </c>
      <c r="C10" s="5" t="s">
        <v>9</v>
      </c>
      <c r="D10" s="5">
        <v>19549</v>
      </c>
      <c r="E10" s="6">
        <v>44419</v>
      </c>
      <c r="F10" s="7">
        <v>62000</v>
      </c>
      <c r="G10" s="7">
        <v>62000</v>
      </c>
    </row>
    <row r="11" spans="1:7" ht="26.25" x14ac:dyDescent="0.25">
      <c r="A11" s="4" t="s">
        <v>7</v>
      </c>
      <c r="B11" s="5">
        <v>3878</v>
      </c>
      <c r="C11" s="5" t="s">
        <v>9</v>
      </c>
      <c r="D11" s="5">
        <v>19983</v>
      </c>
      <c r="E11" s="6">
        <v>44428</v>
      </c>
      <c r="F11" s="7">
        <v>204946</v>
      </c>
      <c r="G11" s="7">
        <v>204946</v>
      </c>
    </row>
    <row r="12" spans="1:7" ht="26.25" x14ac:dyDescent="0.25">
      <c r="A12" s="4" t="s">
        <v>7</v>
      </c>
      <c r="B12" s="5">
        <v>4069</v>
      </c>
      <c r="C12" s="5" t="s">
        <v>9</v>
      </c>
      <c r="D12" s="5">
        <v>26391</v>
      </c>
      <c r="E12" s="6">
        <v>44563</v>
      </c>
      <c r="F12" s="7">
        <v>66775</v>
      </c>
      <c r="G12" s="7">
        <v>66775</v>
      </c>
    </row>
    <row r="13" spans="1:7" ht="26.25" x14ac:dyDescent="0.25">
      <c r="A13" s="4" t="s">
        <v>7</v>
      </c>
      <c r="B13" s="5">
        <v>4069</v>
      </c>
      <c r="C13" s="5" t="s">
        <v>9</v>
      </c>
      <c r="D13" s="5">
        <v>26842</v>
      </c>
      <c r="E13" s="6">
        <v>44574</v>
      </c>
      <c r="F13" s="7">
        <v>65700</v>
      </c>
      <c r="G13" s="7">
        <v>65700</v>
      </c>
    </row>
    <row r="14" spans="1:7" ht="26.25" x14ac:dyDescent="0.25">
      <c r="A14" s="4" t="s">
        <v>7</v>
      </c>
      <c r="B14" s="5">
        <v>4069</v>
      </c>
      <c r="C14" s="5" t="s">
        <v>9</v>
      </c>
      <c r="D14" s="5">
        <v>27289</v>
      </c>
      <c r="E14" s="6">
        <v>44579</v>
      </c>
      <c r="F14" s="7">
        <v>70100</v>
      </c>
      <c r="G14" s="7">
        <v>70100</v>
      </c>
    </row>
    <row r="15" spans="1:7" ht="26.25" x14ac:dyDescent="0.25">
      <c r="A15" s="4" t="s">
        <v>7</v>
      </c>
      <c r="B15" s="5">
        <v>4069</v>
      </c>
      <c r="C15" s="5" t="s">
        <v>9</v>
      </c>
      <c r="D15" s="5">
        <v>27494</v>
      </c>
      <c r="E15" s="6">
        <v>44582</v>
      </c>
      <c r="F15" s="7">
        <v>145700</v>
      </c>
      <c r="G15" s="7">
        <v>145700</v>
      </c>
    </row>
    <row r="16" spans="1:7" ht="26.25" x14ac:dyDescent="0.25">
      <c r="A16" s="4" t="s">
        <v>7</v>
      </c>
      <c r="B16" s="5">
        <v>4069</v>
      </c>
      <c r="C16" s="5" t="s">
        <v>9</v>
      </c>
      <c r="D16" s="5">
        <v>27746</v>
      </c>
      <c r="E16" s="6">
        <v>44587</v>
      </c>
      <c r="F16" s="7">
        <v>69473</v>
      </c>
      <c r="G16" s="7">
        <v>69473</v>
      </c>
    </row>
    <row r="17" spans="1:7" ht="26.25" x14ac:dyDescent="0.25">
      <c r="A17" s="4" t="s">
        <v>7</v>
      </c>
      <c r="B17" s="5">
        <v>4069</v>
      </c>
      <c r="C17" s="5" t="s">
        <v>9</v>
      </c>
      <c r="D17" s="5">
        <v>27816</v>
      </c>
      <c r="E17" s="6">
        <v>44588</v>
      </c>
      <c r="F17" s="7">
        <v>11060</v>
      </c>
      <c r="G17" s="7">
        <v>11060</v>
      </c>
    </row>
    <row r="18" spans="1:7" ht="26.25" x14ac:dyDescent="0.25">
      <c r="A18" s="4" t="s">
        <v>7</v>
      </c>
      <c r="B18" s="5">
        <v>4069</v>
      </c>
      <c r="C18" s="5" t="s">
        <v>9</v>
      </c>
      <c r="D18" s="5">
        <v>28110</v>
      </c>
      <c r="E18" s="6">
        <v>44592</v>
      </c>
      <c r="F18" s="7">
        <v>68700</v>
      </c>
      <c r="G18" s="7">
        <v>68700</v>
      </c>
    </row>
    <row r="19" spans="1:7" ht="26.25" x14ac:dyDescent="0.25">
      <c r="A19" s="4" t="s">
        <v>7</v>
      </c>
      <c r="B19" s="5">
        <v>4101</v>
      </c>
      <c r="C19" s="5" t="s">
        <v>9</v>
      </c>
      <c r="D19" s="5">
        <v>29059</v>
      </c>
      <c r="E19" s="6">
        <v>44616</v>
      </c>
      <c r="F19" s="7">
        <v>72896</v>
      </c>
      <c r="G19" s="7">
        <v>72896</v>
      </c>
    </row>
    <row r="20" spans="1:7" ht="26.25" x14ac:dyDescent="0.25">
      <c r="A20" s="4" t="s">
        <v>7</v>
      </c>
      <c r="B20" s="5">
        <v>4101</v>
      </c>
      <c r="C20" s="5" t="s">
        <v>9</v>
      </c>
      <c r="D20" s="5">
        <v>29061</v>
      </c>
      <c r="E20" s="6">
        <v>44616</v>
      </c>
      <c r="F20" s="7">
        <v>72896</v>
      </c>
      <c r="G20" s="7">
        <v>72896</v>
      </c>
    </row>
    <row r="21" spans="1:7" ht="26.25" x14ac:dyDescent="0.25">
      <c r="A21" s="4" t="s">
        <v>7</v>
      </c>
      <c r="B21" s="5">
        <v>4136</v>
      </c>
      <c r="C21" s="5" t="s">
        <v>9</v>
      </c>
      <c r="D21" s="5">
        <v>29344</v>
      </c>
      <c r="E21" s="6">
        <v>44623</v>
      </c>
      <c r="F21" s="7">
        <v>145700</v>
      </c>
      <c r="G21" s="7">
        <v>145700</v>
      </c>
    </row>
    <row r="22" spans="1:7" ht="26.25" x14ac:dyDescent="0.25">
      <c r="A22" s="4" t="s">
        <v>7</v>
      </c>
      <c r="B22" s="5">
        <v>4136</v>
      </c>
      <c r="C22" s="5" t="s">
        <v>9</v>
      </c>
      <c r="D22" s="5">
        <v>29459</v>
      </c>
      <c r="E22" s="6">
        <v>44627</v>
      </c>
      <c r="F22" s="7">
        <v>68000</v>
      </c>
      <c r="G22" s="7">
        <v>68000</v>
      </c>
    </row>
    <row r="23" spans="1:7" ht="26.25" x14ac:dyDescent="0.25">
      <c r="A23" s="4" t="s">
        <v>7</v>
      </c>
      <c r="B23" s="5">
        <v>4136</v>
      </c>
      <c r="C23" s="5" t="s">
        <v>9</v>
      </c>
      <c r="D23" s="5">
        <v>29646</v>
      </c>
      <c r="E23" s="6">
        <v>44631</v>
      </c>
      <c r="F23" s="7">
        <v>68000</v>
      </c>
      <c r="G23" s="7">
        <v>68000</v>
      </c>
    </row>
    <row r="24" spans="1:7" ht="26.25" x14ac:dyDescent="0.25">
      <c r="A24" s="4" t="s">
        <v>7</v>
      </c>
      <c r="B24" s="5">
        <v>4136</v>
      </c>
      <c r="C24" s="5" t="s">
        <v>9</v>
      </c>
      <c r="D24" s="5">
        <v>29843</v>
      </c>
      <c r="E24" s="6">
        <v>44635</v>
      </c>
      <c r="F24" s="7">
        <v>138700</v>
      </c>
      <c r="G24" s="7">
        <v>138700</v>
      </c>
    </row>
    <row r="25" spans="1:7" ht="26.25" x14ac:dyDescent="0.25">
      <c r="A25" s="4" t="s">
        <v>7</v>
      </c>
      <c r="B25" s="5">
        <v>4136</v>
      </c>
      <c r="C25" s="5" t="s">
        <v>9</v>
      </c>
      <c r="D25" s="5">
        <v>29859</v>
      </c>
      <c r="E25" s="6">
        <v>44635</v>
      </c>
      <c r="F25" s="7">
        <v>140100</v>
      </c>
      <c r="G25" s="7">
        <v>140100</v>
      </c>
    </row>
    <row r="26" spans="1:7" ht="26.25" x14ac:dyDescent="0.25">
      <c r="A26" s="4" t="s">
        <v>7</v>
      </c>
      <c r="B26" s="5">
        <v>4136</v>
      </c>
      <c r="C26" s="5" t="s">
        <v>9</v>
      </c>
      <c r="D26" s="5">
        <v>29867</v>
      </c>
      <c r="E26" s="6">
        <v>44635</v>
      </c>
      <c r="F26" s="7">
        <v>121475</v>
      </c>
      <c r="G26" s="7">
        <v>121475</v>
      </c>
    </row>
    <row r="27" spans="1:7" ht="26.25" x14ac:dyDescent="0.25">
      <c r="A27" s="4" t="s">
        <v>7</v>
      </c>
      <c r="B27" s="5">
        <v>4136</v>
      </c>
      <c r="C27" s="5" t="s">
        <v>9</v>
      </c>
      <c r="D27" s="5">
        <v>29907</v>
      </c>
      <c r="E27" s="6">
        <v>44636</v>
      </c>
      <c r="F27" s="7">
        <v>72896</v>
      </c>
      <c r="G27" s="7">
        <v>72896</v>
      </c>
    </row>
    <row r="28" spans="1:7" ht="26.25" x14ac:dyDescent="0.25">
      <c r="A28" s="4" t="s">
        <v>7</v>
      </c>
      <c r="B28" s="5">
        <v>4136</v>
      </c>
      <c r="C28" s="5" t="s">
        <v>9</v>
      </c>
      <c r="D28" s="5">
        <v>29966</v>
      </c>
      <c r="E28" s="6">
        <v>44637</v>
      </c>
      <c r="F28" s="7">
        <v>67400</v>
      </c>
      <c r="G28" s="7">
        <v>67400</v>
      </c>
    </row>
    <row r="29" spans="1:7" ht="26.25" x14ac:dyDescent="0.25">
      <c r="A29" s="4" t="s">
        <v>7</v>
      </c>
      <c r="B29" s="5">
        <v>4136</v>
      </c>
      <c r="C29" s="5" t="s">
        <v>9</v>
      </c>
      <c r="D29" s="5">
        <v>30198</v>
      </c>
      <c r="E29" s="6">
        <v>44643</v>
      </c>
      <c r="F29" s="7">
        <v>65700</v>
      </c>
      <c r="G29" s="7">
        <v>65700</v>
      </c>
    </row>
    <row r="30" spans="1:7" ht="26.25" x14ac:dyDescent="0.25">
      <c r="A30" s="4" t="s">
        <v>7</v>
      </c>
      <c r="B30" s="5">
        <v>4136</v>
      </c>
      <c r="C30" s="5" t="s">
        <v>9</v>
      </c>
      <c r="D30" s="5">
        <v>30246</v>
      </c>
      <c r="E30" s="6">
        <v>44644</v>
      </c>
      <c r="F30" s="7">
        <v>200523</v>
      </c>
      <c r="G30" s="7">
        <v>200523</v>
      </c>
    </row>
    <row r="31" spans="1:7" ht="26.25" x14ac:dyDescent="0.25">
      <c r="A31" s="4" t="s">
        <v>7</v>
      </c>
      <c r="B31" s="5">
        <v>4173</v>
      </c>
      <c r="C31" s="5" t="s">
        <v>9</v>
      </c>
      <c r="D31" s="5">
        <v>30680</v>
      </c>
      <c r="E31" s="6">
        <v>44652</v>
      </c>
      <c r="F31" s="7">
        <v>70698</v>
      </c>
      <c r="G31" s="7">
        <v>70698</v>
      </c>
    </row>
    <row r="32" spans="1:7" ht="26.25" x14ac:dyDescent="0.25">
      <c r="A32" s="4" t="s">
        <v>7</v>
      </c>
      <c r="B32" s="5">
        <v>4173</v>
      </c>
      <c r="C32" s="5" t="s">
        <v>9</v>
      </c>
      <c r="D32" s="5">
        <v>30735</v>
      </c>
      <c r="E32" s="6">
        <v>44654</v>
      </c>
      <c r="F32" s="7">
        <v>72896</v>
      </c>
      <c r="G32" s="7">
        <v>72896</v>
      </c>
    </row>
    <row r="33" spans="1:7" ht="26.25" x14ac:dyDescent="0.25">
      <c r="A33" s="4" t="s">
        <v>7</v>
      </c>
      <c r="B33" s="5">
        <v>4173</v>
      </c>
      <c r="C33" s="5" t="s">
        <v>9</v>
      </c>
      <c r="D33" s="5">
        <v>30895</v>
      </c>
      <c r="E33" s="6">
        <v>44657</v>
      </c>
      <c r="F33" s="7">
        <v>72896</v>
      </c>
      <c r="G33" s="7">
        <v>72896</v>
      </c>
    </row>
    <row r="34" spans="1:7" ht="26.25" x14ac:dyDescent="0.25">
      <c r="A34" s="4" t="s">
        <v>7</v>
      </c>
      <c r="B34" s="5">
        <v>4173</v>
      </c>
      <c r="C34" s="5" t="s">
        <v>9</v>
      </c>
      <c r="D34" s="5">
        <v>31060</v>
      </c>
      <c r="E34" s="6">
        <v>44660</v>
      </c>
      <c r="F34" s="7">
        <v>65700</v>
      </c>
      <c r="G34" s="7">
        <v>65700</v>
      </c>
    </row>
    <row r="35" spans="1:7" ht="26.25" x14ac:dyDescent="0.25">
      <c r="A35" s="4" t="s">
        <v>7</v>
      </c>
      <c r="B35" s="5">
        <v>4173</v>
      </c>
      <c r="C35" s="5" t="s">
        <v>9</v>
      </c>
      <c r="D35" s="5">
        <v>31112</v>
      </c>
      <c r="E35" s="6">
        <v>44662</v>
      </c>
      <c r="F35" s="7">
        <v>164375</v>
      </c>
      <c r="G35" s="7">
        <v>164375</v>
      </c>
    </row>
    <row r="36" spans="1:7" ht="26.25" x14ac:dyDescent="0.25">
      <c r="A36" s="4" t="s">
        <v>7</v>
      </c>
      <c r="B36" s="5">
        <v>4173</v>
      </c>
      <c r="C36" s="5" t="s">
        <v>9</v>
      </c>
      <c r="D36" s="5">
        <v>31603</v>
      </c>
      <c r="E36" s="6">
        <v>44673</v>
      </c>
      <c r="F36" s="7">
        <v>85700</v>
      </c>
      <c r="G36" s="7">
        <v>85700</v>
      </c>
    </row>
    <row r="37" spans="1:7" ht="26.25" x14ac:dyDescent="0.25">
      <c r="A37" s="4" t="s">
        <v>7</v>
      </c>
      <c r="B37" s="5">
        <v>4173</v>
      </c>
      <c r="C37" s="5" t="s">
        <v>9</v>
      </c>
      <c r="D37" s="5">
        <v>31826</v>
      </c>
      <c r="E37" s="6">
        <v>44677</v>
      </c>
      <c r="F37" s="7">
        <v>68000</v>
      </c>
      <c r="G37" s="7">
        <v>68000</v>
      </c>
    </row>
    <row r="38" spans="1:7" ht="26.25" x14ac:dyDescent="0.25">
      <c r="A38" s="4" t="s">
        <v>7</v>
      </c>
      <c r="B38" s="5">
        <v>4173</v>
      </c>
      <c r="C38" s="5" t="s">
        <v>9</v>
      </c>
      <c r="D38" s="5">
        <v>31862</v>
      </c>
      <c r="E38" s="6">
        <v>44678</v>
      </c>
      <c r="F38" s="7">
        <v>69473</v>
      </c>
      <c r="G38" s="7">
        <v>69473</v>
      </c>
    </row>
    <row r="39" spans="1:7" ht="26.25" x14ac:dyDescent="0.25">
      <c r="A39" s="4" t="s">
        <v>7</v>
      </c>
      <c r="B39" s="5">
        <v>4173</v>
      </c>
      <c r="C39" s="5" t="s">
        <v>9</v>
      </c>
      <c r="D39" s="5">
        <v>31933</v>
      </c>
      <c r="E39" s="6">
        <v>44679</v>
      </c>
      <c r="F39" s="7">
        <v>66775</v>
      </c>
      <c r="G39" s="7">
        <v>66775</v>
      </c>
    </row>
    <row r="40" spans="1:7" ht="26.25" x14ac:dyDescent="0.25">
      <c r="A40" s="4" t="s">
        <v>7</v>
      </c>
      <c r="B40" s="5">
        <v>4207</v>
      </c>
      <c r="C40" s="5" t="s">
        <v>9</v>
      </c>
      <c r="D40" s="5">
        <v>32034</v>
      </c>
      <c r="E40" s="6">
        <v>44682</v>
      </c>
      <c r="F40" s="7">
        <v>152100</v>
      </c>
      <c r="G40" s="7">
        <v>152100</v>
      </c>
    </row>
    <row r="41" spans="1:7" ht="26.25" x14ac:dyDescent="0.25">
      <c r="A41" s="4" t="s">
        <v>7</v>
      </c>
      <c r="B41" s="5">
        <v>4207</v>
      </c>
      <c r="C41" s="5" t="s">
        <v>9</v>
      </c>
      <c r="D41" s="5">
        <v>32309</v>
      </c>
      <c r="E41" s="6">
        <v>44687</v>
      </c>
      <c r="F41" s="7">
        <v>70698</v>
      </c>
      <c r="G41" s="7">
        <v>70698</v>
      </c>
    </row>
    <row r="42" spans="1:7" ht="26.25" x14ac:dyDescent="0.25">
      <c r="A42" s="4" t="s">
        <v>7</v>
      </c>
      <c r="B42" s="5">
        <v>4207</v>
      </c>
      <c r="C42" s="5" t="s">
        <v>9</v>
      </c>
      <c r="D42" s="5">
        <v>32637</v>
      </c>
      <c r="E42" s="6">
        <v>44694</v>
      </c>
      <c r="F42" s="7">
        <v>70698</v>
      </c>
      <c r="G42" s="7">
        <v>70698</v>
      </c>
    </row>
    <row r="43" spans="1:7" ht="26.25" x14ac:dyDescent="0.25">
      <c r="A43" s="4" t="s">
        <v>7</v>
      </c>
      <c r="B43" s="5">
        <v>4207</v>
      </c>
      <c r="C43" s="5" t="s">
        <v>9</v>
      </c>
      <c r="D43" s="5">
        <v>32665</v>
      </c>
      <c r="E43" s="6">
        <v>44695</v>
      </c>
      <c r="F43" s="7">
        <v>65700</v>
      </c>
      <c r="G43" s="7">
        <v>65700</v>
      </c>
    </row>
    <row r="44" spans="1:7" ht="26.25" x14ac:dyDescent="0.25">
      <c r="A44" s="4" t="s">
        <v>7</v>
      </c>
      <c r="B44" s="5">
        <v>4207</v>
      </c>
      <c r="C44" s="5" t="s">
        <v>9</v>
      </c>
      <c r="D44" s="5">
        <v>32786</v>
      </c>
      <c r="E44" s="6">
        <v>44697</v>
      </c>
      <c r="F44" s="7">
        <v>67400</v>
      </c>
      <c r="G44" s="7">
        <v>67400</v>
      </c>
    </row>
    <row r="45" spans="1:7" ht="26.25" x14ac:dyDescent="0.25">
      <c r="A45" s="4" t="s">
        <v>7</v>
      </c>
      <c r="B45" s="5">
        <v>4207</v>
      </c>
      <c r="C45" s="5" t="s">
        <v>9</v>
      </c>
      <c r="D45" s="5">
        <v>32904</v>
      </c>
      <c r="E45" s="6">
        <v>44699</v>
      </c>
      <c r="F45" s="7">
        <v>65700</v>
      </c>
      <c r="G45" s="7">
        <v>65700</v>
      </c>
    </row>
    <row r="46" spans="1:7" ht="26.25" x14ac:dyDescent="0.25">
      <c r="A46" s="4" t="s">
        <v>7</v>
      </c>
      <c r="B46" s="5">
        <v>4207</v>
      </c>
      <c r="C46" s="5" t="s">
        <v>9</v>
      </c>
      <c r="D46" s="5">
        <v>32906</v>
      </c>
      <c r="E46" s="6">
        <v>44699</v>
      </c>
      <c r="F46" s="7">
        <v>65700</v>
      </c>
      <c r="G46" s="7">
        <v>65700</v>
      </c>
    </row>
    <row r="47" spans="1:7" ht="26.25" x14ac:dyDescent="0.25">
      <c r="A47" s="4" t="s">
        <v>7</v>
      </c>
      <c r="B47" s="5">
        <v>4207</v>
      </c>
      <c r="C47" s="5" t="s">
        <v>9</v>
      </c>
      <c r="D47" s="5">
        <v>33091</v>
      </c>
      <c r="E47" s="6">
        <v>44702</v>
      </c>
      <c r="F47" s="7">
        <v>356085</v>
      </c>
      <c r="G47" s="7">
        <v>356085</v>
      </c>
    </row>
    <row r="48" spans="1:7" ht="26.25" x14ac:dyDescent="0.25">
      <c r="A48" s="4" t="s">
        <v>7</v>
      </c>
      <c r="B48" s="5">
        <v>4207</v>
      </c>
      <c r="C48" s="5" t="s">
        <v>9</v>
      </c>
      <c r="D48" s="5">
        <v>33308</v>
      </c>
      <c r="E48" s="6">
        <v>44706</v>
      </c>
      <c r="F48" s="7">
        <v>65700</v>
      </c>
      <c r="G48" s="7">
        <v>65700</v>
      </c>
    </row>
    <row r="49" spans="1:7" ht="26.25" x14ac:dyDescent="0.25">
      <c r="A49" s="4" t="s">
        <v>7</v>
      </c>
      <c r="B49" s="5">
        <v>4207</v>
      </c>
      <c r="C49" s="5" t="s">
        <v>9</v>
      </c>
      <c r="D49" s="5">
        <v>33334</v>
      </c>
      <c r="E49" s="6">
        <v>44707</v>
      </c>
      <c r="F49" s="7">
        <v>69473</v>
      </c>
      <c r="G49" s="7">
        <v>69473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38CF3-3F23-43F8-BA7A-423366D0AEFF}">
  <sheetPr>
    <tabColor theme="9" tint="0.39997558519241921"/>
  </sheetPr>
  <dimension ref="A1:I50"/>
  <sheetViews>
    <sheetView topLeftCell="A4" workbookViewId="0">
      <selection activeCell="I55" sqref="I55"/>
    </sheetView>
  </sheetViews>
  <sheetFormatPr baseColWidth="10" defaultRowHeight="15" x14ac:dyDescent="0.25"/>
  <cols>
    <col min="2" max="2" width="11.42578125" style="34"/>
    <col min="3" max="3" width="13.140625" style="30" bestFit="1" customWidth="1"/>
    <col min="4" max="4" width="11.5703125" style="30" bestFit="1" customWidth="1"/>
    <col min="5" max="5" width="13.140625" style="30" bestFit="1" customWidth="1"/>
    <col min="6" max="6" width="14" style="30" customWidth="1"/>
    <col min="7" max="7" width="11.5703125" style="30" bestFit="1" customWidth="1"/>
    <col min="8" max="8" width="12.28515625" style="30" bestFit="1" customWidth="1"/>
    <col min="9" max="9" width="58.85546875" bestFit="1" customWidth="1"/>
  </cols>
  <sheetData>
    <row r="1" spans="1:9" ht="30" x14ac:dyDescent="0.25">
      <c r="A1" s="24" t="s">
        <v>10</v>
      </c>
      <c r="B1" s="31" t="s">
        <v>740</v>
      </c>
      <c r="C1" s="26" t="s">
        <v>11</v>
      </c>
      <c r="D1" s="27" t="s">
        <v>585</v>
      </c>
      <c r="E1" s="26" t="s">
        <v>586</v>
      </c>
      <c r="F1" s="27" t="s">
        <v>736</v>
      </c>
      <c r="G1" s="26" t="s">
        <v>713</v>
      </c>
      <c r="H1" s="27" t="s">
        <v>737</v>
      </c>
      <c r="I1" s="24" t="s">
        <v>738</v>
      </c>
    </row>
    <row r="2" spans="1:9" x14ac:dyDescent="0.25">
      <c r="A2" s="23">
        <v>234970</v>
      </c>
      <c r="B2" s="32">
        <v>2020</v>
      </c>
      <c r="C2" s="28">
        <v>3399</v>
      </c>
      <c r="D2" s="28"/>
      <c r="E2" s="28">
        <f>VLOOKUP(A2,PAGOS!$A$2:$C$160,3,0)</f>
        <v>134214</v>
      </c>
      <c r="F2" s="28"/>
      <c r="G2" s="28"/>
      <c r="H2" s="28">
        <f>+C2-SUM(D2:G2)</f>
        <v>-130815</v>
      </c>
      <c r="I2" s="23" t="s">
        <v>715</v>
      </c>
    </row>
    <row r="3" spans="1:9" x14ac:dyDescent="0.25">
      <c r="A3" s="23">
        <v>4978</v>
      </c>
      <c r="B3" s="32">
        <v>2020</v>
      </c>
      <c r="C3" s="28">
        <v>110636</v>
      </c>
      <c r="D3" s="28">
        <f>VLOOKUP(A3,'GLOSAS X CONCILIAR'!$A$2:$C$6,3,0)</f>
        <v>527269</v>
      </c>
      <c r="E3" s="28"/>
      <c r="F3" s="28"/>
      <c r="G3" s="28"/>
      <c r="H3" s="28">
        <f t="shared" ref="H3:H49" si="0">+C3-SUM(D3:G3)</f>
        <v>-416633</v>
      </c>
      <c r="I3" s="23" t="s">
        <v>714</v>
      </c>
    </row>
    <row r="4" spans="1:9" x14ac:dyDescent="0.25">
      <c r="A4" s="23">
        <v>12172</v>
      </c>
      <c r="B4" s="32">
        <v>2021</v>
      </c>
      <c r="C4" s="28">
        <v>62000</v>
      </c>
      <c r="D4" s="28"/>
      <c r="E4" s="28">
        <v>62000</v>
      </c>
      <c r="F4" s="28"/>
      <c r="G4" s="28"/>
      <c r="H4" s="28">
        <f t="shared" si="0"/>
        <v>0</v>
      </c>
      <c r="I4" s="23"/>
    </row>
    <row r="5" spans="1:9" x14ac:dyDescent="0.25">
      <c r="A5" s="23">
        <v>12638</v>
      </c>
      <c r="B5" s="32">
        <v>2021</v>
      </c>
      <c r="C5" s="28">
        <v>5200</v>
      </c>
      <c r="D5" s="28"/>
      <c r="E5" s="28">
        <f>VLOOKUP(A5,PAGOS!$A$2:$C$160,3,0)</f>
        <v>5200</v>
      </c>
      <c r="F5" s="28"/>
      <c r="G5" s="28"/>
      <c r="H5" s="28">
        <f t="shared" si="0"/>
        <v>0</v>
      </c>
      <c r="I5" s="23"/>
    </row>
    <row r="6" spans="1:9" x14ac:dyDescent="0.25">
      <c r="A6" s="23">
        <v>12883</v>
      </c>
      <c r="B6" s="32">
        <v>2021</v>
      </c>
      <c r="C6" s="28">
        <v>64298</v>
      </c>
      <c r="D6" s="28"/>
      <c r="E6" s="28">
        <f>VLOOKUP(A6,PAGOS!$A$2:$C$160,3,0)</f>
        <v>64298</v>
      </c>
      <c r="F6" s="28"/>
      <c r="G6" s="28"/>
      <c r="H6" s="28">
        <f t="shared" si="0"/>
        <v>0</v>
      </c>
      <c r="I6" s="23"/>
    </row>
    <row r="7" spans="1:9" x14ac:dyDescent="0.25">
      <c r="A7" s="23">
        <v>16783</v>
      </c>
      <c r="B7" s="32">
        <v>2021</v>
      </c>
      <c r="C7" s="28">
        <v>59700</v>
      </c>
      <c r="D7" s="28"/>
      <c r="E7" s="28">
        <f>VLOOKUP(A7,PAGOS!$A$2:$C$160,3,0)</f>
        <v>59700</v>
      </c>
      <c r="F7" s="28"/>
      <c r="G7" s="28"/>
      <c r="H7" s="28">
        <f t="shared" si="0"/>
        <v>0</v>
      </c>
      <c r="I7" s="23"/>
    </row>
    <row r="8" spans="1:9" x14ac:dyDescent="0.25">
      <c r="A8" s="23">
        <v>17732</v>
      </c>
      <c r="B8" s="32">
        <v>2021</v>
      </c>
      <c r="C8" s="28">
        <v>128700</v>
      </c>
      <c r="D8" s="28"/>
      <c r="E8" s="28">
        <f>VLOOKUP(A8,PAGOS!$A$2:$C$160,3,0)</f>
        <v>128700</v>
      </c>
      <c r="F8" s="28"/>
      <c r="G8" s="28"/>
      <c r="H8" s="28">
        <f t="shared" si="0"/>
        <v>0</v>
      </c>
      <c r="I8" s="23"/>
    </row>
    <row r="9" spans="1:9" x14ac:dyDescent="0.25">
      <c r="A9" s="23">
        <v>19263</v>
      </c>
      <c r="B9" s="32">
        <v>2021</v>
      </c>
      <c r="C9" s="28">
        <v>7800</v>
      </c>
      <c r="D9" s="28"/>
      <c r="E9" s="28">
        <f>VLOOKUP(A9,PAGOS!$A$2:$C$160,3,0)</f>
        <v>7800</v>
      </c>
      <c r="F9" s="28"/>
      <c r="G9" s="28"/>
      <c r="H9" s="28">
        <f t="shared" si="0"/>
        <v>0</v>
      </c>
      <c r="I9" s="23"/>
    </row>
    <row r="10" spans="1:9" x14ac:dyDescent="0.25">
      <c r="A10" s="23">
        <v>19549</v>
      </c>
      <c r="B10" s="32">
        <v>2021</v>
      </c>
      <c r="C10" s="28">
        <v>62000</v>
      </c>
      <c r="D10" s="28"/>
      <c r="E10" s="28">
        <f>VLOOKUP(A10,PAGOS!$A$2:$C$160,3,0)</f>
        <v>62000</v>
      </c>
      <c r="F10" s="28"/>
      <c r="G10" s="28"/>
      <c r="H10" s="28">
        <f t="shared" si="0"/>
        <v>0</v>
      </c>
      <c r="I10" s="23"/>
    </row>
    <row r="11" spans="1:9" x14ac:dyDescent="0.25">
      <c r="A11" s="23">
        <v>19983</v>
      </c>
      <c r="B11" s="32">
        <v>2021</v>
      </c>
      <c r="C11" s="28">
        <v>204946</v>
      </c>
      <c r="D11" s="28"/>
      <c r="E11" s="28">
        <v>204946</v>
      </c>
      <c r="F11" s="28"/>
      <c r="G11" s="28"/>
      <c r="H11" s="28">
        <f t="shared" si="0"/>
        <v>0</v>
      </c>
      <c r="I11" s="23"/>
    </row>
    <row r="12" spans="1:9" x14ac:dyDescent="0.25">
      <c r="A12" s="23">
        <v>26391</v>
      </c>
      <c r="B12" s="32">
        <v>2022</v>
      </c>
      <c r="C12" s="28">
        <v>66775</v>
      </c>
      <c r="D12" s="28"/>
      <c r="E12" s="28">
        <f>VLOOKUP(A12,PAGOS!$A$2:$C$160,3,0)</f>
        <v>66775</v>
      </c>
      <c r="F12" s="28"/>
      <c r="G12" s="28"/>
      <c r="H12" s="28">
        <f t="shared" si="0"/>
        <v>0</v>
      </c>
      <c r="I12" s="23"/>
    </row>
    <row r="13" spans="1:9" x14ac:dyDescent="0.25">
      <c r="A13" s="23">
        <v>26842</v>
      </c>
      <c r="B13" s="32">
        <v>2022</v>
      </c>
      <c r="C13" s="28">
        <v>65700</v>
      </c>
      <c r="D13" s="28"/>
      <c r="E13" s="28">
        <f>VLOOKUP(A13,PAGOS!$A$2:$C$160,3,0)</f>
        <v>65700</v>
      </c>
      <c r="F13" s="28"/>
      <c r="G13" s="28"/>
      <c r="H13" s="28">
        <f t="shared" si="0"/>
        <v>0</v>
      </c>
      <c r="I13" s="23"/>
    </row>
    <row r="14" spans="1:9" x14ac:dyDescent="0.25">
      <c r="A14" s="23">
        <v>27289</v>
      </c>
      <c r="B14" s="32">
        <v>2022</v>
      </c>
      <c r="C14" s="28">
        <v>70100</v>
      </c>
      <c r="D14" s="28"/>
      <c r="E14" s="28">
        <v>70100</v>
      </c>
      <c r="F14" s="28"/>
      <c r="G14" s="28"/>
      <c r="H14" s="28">
        <f t="shared" si="0"/>
        <v>0</v>
      </c>
      <c r="I14" s="23"/>
    </row>
    <row r="15" spans="1:9" x14ac:dyDescent="0.25">
      <c r="A15" s="23">
        <v>27494</v>
      </c>
      <c r="B15" s="32">
        <v>2022</v>
      </c>
      <c r="C15" s="28">
        <v>145700</v>
      </c>
      <c r="D15" s="28"/>
      <c r="E15" s="28"/>
      <c r="F15" s="28"/>
      <c r="G15" s="28">
        <v>145700</v>
      </c>
      <c r="H15" s="28">
        <f t="shared" si="0"/>
        <v>0</v>
      </c>
      <c r="I15" s="23"/>
    </row>
    <row r="16" spans="1:9" x14ac:dyDescent="0.25">
      <c r="A16" s="23">
        <v>27746</v>
      </c>
      <c r="B16" s="32">
        <v>2022</v>
      </c>
      <c r="C16" s="28">
        <v>69473</v>
      </c>
      <c r="D16" s="28"/>
      <c r="E16" s="28">
        <v>69473</v>
      </c>
      <c r="F16" s="28"/>
      <c r="G16" s="28"/>
      <c r="H16" s="28">
        <f t="shared" si="0"/>
        <v>0</v>
      </c>
      <c r="I16" s="23"/>
    </row>
    <row r="17" spans="1:9" x14ac:dyDescent="0.25">
      <c r="A17" s="23">
        <v>27816</v>
      </c>
      <c r="B17" s="32">
        <v>2022</v>
      </c>
      <c r="C17" s="28">
        <v>11060</v>
      </c>
      <c r="D17" s="28"/>
      <c r="E17" s="28">
        <f>VLOOKUP(A17,PAGOS!$A$2:$C$160,3,0)</f>
        <v>11060</v>
      </c>
      <c r="F17" s="28"/>
      <c r="G17" s="28"/>
      <c r="H17" s="28">
        <f t="shared" si="0"/>
        <v>0</v>
      </c>
      <c r="I17" s="23"/>
    </row>
    <row r="18" spans="1:9" x14ac:dyDescent="0.25">
      <c r="A18" s="23">
        <v>28110</v>
      </c>
      <c r="B18" s="32">
        <v>2022</v>
      </c>
      <c r="C18" s="28">
        <v>68700</v>
      </c>
      <c r="D18" s="28"/>
      <c r="E18" s="28">
        <f>VLOOKUP(A18,PAGOS!$A$2:$C$160,3,0)</f>
        <v>68700</v>
      </c>
      <c r="F18" s="28"/>
      <c r="G18" s="28"/>
      <c r="H18" s="28">
        <f t="shared" si="0"/>
        <v>0</v>
      </c>
      <c r="I18" s="23"/>
    </row>
    <row r="19" spans="1:9" x14ac:dyDescent="0.25">
      <c r="A19" s="23">
        <v>29059</v>
      </c>
      <c r="B19" s="32">
        <v>2022</v>
      </c>
      <c r="C19" s="28">
        <v>72896</v>
      </c>
      <c r="D19" s="28"/>
      <c r="E19" s="28">
        <f>VLOOKUP(A19,PAGOS!$A$2:$C$160,3,0)</f>
        <v>72896</v>
      </c>
      <c r="F19" s="28"/>
      <c r="G19" s="28"/>
      <c r="H19" s="28">
        <f t="shared" si="0"/>
        <v>0</v>
      </c>
      <c r="I19" s="23"/>
    </row>
    <row r="20" spans="1:9" x14ac:dyDescent="0.25">
      <c r="A20" s="23">
        <v>29061</v>
      </c>
      <c r="B20" s="32">
        <v>2022</v>
      </c>
      <c r="C20" s="28">
        <v>72896</v>
      </c>
      <c r="D20" s="28"/>
      <c r="E20" s="28">
        <f>VLOOKUP(A20,PAGOS!$A$2:$C$160,3,0)</f>
        <v>72896</v>
      </c>
      <c r="F20" s="28"/>
      <c r="G20" s="28"/>
      <c r="H20" s="28">
        <f t="shared" si="0"/>
        <v>0</v>
      </c>
      <c r="I20" s="23"/>
    </row>
    <row r="21" spans="1:9" x14ac:dyDescent="0.25">
      <c r="A21" s="23">
        <v>29344</v>
      </c>
      <c r="B21" s="32">
        <v>2022</v>
      </c>
      <c r="C21" s="28">
        <v>145700</v>
      </c>
      <c r="D21" s="28">
        <f>VLOOKUP(A21,'GLOSAS X CONCILIAR'!$A$2:$C$6,3,0)</f>
        <v>20000</v>
      </c>
      <c r="E21" s="28">
        <f>VLOOKUP(A21,PAGOS!$A$2:$C$160,3,0)</f>
        <v>125700</v>
      </c>
      <c r="F21" s="28"/>
      <c r="G21" s="28"/>
      <c r="H21" s="28">
        <f t="shared" si="0"/>
        <v>0</v>
      </c>
      <c r="I21" s="23"/>
    </row>
    <row r="22" spans="1:9" x14ac:dyDescent="0.25">
      <c r="A22" s="23">
        <v>29459</v>
      </c>
      <c r="B22" s="32">
        <v>2022</v>
      </c>
      <c r="C22" s="28">
        <v>68000</v>
      </c>
      <c r="D22" s="28"/>
      <c r="E22" s="28">
        <f>VLOOKUP(A22,PAGOS!$A$2:$C$160,3,0)</f>
        <v>68000</v>
      </c>
      <c r="F22" s="28"/>
      <c r="G22" s="28"/>
      <c r="H22" s="28">
        <f t="shared" si="0"/>
        <v>0</v>
      </c>
      <c r="I22" s="23"/>
    </row>
    <row r="23" spans="1:9" x14ac:dyDescent="0.25">
      <c r="A23" s="23">
        <v>29646</v>
      </c>
      <c r="B23" s="32">
        <v>2022</v>
      </c>
      <c r="C23" s="28">
        <v>68000</v>
      </c>
      <c r="D23" s="28"/>
      <c r="E23" s="28">
        <v>68000</v>
      </c>
      <c r="F23" s="28"/>
      <c r="G23" s="28"/>
      <c r="H23" s="28">
        <f t="shared" si="0"/>
        <v>0</v>
      </c>
      <c r="I23" s="23"/>
    </row>
    <row r="24" spans="1:9" x14ac:dyDescent="0.25">
      <c r="A24" s="23">
        <v>29843</v>
      </c>
      <c r="B24" s="32">
        <v>2022</v>
      </c>
      <c r="C24" s="28">
        <v>138700</v>
      </c>
      <c r="D24" s="28"/>
      <c r="E24" s="28">
        <f>VLOOKUP(A24,PAGOS!$A$2:$C$160,3,0)</f>
        <v>138700</v>
      </c>
      <c r="F24" s="28"/>
      <c r="G24" s="28"/>
      <c r="H24" s="28">
        <f t="shared" si="0"/>
        <v>0</v>
      </c>
      <c r="I24" s="23"/>
    </row>
    <row r="25" spans="1:9" x14ac:dyDescent="0.25">
      <c r="A25" s="23">
        <v>29859</v>
      </c>
      <c r="B25" s="32">
        <v>2022</v>
      </c>
      <c r="C25" s="28">
        <v>140100</v>
      </c>
      <c r="D25" s="28"/>
      <c r="E25" s="28">
        <f>VLOOKUP(A25,PAGOS!$A$2:$C$160,3,0)</f>
        <v>140100</v>
      </c>
      <c r="F25" s="28"/>
      <c r="G25" s="28"/>
      <c r="H25" s="28">
        <f t="shared" si="0"/>
        <v>0</v>
      </c>
      <c r="I25" s="23"/>
    </row>
    <row r="26" spans="1:9" x14ac:dyDescent="0.25">
      <c r="A26" s="23">
        <v>29867</v>
      </c>
      <c r="B26" s="32">
        <v>2022</v>
      </c>
      <c r="C26" s="28">
        <v>121475</v>
      </c>
      <c r="D26" s="28"/>
      <c r="E26" s="28">
        <v>121475</v>
      </c>
      <c r="F26" s="28"/>
      <c r="G26" s="28"/>
      <c r="H26" s="28">
        <f t="shared" si="0"/>
        <v>0</v>
      </c>
      <c r="I26" s="23"/>
    </row>
    <row r="27" spans="1:9" x14ac:dyDescent="0.25">
      <c r="A27" s="23">
        <v>29907</v>
      </c>
      <c r="B27" s="32">
        <v>2022</v>
      </c>
      <c r="C27" s="28">
        <v>72896</v>
      </c>
      <c r="D27" s="28">
        <f>VLOOKUP(A27,'GLOSAS X CONCILIAR'!$A$2:$C$6,3,0)</f>
        <v>65700</v>
      </c>
      <c r="E27" s="28">
        <f>VLOOKUP(A27,PAGOS!$A$2:$C$160,3,0)</f>
        <v>7196</v>
      </c>
      <c r="F27" s="28"/>
      <c r="G27" s="28"/>
      <c r="H27" s="28">
        <f t="shared" si="0"/>
        <v>0</v>
      </c>
      <c r="I27" s="23"/>
    </row>
    <row r="28" spans="1:9" x14ac:dyDescent="0.25">
      <c r="A28" s="23">
        <v>29966</v>
      </c>
      <c r="B28" s="32">
        <v>2022</v>
      </c>
      <c r="C28" s="28">
        <v>67400</v>
      </c>
      <c r="D28" s="28"/>
      <c r="E28" s="28">
        <v>67400</v>
      </c>
      <c r="F28" s="28"/>
      <c r="G28" s="28"/>
      <c r="H28" s="28">
        <f t="shared" si="0"/>
        <v>0</v>
      </c>
      <c r="I28" s="23"/>
    </row>
    <row r="29" spans="1:9" x14ac:dyDescent="0.25">
      <c r="A29" s="23">
        <v>30198</v>
      </c>
      <c r="B29" s="32">
        <v>2022</v>
      </c>
      <c r="C29" s="28">
        <v>65700</v>
      </c>
      <c r="D29" s="28"/>
      <c r="E29" s="28">
        <v>65700</v>
      </c>
      <c r="F29" s="28"/>
      <c r="G29" s="28"/>
      <c r="H29" s="28">
        <f t="shared" si="0"/>
        <v>0</v>
      </c>
      <c r="I29" s="23"/>
    </row>
    <row r="30" spans="1:9" x14ac:dyDescent="0.25">
      <c r="A30" s="23">
        <v>30246</v>
      </c>
      <c r="B30" s="32">
        <v>2022</v>
      </c>
      <c r="C30" s="28">
        <v>200523</v>
      </c>
      <c r="D30" s="28"/>
      <c r="E30" s="28">
        <v>200523</v>
      </c>
      <c r="F30" s="28"/>
      <c r="G30" s="28"/>
      <c r="H30" s="28">
        <f t="shared" si="0"/>
        <v>0</v>
      </c>
      <c r="I30" s="23"/>
    </row>
    <row r="31" spans="1:9" x14ac:dyDescent="0.25">
      <c r="A31" s="23">
        <v>30680</v>
      </c>
      <c r="B31" s="32">
        <v>2022</v>
      </c>
      <c r="C31" s="28">
        <v>70698</v>
      </c>
      <c r="D31" s="28"/>
      <c r="E31" s="28">
        <v>70698</v>
      </c>
      <c r="F31" s="28"/>
      <c r="G31" s="28"/>
      <c r="H31" s="28">
        <f t="shared" si="0"/>
        <v>0</v>
      </c>
      <c r="I31" s="23"/>
    </row>
    <row r="32" spans="1:9" x14ac:dyDescent="0.25">
      <c r="A32" s="23">
        <v>30735</v>
      </c>
      <c r="B32" s="32">
        <v>2022</v>
      </c>
      <c r="C32" s="28">
        <v>72896</v>
      </c>
      <c r="D32" s="28"/>
      <c r="E32" s="28"/>
      <c r="F32" s="28">
        <f>VLOOKUP(A32,'EN PROCESO DE AUDITORIA'!$A$2:$C$15,3,0)</f>
        <v>72896</v>
      </c>
      <c r="G32" s="28"/>
      <c r="H32" s="28">
        <f t="shared" si="0"/>
        <v>0</v>
      </c>
      <c r="I32" s="23"/>
    </row>
    <row r="33" spans="1:9" x14ac:dyDescent="0.25">
      <c r="A33" s="23">
        <v>30895</v>
      </c>
      <c r="B33" s="32">
        <v>2022</v>
      </c>
      <c r="C33" s="28">
        <v>72896</v>
      </c>
      <c r="D33" s="28"/>
      <c r="E33" s="28"/>
      <c r="F33" s="28"/>
      <c r="G33" s="28">
        <v>72896</v>
      </c>
      <c r="H33" s="28">
        <f t="shared" si="0"/>
        <v>0</v>
      </c>
      <c r="I33" s="23"/>
    </row>
    <row r="34" spans="1:9" x14ac:dyDescent="0.25">
      <c r="A34" s="23">
        <v>31060</v>
      </c>
      <c r="B34" s="32">
        <v>2022</v>
      </c>
      <c r="C34" s="28">
        <v>65700</v>
      </c>
      <c r="D34" s="28"/>
      <c r="E34" s="28">
        <v>65700</v>
      </c>
      <c r="F34" s="28"/>
      <c r="G34" s="28"/>
      <c r="H34" s="28">
        <f t="shared" si="0"/>
        <v>0</v>
      </c>
      <c r="I34" s="23"/>
    </row>
    <row r="35" spans="1:9" x14ac:dyDescent="0.25">
      <c r="A35" s="23">
        <v>31112</v>
      </c>
      <c r="B35" s="32">
        <v>2022</v>
      </c>
      <c r="C35" s="28">
        <v>164375</v>
      </c>
      <c r="D35" s="28"/>
      <c r="E35" s="28"/>
      <c r="F35" s="28">
        <f>VLOOKUP(A35,'EN PROCESO DE AUDITORIA'!$A$2:$C$15,3,0)</f>
        <v>164375</v>
      </c>
      <c r="G35" s="28"/>
      <c r="H35" s="28">
        <f t="shared" si="0"/>
        <v>0</v>
      </c>
      <c r="I35" s="23"/>
    </row>
    <row r="36" spans="1:9" x14ac:dyDescent="0.25">
      <c r="A36" s="23">
        <v>31603</v>
      </c>
      <c r="B36" s="32">
        <v>2022</v>
      </c>
      <c r="C36" s="28">
        <v>85700</v>
      </c>
      <c r="D36" s="28"/>
      <c r="E36" s="28"/>
      <c r="F36" s="28">
        <f>VLOOKUP(A36,'EN PROCESO DE AUDITORIA'!$A$2:$C$15,3,0)</f>
        <v>85700</v>
      </c>
      <c r="G36" s="28"/>
      <c r="H36" s="28">
        <f t="shared" si="0"/>
        <v>0</v>
      </c>
      <c r="I36" s="23"/>
    </row>
    <row r="37" spans="1:9" x14ac:dyDescent="0.25">
      <c r="A37" s="23">
        <v>31826</v>
      </c>
      <c r="B37" s="32">
        <v>2022</v>
      </c>
      <c r="C37" s="28">
        <v>68000</v>
      </c>
      <c r="D37" s="28"/>
      <c r="E37" s="28"/>
      <c r="F37" s="28">
        <f>VLOOKUP(A37,'EN PROCESO DE AUDITORIA'!$A$2:$C$15,3,0)</f>
        <v>68000</v>
      </c>
      <c r="G37" s="28"/>
      <c r="H37" s="28">
        <f t="shared" si="0"/>
        <v>0</v>
      </c>
      <c r="I37" s="23"/>
    </row>
    <row r="38" spans="1:9" x14ac:dyDescent="0.25">
      <c r="A38" s="23">
        <v>31862</v>
      </c>
      <c r="B38" s="32">
        <v>2022</v>
      </c>
      <c r="C38" s="28">
        <v>69473</v>
      </c>
      <c r="D38" s="28"/>
      <c r="E38" s="28">
        <f>VLOOKUP(A38,PAGOS!$A$2:$C$160,3,0)</f>
        <v>69473</v>
      </c>
      <c r="F38" s="28"/>
      <c r="G38" s="28"/>
      <c r="H38" s="28">
        <f t="shared" si="0"/>
        <v>0</v>
      </c>
      <c r="I38" s="23"/>
    </row>
    <row r="39" spans="1:9" x14ac:dyDescent="0.25">
      <c r="A39" s="23">
        <v>31933</v>
      </c>
      <c r="B39" s="32">
        <v>2022</v>
      </c>
      <c r="C39" s="28">
        <v>66775</v>
      </c>
      <c r="D39" s="28"/>
      <c r="E39" s="28">
        <v>66775</v>
      </c>
      <c r="F39" s="28"/>
      <c r="G39" s="28"/>
      <c r="H39" s="28">
        <f t="shared" si="0"/>
        <v>0</v>
      </c>
      <c r="I39" s="23"/>
    </row>
    <row r="40" spans="1:9" x14ac:dyDescent="0.25">
      <c r="A40" s="23">
        <v>32034</v>
      </c>
      <c r="B40" s="32">
        <v>2022</v>
      </c>
      <c r="C40" s="28">
        <v>152100</v>
      </c>
      <c r="D40" s="28"/>
      <c r="E40" s="28"/>
      <c r="F40" s="28">
        <f>VLOOKUP(A40,'EN PROCESO DE AUDITORIA'!$A$2:$C$15,3,0)</f>
        <v>152100</v>
      </c>
      <c r="G40" s="28"/>
      <c r="H40" s="28">
        <f t="shared" si="0"/>
        <v>0</v>
      </c>
      <c r="I40" s="23"/>
    </row>
    <row r="41" spans="1:9" x14ac:dyDescent="0.25">
      <c r="A41" s="23">
        <v>32309</v>
      </c>
      <c r="B41" s="32">
        <v>2022</v>
      </c>
      <c r="C41" s="28">
        <v>70698</v>
      </c>
      <c r="D41" s="28"/>
      <c r="E41" s="28"/>
      <c r="F41" s="28">
        <f>VLOOKUP(A41,'EN PROCESO DE AUDITORIA'!$A$2:$C$15,3,0)</f>
        <v>70698</v>
      </c>
      <c r="G41" s="28"/>
      <c r="H41" s="28">
        <f t="shared" si="0"/>
        <v>0</v>
      </c>
      <c r="I41" s="23"/>
    </row>
    <row r="42" spans="1:9" x14ac:dyDescent="0.25">
      <c r="A42" s="23">
        <v>32637</v>
      </c>
      <c r="B42" s="32">
        <v>2022</v>
      </c>
      <c r="C42" s="28">
        <v>70698</v>
      </c>
      <c r="D42" s="28"/>
      <c r="E42" s="28"/>
      <c r="F42" s="28">
        <f>VLOOKUP(A42,'EN PROCESO DE AUDITORIA'!$A$2:$C$15,3,0)</f>
        <v>70698</v>
      </c>
      <c r="G42" s="28"/>
      <c r="H42" s="28">
        <f t="shared" si="0"/>
        <v>0</v>
      </c>
      <c r="I42" s="23"/>
    </row>
    <row r="43" spans="1:9" x14ac:dyDescent="0.25">
      <c r="A43" s="23">
        <v>32665</v>
      </c>
      <c r="B43" s="32">
        <v>2022</v>
      </c>
      <c r="C43" s="28">
        <v>65700</v>
      </c>
      <c r="D43" s="28"/>
      <c r="E43" s="28"/>
      <c r="F43" s="28">
        <f>VLOOKUP(A43,'EN PROCESO DE AUDITORIA'!$A$2:$C$15,3,0)</f>
        <v>65700</v>
      </c>
      <c r="G43" s="28"/>
      <c r="H43" s="28">
        <f t="shared" si="0"/>
        <v>0</v>
      </c>
      <c r="I43" s="23"/>
    </row>
    <row r="44" spans="1:9" x14ac:dyDescent="0.25">
      <c r="A44" s="23">
        <v>32786</v>
      </c>
      <c r="B44" s="32">
        <v>2022</v>
      </c>
      <c r="C44" s="28">
        <v>67400</v>
      </c>
      <c r="D44" s="28"/>
      <c r="E44" s="28"/>
      <c r="F44" s="28">
        <f>VLOOKUP(A44,'EN PROCESO DE AUDITORIA'!$A$2:$C$15,3,0)</f>
        <v>67400</v>
      </c>
      <c r="G44" s="28"/>
      <c r="H44" s="28">
        <f t="shared" si="0"/>
        <v>0</v>
      </c>
      <c r="I44" s="23"/>
    </row>
    <row r="45" spans="1:9" x14ac:dyDescent="0.25">
      <c r="A45" s="23">
        <v>32904</v>
      </c>
      <c r="B45" s="32">
        <v>2022</v>
      </c>
      <c r="C45" s="28">
        <v>65700</v>
      </c>
      <c r="D45" s="28"/>
      <c r="E45" s="28"/>
      <c r="F45" s="28">
        <f>VLOOKUP(A45,'EN PROCESO DE AUDITORIA'!$A$2:$C$15,3,0)</f>
        <v>65700</v>
      </c>
      <c r="G45" s="28"/>
      <c r="H45" s="28">
        <f t="shared" si="0"/>
        <v>0</v>
      </c>
      <c r="I45" s="23"/>
    </row>
    <row r="46" spans="1:9" x14ac:dyDescent="0.25">
      <c r="A46" s="23">
        <v>32906</v>
      </c>
      <c r="B46" s="32">
        <v>2022</v>
      </c>
      <c r="C46" s="28">
        <v>65700</v>
      </c>
      <c r="D46" s="28"/>
      <c r="E46" s="28"/>
      <c r="F46" s="28">
        <f>VLOOKUP(A46,'EN PROCESO DE AUDITORIA'!$A$2:$C$15,3,0)</f>
        <v>65700</v>
      </c>
      <c r="G46" s="28"/>
      <c r="H46" s="28">
        <f t="shared" si="0"/>
        <v>0</v>
      </c>
      <c r="I46" s="23"/>
    </row>
    <row r="47" spans="1:9" x14ac:dyDescent="0.25">
      <c r="A47" s="23">
        <v>33091</v>
      </c>
      <c r="B47" s="32">
        <v>2022</v>
      </c>
      <c r="C47" s="28">
        <v>356085</v>
      </c>
      <c r="D47" s="28"/>
      <c r="E47" s="28"/>
      <c r="F47" s="28">
        <f>VLOOKUP(A47,'EN PROCESO DE AUDITORIA'!$A$2:$C$15,3,0)</f>
        <v>356085</v>
      </c>
      <c r="G47" s="28"/>
      <c r="H47" s="28">
        <f t="shared" si="0"/>
        <v>0</v>
      </c>
      <c r="I47" s="23"/>
    </row>
    <row r="48" spans="1:9" x14ac:dyDescent="0.25">
      <c r="A48" s="23">
        <v>33308</v>
      </c>
      <c r="B48" s="32">
        <v>2022</v>
      </c>
      <c r="C48" s="28">
        <v>65700</v>
      </c>
      <c r="D48" s="28"/>
      <c r="E48" s="28"/>
      <c r="F48" s="28">
        <f>VLOOKUP(A48,'EN PROCESO DE AUDITORIA'!$A$2:$C$15,3,0)</f>
        <v>65700</v>
      </c>
      <c r="G48" s="28"/>
      <c r="H48" s="28">
        <f t="shared" si="0"/>
        <v>0</v>
      </c>
      <c r="I48" s="23"/>
    </row>
    <row r="49" spans="1:9" x14ac:dyDescent="0.25">
      <c r="A49" s="23">
        <v>33334</v>
      </c>
      <c r="B49" s="32">
        <v>2022</v>
      </c>
      <c r="C49" s="28">
        <v>69473</v>
      </c>
      <c r="D49" s="28"/>
      <c r="E49" s="28"/>
      <c r="F49" s="28">
        <f>VLOOKUP(A49,'EN PROCESO DE AUDITORIA'!$A$2:$C$15,3,0)</f>
        <v>69473</v>
      </c>
      <c r="G49" s="28"/>
      <c r="H49" s="28">
        <f t="shared" si="0"/>
        <v>0</v>
      </c>
      <c r="I49" s="23"/>
    </row>
    <row r="50" spans="1:9" x14ac:dyDescent="0.25">
      <c r="A50" s="25" t="s">
        <v>739</v>
      </c>
      <c r="B50" s="33"/>
      <c r="C50" s="29">
        <f t="shared" ref="C50:H50" si="1">SUM(C2:C49)</f>
        <v>4226240</v>
      </c>
      <c r="D50" s="29">
        <f t="shared" si="1"/>
        <v>612969</v>
      </c>
      <c r="E50" s="29">
        <f t="shared" si="1"/>
        <v>2501898</v>
      </c>
      <c r="F50" s="29">
        <f t="shared" si="1"/>
        <v>1440225</v>
      </c>
      <c r="G50" s="29">
        <f t="shared" si="1"/>
        <v>218596</v>
      </c>
      <c r="H50" s="29">
        <f t="shared" si="1"/>
        <v>-547448</v>
      </c>
      <c r="I50" s="23"/>
    </row>
  </sheetData>
  <autoFilter ref="A1:I50" xr:uid="{BE938CF3-3F23-43F8-BA7A-423366D0AEFF}"/>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8F38E-6678-4EC9-AFFA-32CE6FD98CFC}">
  <dimension ref="A1:E26"/>
  <sheetViews>
    <sheetView showGridLines="0" tabSelected="1" workbookViewId="0">
      <selection activeCell="E26" sqref="A1:E26"/>
    </sheetView>
  </sheetViews>
  <sheetFormatPr baseColWidth="10" defaultRowHeight="15" x14ac:dyDescent="0.25"/>
  <cols>
    <col min="1" max="1" width="81" bestFit="1" customWidth="1"/>
    <col min="2" max="2" width="22.42578125" bestFit="1" customWidth="1"/>
    <col min="3" max="3" width="10.5703125" bestFit="1" customWidth="1"/>
    <col min="4" max="4" width="12.7109375" bestFit="1" customWidth="1"/>
    <col min="5" max="5" width="25.5703125" bestFit="1" customWidth="1"/>
    <col min="6" max="18" width="30.42578125" bestFit="1" customWidth="1"/>
    <col min="19" max="19" width="35.42578125" bestFit="1" customWidth="1"/>
    <col min="20" max="20" width="26.140625" bestFit="1" customWidth="1"/>
    <col min="21" max="21" width="23.140625" bestFit="1" customWidth="1"/>
    <col min="22" max="22" width="31.85546875" bestFit="1" customWidth="1"/>
    <col min="23" max="23" width="23.28515625" bestFit="1" customWidth="1"/>
    <col min="24" max="24" width="18.85546875" bestFit="1" customWidth="1"/>
  </cols>
  <sheetData>
    <row r="1" spans="1:5" x14ac:dyDescent="0.25">
      <c r="E1" s="35"/>
    </row>
    <row r="2" spans="1:5" x14ac:dyDescent="0.25">
      <c r="E2" s="35"/>
    </row>
    <row r="3" spans="1:5" x14ac:dyDescent="0.25">
      <c r="E3" s="35"/>
    </row>
    <row r="4" spans="1:5" x14ac:dyDescent="0.25">
      <c r="E4" s="35"/>
    </row>
    <row r="5" spans="1:5" ht="15.75" x14ac:dyDescent="0.25">
      <c r="A5" s="36" t="s">
        <v>741</v>
      </c>
      <c r="B5" s="36"/>
      <c r="C5" s="36"/>
      <c r="D5" s="36"/>
      <c r="E5" s="35"/>
    </row>
    <row r="6" spans="1:5" ht="15.75" x14ac:dyDescent="0.25">
      <c r="A6" s="37" t="s">
        <v>751</v>
      </c>
      <c r="B6" s="36"/>
      <c r="C6" s="36"/>
      <c r="D6" s="36"/>
      <c r="E6" s="35"/>
    </row>
    <row r="7" spans="1:5" x14ac:dyDescent="0.25">
      <c r="A7" s="35"/>
      <c r="B7" s="35"/>
      <c r="C7" s="35"/>
      <c r="D7" s="35"/>
      <c r="E7" s="35"/>
    </row>
    <row r="8" spans="1:5" x14ac:dyDescent="0.25">
      <c r="A8" s="38" t="s">
        <v>742</v>
      </c>
      <c r="B8" s="38">
        <v>2020</v>
      </c>
      <c r="C8" s="38">
        <v>2021</v>
      </c>
      <c r="D8" s="38">
        <v>2022</v>
      </c>
      <c r="E8" s="39" t="s">
        <v>752</v>
      </c>
    </row>
    <row r="9" spans="1:5" x14ac:dyDescent="0.25">
      <c r="A9" s="35"/>
      <c r="B9" s="35"/>
      <c r="C9" s="35"/>
      <c r="D9" s="35"/>
      <c r="E9" s="35"/>
    </row>
    <row r="10" spans="1:5" ht="18.75" x14ac:dyDescent="0.3">
      <c r="A10" s="40" t="s">
        <v>743</v>
      </c>
      <c r="B10" s="41">
        <v>114035</v>
      </c>
      <c r="C10" s="41">
        <v>594644</v>
      </c>
      <c r="D10" s="41">
        <v>3517561</v>
      </c>
      <c r="E10" s="41">
        <f>+B10+C10+D10</f>
        <v>4226240</v>
      </c>
    </row>
    <row r="11" spans="1:5" x14ac:dyDescent="0.25">
      <c r="A11" s="35"/>
      <c r="B11" s="35"/>
      <c r="C11" s="35"/>
      <c r="D11" s="35"/>
      <c r="E11" s="35"/>
    </row>
    <row r="12" spans="1:5" x14ac:dyDescent="0.25">
      <c r="A12" s="35" t="s">
        <v>744</v>
      </c>
      <c r="B12" s="11">
        <v>0</v>
      </c>
      <c r="C12" s="11">
        <v>0</v>
      </c>
      <c r="D12" s="11">
        <v>0</v>
      </c>
      <c r="E12" s="11">
        <f t="shared" ref="E12:E16" si="0">+B12+C12+D12</f>
        <v>0</v>
      </c>
    </row>
    <row r="13" spans="1:5" x14ac:dyDescent="0.25">
      <c r="A13" s="35" t="s">
        <v>713</v>
      </c>
      <c r="B13" s="11">
        <v>0</v>
      </c>
      <c r="C13" s="11">
        <v>0</v>
      </c>
      <c r="D13" s="11">
        <v>218596</v>
      </c>
      <c r="E13" s="11">
        <f t="shared" si="0"/>
        <v>218596</v>
      </c>
    </row>
    <row r="14" spans="1:5" x14ac:dyDescent="0.25">
      <c r="A14" s="35" t="s">
        <v>745</v>
      </c>
      <c r="B14" s="11">
        <v>134214</v>
      </c>
      <c r="C14" s="11">
        <v>594644</v>
      </c>
      <c r="D14" s="11">
        <v>1773040</v>
      </c>
      <c r="E14" s="11">
        <f t="shared" si="0"/>
        <v>2501898</v>
      </c>
    </row>
    <row r="15" spans="1:5" x14ac:dyDescent="0.25">
      <c r="A15" s="35" t="s">
        <v>746</v>
      </c>
      <c r="B15" s="11">
        <v>0</v>
      </c>
      <c r="C15" s="11">
        <v>0</v>
      </c>
      <c r="D15" s="11">
        <v>0</v>
      </c>
      <c r="E15" s="11">
        <f t="shared" si="0"/>
        <v>0</v>
      </c>
    </row>
    <row r="16" spans="1:5" x14ac:dyDescent="0.25">
      <c r="A16" s="35" t="s">
        <v>747</v>
      </c>
      <c r="B16" s="11">
        <v>527269</v>
      </c>
      <c r="C16" s="11">
        <v>0</v>
      </c>
      <c r="D16" s="11">
        <v>85700</v>
      </c>
      <c r="E16" s="11">
        <f t="shared" si="0"/>
        <v>612969</v>
      </c>
    </row>
    <row r="17" spans="1:5" x14ac:dyDescent="0.25">
      <c r="A17" s="35" t="s">
        <v>748</v>
      </c>
      <c r="B17" s="11">
        <v>-547448</v>
      </c>
      <c r="C17" s="11">
        <v>0</v>
      </c>
      <c r="D17" s="11">
        <v>0</v>
      </c>
      <c r="E17" s="11">
        <f>+B17+C17+D17</f>
        <v>-547448</v>
      </c>
    </row>
    <row r="18" spans="1:5" x14ac:dyDescent="0.25">
      <c r="A18" s="35"/>
      <c r="B18" s="35"/>
      <c r="C18" s="35"/>
      <c r="D18" s="35"/>
      <c r="E18" s="35"/>
    </row>
    <row r="19" spans="1:5" ht="18.75" x14ac:dyDescent="0.3">
      <c r="A19" s="40" t="s">
        <v>11</v>
      </c>
      <c r="B19" s="41">
        <f>+B10-B12-B13-B14-B15-B16-B17</f>
        <v>0</v>
      </c>
      <c r="C19" s="41">
        <f>+C10-C12-C13-C14-C15-C16-C17</f>
        <v>0</v>
      </c>
      <c r="D19" s="41">
        <f>+D10-D12-D13-D14-D15-D16-D17</f>
        <v>1440225</v>
      </c>
      <c r="E19" s="41">
        <f>+E10-E12-E13-E14-E15-E16-E17</f>
        <v>1440225</v>
      </c>
    </row>
    <row r="20" spans="1:5" x14ac:dyDescent="0.25">
      <c r="A20" s="35"/>
      <c r="B20" s="42"/>
      <c r="C20" s="42"/>
      <c r="D20" s="42"/>
      <c r="E20" s="42"/>
    </row>
    <row r="21" spans="1:5" x14ac:dyDescent="0.25">
      <c r="A21" s="35" t="s">
        <v>753</v>
      </c>
      <c r="B21" s="43">
        <v>0</v>
      </c>
      <c r="C21" s="43">
        <v>0</v>
      </c>
      <c r="D21" s="43">
        <v>1440225</v>
      </c>
      <c r="E21" s="43">
        <f>+B21+C21+D21</f>
        <v>1440225</v>
      </c>
    </row>
    <row r="22" spans="1:5" ht="18.75" x14ac:dyDescent="0.3">
      <c r="A22" s="40" t="s">
        <v>749</v>
      </c>
      <c r="B22" s="41">
        <f>+B19-B21</f>
        <v>0</v>
      </c>
      <c r="C22" s="41">
        <f>+C19-C21</f>
        <v>0</v>
      </c>
      <c r="D22" s="41">
        <f>+D19-D21</f>
        <v>0</v>
      </c>
      <c r="E22" s="41">
        <f>+E19-E21</f>
        <v>0</v>
      </c>
    </row>
    <row r="23" spans="1:5" x14ac:dyDescent="0.25">
      <c r="A23" s="35"/>
      <c r="B23" s="35"/>
      <c r="C23" s="35"/>
      <c r="D23" s="35"/>
      <c r="E23" s="35"/>
    </row>
    <row r="24" spans="1:5" x14ac:dyDescent="0.25">
      <c r="A24" s="35" t="s">
        <v>750</v>
      </c>
      <c r="B24" s="11">
        <v>0</v>
      </c>
      <c r="C24" s="11">
        <v>0</v>
      </c>
      <c r="D24" s="11">
        <v>0</v>
      </c>
      <c r="E24" s="11">
        <f>+'PAGOS POR DESCARGAR'!B4</f>
        <v>870126</v>
      </c>
    </row>
    <row r="25" spans="1:5" x14ac:dyDescent="0.25">
      <c r="A25" s="35"/>
      <c r="B25" s="35"/>
      <c r="C25" s="35"/>
      <c r="D25" s="35"/>
      <c r="E25" s="35"/>
    </row>
    <row r="26" spans="1:5" ht="18.75" x14ac:dyDescent="0.3">
      <c r="A26" s="44" t="s">
        <v>754</v>
      </c>
      <c r="B26" s="45">
        <f>+B22-B24</f>
        <v>0</v>
      </c>
      <c r="C26" s="45">
        <f>+C22-C24</f>
        <v>0</v>
      </c>
      <c r="D26" s="45">
        <f>+D22-D24</f>
        <v>0</v>
      </c>
      <c r="E26" s="45">
        <f>+E22-E24</f>
        <v>-870126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FD2E3-6420-4DC0-A212-35A0044239A4}">
  <dimension ref="A1:K6"/>
  <sheetViews>
    <sheetView workbookViewId="0">
      <selection activeCell="C1" sqref="C1:C1048576"/>
    </sheetView>
  </sheetViews>
  <sheetFormatPr baseColWidth="10" defaultRowHeight="15" x14ac:dyDescent="0.25"/>
  <sheetData>
    <row r="1" spans="1:11" x14ac:dyDescent="0.25">
      <c r="A1" s="9" t="s">
        <v>12</v>
      </c>
      <c r="B1" s="9" t="s">
        <v>12</v>
      </c>
      <c r="C1" s="9" t="s">
        <v>13</v>
      </c>
      <c r="D1" s="9" t="s">
        <v>14</v>
      </c>
      <c r="E1" s="9" t="s">
        <v>15</v>
      </c>
      <c r="F1" s="9" t="s">
        <v>16</v>
      </c>
      <c r="G1" s="9" t="s">
        <v>17</v>
      </c>
      <c r="H1" s="9" t="s">
        <v>18</v>
      </c>
      <c r="I1" s="9" t="s">
        <v>19</v>
      </c>
      <c r="J1" s="9" t="s">
        <v>20</v>
      </c>
      <c r="K1" s="9" t="s">
        <v>21</v>
      </c>
    </row>
    <row r="2" spans="1:11" x14ac:dyDescent="0.25">
      <c r="A2" s="10">
        <v>221133</v>
      </c>
      <c r="B2" s="10" t="s">
        <v>22</v>
      </c>
      <c r="C2" s="11">
        <v>46700</v>
      </c>
      <c r="D2" s="10" t="s">
        <v>23</v>
      </c>
      <c r="E2" s="10" t="s">
        <v>24</v>
      </c>
      <c r="F2" s="12">
        <v>43830</v>
      </c>
      <c r="G2" s="10" t="s">
        <v>25</v>
      </c>
      <c r="H2" s="10"/>
      <c r="I2" s="10" t="s">
        <v>26</v>
      </c>
      <c r="J2" s="10" t="s">
        <v>27</v>
      </c>
      <c r="K2" s="10" t="s">
        <v>28</v>
      </c>
    </row>
    <row r="3" spans="1:11" x14ac:dyDescent="0.25">
      <c r="A3" s="10">
        <v>4978</v>
      </c>
      <c r="B3" s="10" t="s">
        <v>29</v>
      </c>
      <c r="C3" s="11">
        <v>527269</v>
      </c>
      <c r="D3" s="10" t="s">
        <v>23</v>
      </c>
      <c r="E3" s="10" t="s">
        <v>30</v>
      </c>
      <c r="F3" s="12">
        <v>44189</v>
      </c>
      <c r="G3" s="10" t="s">
        <v>25</v>
      </c>
      <c r="H3" s="10"/>
      <c r="I3" s="10" t="s">
        <v>31</v>
      </c>
      <c r="J3" s="10" t="s">
        <v>32</v>
      </c>
      <c r="K3" s="10" t="s">
        <v>33</v>
      </c>
    </row>
    <row r="4" spans="1:11" x14ac:dyDescent="0.25">
      <c r="A4" s="10">
        <v>29344</v>
      </c>
      <c r="B4" s="10" t="s">
        <v>34</v>
      </c>
      <c r="C4" s="11">
        <v>20000</v>
      </c>
      <c r="D4" s="10" t="s">
        <v>23</v>
      </c>
      <c r="E4" s="10" t="s">
        <v>35</v>
      </c>
      <c r="F4" s="12">
        <v>44623</v>
      </c>
      <c r="G4" s="10" t="s">
        <v>25</v>
      </c>
      <c r="H4" s="10"/>
      <c r="I4" s="10" t="s">
        <v>36</v>
      </c>
      <c r="J4" s="10" t="s">
        <v>37</v>
      </c>
      <c r="K4" s="10" t="s">
        <v>38</v>
      </c>
    </row>
    <row r="5" spans="1:11" x14ac:dyDescent="0.25">
      <c r="A5" s="10">
        <v>29907</v>
      </c>
      <c r="B5" s="10" t="s">
        <v>39</v>
      </c>
      <c r="C5" s="11">
        <v>65700</v>
      </c>
      <c r="D5" s="10" t="s">
        <v>40</v>
      </c>
      <c r="E5" s="10" t="s">
        <v>41</v>
      </c>
      <c r="F5" s="12">
        <v>44636</v>
      </c>
      <c r="G5" s="10" t="s">
        <v>25</v>
      </c>
      <c r="H5" s="10"/>
      <c r="I5" s="10" t="s">
        <v>42</v>
      </c>
      <c r="J5" s="10" t="s">
        <v>43</v>
      </c>
      <c r="K5" s="10" t="s">
        <v>44</v>
      </c>
    </row>
    <row r="6" spans="1:11" x14ac:dyDescent="0.25">
      <c r="A6" s="10">
        <v>8957</v>
      </c>
      <c r="B6" s="10" t="s">
        <v>45</v>
      </c>
      <c r="C6" s="11">
        <v>30000</v>
      </c>
      <c r="D6" s="10" t="s">
        <v>23</v>
      </c>
      <c r="E6" s="10" t="s">
        <v>46</v>
      </c>
      <c r="F6" s="12">
        <v>44260</v>
      </c>
      <c r="G6" s="10" t="s">
        <v>25</v>
      </c>
      <c r="H6" s="10"/>
      <c r="I6" s="10" t="s">
        <v>47</v>
      </c>
      <c r="J6" s="10" t="s">
        <v>48</v>
      </c>
      <c r="K6" s="10" t="s">
        <v>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129BA-C202-4D38-B74D-1D797C40D205}">
  <dimension ref="A1:J4"/>
  <sheetViews>
    <sheetView workbookViewId="0">
      <selection activeCell="C7" sqref="C7"/>
    </sheetView>
  </sheetViews>
  <sheetFormatPr baseColWidth="10" defaultRowHeight="15" x14ac:dyDescent="0.25"/>
  <cols>
    <col min="8" max="8" width="25.85546875" bestFit="1" customWidth="1"/>
  </cols>
  <sheetData>
    <row r="1" spans="1:10" x14ac:dyDescent="0.25">
      <c r="A1" s="9" t="s">
        <v>12</v>
      </c>
      <c r="B1" s="9" t="s">
        <v>13</v>
      </c>
      <c r="C1" s="9" t="s">
        <v>14</v>
      </c>
      <c r="D1" s="9" t="s">
        <v>15</v>
      </c>
      <c r="E1" s="9" t="s">
        <v>16</v>
      </c>
      <c r="F1" s="9" t="s">
        <v>17</v>
      </c>
      <c r="G1" s="9" t="s">
        <v>18</v>
      </c>
      <c r="H1" s="9" t="s">
        <v>19</v>
      </c>
      <c r="I1" s="9" t="s">
        <v>20</v>
      </c>
      <c r="J1" s="9" t="s">
        <v>21</v>
      </c>
    </row>
    <row r="2" spans="1:10" x14ac:dyDescent="0.25">
      <c r="A2" s="10" t="s">
        <v>50</v>
      </c>
      <c r="B2" s="11">
        <v>7874</v>
      </c>
      <c r="C2" s="10" t="s">
        <v>51</v>
      </c>
      <c r="D2" s="10" t="s">
        <v>52</v>
      </c>
      <c r="E2" s="12">
        <v>44687</v>
      </c>
      <c r="F2" s="10" t="s">
        <v>53</v>
      </c>
      <c r="G2" s="10"/>
      <c r="H2" s="10" t="s">
        <v>54</v>
      </c>
      <c r="I2" s="10" t="s">
        <v>55</v>
      </c>
      <c r="J2" s="10" t="s">
        <v>56</v>
      </c>
    </row>
    <row r="3" spans="1:10" x14ac:dyDescent="0.25">
      <c r="A3" s="10" t="s">
        <v>57</v>
      </c>
      <c r="B3" s="11">
        <v>862252</v>
      </c>
      <c r="C3" s="10" t="s">
        <v>51</v>
      </c>
      <c r="D3" s="10" t="s">
        <v>58</v>
      </c>
      <c r="E3" s="12">
        <v>44687</v>
      </c>
      <c r="F3" s="10" t="s">
        <v>59</v>
      </c>
      <c r="G3" s="10"/>
      <c r="H3" s="10" t="s">
        <v>60</v>
      </c>
      <c r="I3" s="10" t="s">
        <v>61</v>
      </c>
      <c r="J3" s="10" t="s">
        <v>62</v>
      </c>
    </row>
    <row r="4" spans="1:10" x14ac:dyDescent="0.25">
      <c r="B4" s="16">
        <f>SUM(B2:B3)</f>
        <v>870126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93A59-FBA3-4FBF-91EA-BEC56A9CF211}">
  <dimension ref="A1:K162"/>
  <sheetViews>
    <sheetView topLeftCell="A2" workbookViewId="0">
      <selection activeCell="A51" sqref="A51"/>
    </sheetView>
  </sheetViews>
  <sheetFormatPr baseColWidth="10" defaultRowHeight="15" x14ac:dyDescent="0.25"/>
  <cols>
    <col min="1" max="1" width="18.85546875" bestFit="1" customWidth="1"/>
    <col min="2" max="2" width="23.140625" bestFit="1" customWidth="1"/>
  </cols>
  <sheetData>
    <row r="1" spans="1:11" x14ac:dyDescent="0.25">
      <c r="A1" s="9" t="s">
        <v>12</v>
      </c>
      <c r="B1" s="9" t="s">
        <v>12</v>
      </c>
      <c r="C1" s="9" t="s">
        <v>13</v>
      </c>
      <c r="D1" s="9" t="s">
        <v>14</v>
      </c>
      <c r="E1" s="9" t="s">
        <v>15</v>
      </c>
      <c r="F1" s="9" t="s">
        <v>16</v>
      </c>
      <c r="G1" s="9" t="s">
        <v>17</v>
      </c>
      <c r="H1" s="9" t="s">
        <v>18</v>
      </c>
      <c r="I1" s="9" t="s">
        <v>19</v>
      </c>
      <c r="J1" s="9" t="s">
        <v>20</v>
      </c>
      <c r="K1" s="9" t="s">
        <v>21</v>
      </c>
    </row>
    <row r="2" spans="1:11" x14ac:dyDescent="0.25">
      <c r="A2" s="10">
        <v>185294</v>
      </c>
      <c r="B2" s="10" t="s">
        <v>66</v>
      </c>
      <c r="C2" s="11">
        <v>218979</v>
      </c>
      <c r="D2" s="10" t="s">
        <v>51</v>
      </c>
      <c r="E2" s="10" t="s">
        <v>63</v>
      </c>
      <c r="F2" s="12">
        <v>43088</v>
      </c>
      <c r="G2" s="10" t="s">
        <v>25</v>
      </c>
      <c r="H2" s="10" t="s">
        <v>67</v>
      </c>
      <c r="I2" s="10" t="s">
        <v>68</v>
      </c>
      <c r="J2" s="10" t="s">
        <v>64</v>
      </c>
      <c r="K2" s="10" t="s">
        <v>65</v>
      </c>
    </row>
    <row r="3" spans="1:11" x14ac:dyDescent="0.25">
      <c r="A3" s="13" t="s">
        <v>70</v>
      </c>
      <c r="B3" s="13" t="s">
        <v>70</v>
      </c>
      <c r="C3" s="14">
        <v>218979</v>
      </c>
      <c r="D3" s="13" t="s">
        <v>51</v>
      </c>
      <c r="E3" s="13" t="s">
        <v>71</v>
      </c>
      <c r="F3" s="15">
        <v>43805</v>
      </c>
      <c r="G3" s="13" t="s">
        <v>59</v>
      </c>
      <c r="H3" s="13" t="s">
        <v>67</v>
      </c>
      <c r="I3" s="13" t="s">
        <v>72</v>
      </c>
      <c r="J3" s="13" t="s">
        <v>69</v>
      </c>
      <c r="K3" s="13" t="s">
        <v>73</v>
      </c>
    </row>
    <row r="4" spans="1:11" x14ac:dyDescent="0.25">
      <c r="A4" s="10">
        <v>208290</v>
      </c>
      <c r="B4" s="10" t="s">
        <v>74</v>
      </c>
      <c r="C4" s="11">
        <v>56700</v>
      </c>
      <c r="D4" s="10" t="s">
        <v>51</v>
      </c>
      <c r="E4" s="10" t="s">
        <v>75</v>
      </c>
      <c r="F4" s="12">
        <v>43644</v>
      </c>
      <c r="G4" s="10" t="s">
        <v>25</v>
      </c>
      <c r="H4" s="10" t="s">
        <v>76</v>
      </c>
      <c r="I4" s="10" t="s">
        <v>77</v>
      </c>
      <c r="J4" s="10" t="s">
        <v>78</v>
      </c>
      <c r="K4" s="10" t="s">
        <v>79</v>
      </c>
    </row>
    <row r="5" spans="1:11" x14ac:dyDescent="0.25">
      <c r="A5" s="13" t="s">
        <v>81</v>
      </c>
      <c r="B5" s="13" t="s">
        <v>81</v>
      </c>
      <c r="C5" s="14">
        <v>56700</v>
      </c>
      <c r="D5" s="13" t="s">
        <v>51</v>
      </c>
      <c r="E5" s="13" t="s">
        <v>82</v>
      </c>
      <c r="F5" s="15">
        <v>43805</v>
      </c>
      <c r="G5" s="13" t="s">
        <v>59</v>
      </c>
      <c r="H5" s="13" t="s">
        <v>76</v>
      </c>
      <c r="I5" s="13" t="s">
        <v>72</v>
      </c>
      <c r="J5" s="13" t="s">
        <v>80</v>
      </c>
      <c r="K5" s="13" t="s">
        <v>83</v>
      </c>
    </row>
    <row r="6" spans="1:11" x14ac:dyDescent="0.25">
      <c r="A6" s="10">
        <v>210335</v>
      </c>
      <c r="B6" s="10" t="s">
        <v>84</v>
      </c>
      <c r="C6" s="11">
        <v>59398</v>
      </c>
      <c r="D6" s="10" t="s">
        <v>51</v>
      </c>
      <c r="E6" s="10" t="s">
        <v>85</v>
      </c>
      <c r="F6" s="12">
        <v>43675</v>
      </c>
      <c r="G6" s="10" t="s">
        <v>25</v>
      </c>
      <c r="H6" s="10" t="s">
        <v>86</v>
      </c>
      <c r="I6" s="10" t="s">
        <v>87</v>
      </c>
      <c r="J6" s="10" t="s">
        <v>88</v>
      </c>
      <c r="K6" s="10" t="s">
        <v>89</v>
      </c>
    </row>
    <row r="7" spans="1:11" x14ac:dyDescent="0.25">
      <c r="A7" s="10">
        <v>213147</v>
      </c>
      <c r="B7" s="10" t="s">
        <v>90</v>
      </c>
      <c r="C7" s="11">
        <v>165465</v>
      </c>
      <c r="D7" s="10" t="s">
        <v>51</v>
      </c>
      <c r="E7" s="10" t="s">
        <v>91</v>
      </c>
      <c r="F7" s="12">
        <v>43723</v>
      </c>
      <c r="G7" s="10" t="s">
        <v>25</v>
      </c>
      <c r="H7" s="10" t="s">
        <v>86</v>
      </c>
      <c r="I7" s="10" t="s">
        <v>92</v>
      </c>
      <c r="J7" s="10" t="s">
        <v>93</v>
      </c>
      <c r="K7" s="10" t="s">
        <v>94</v>
      </c>
    </row>
    <row r="8" spans="1:11" x14ac:dyDescent="0.25">
      <c r="A8" s="10">
        <v>213493</v>
      </c>
      <c r="B8" s="10" t="s">
        <v>95</v>
      </c>
      <c r="C8" s="11">
        <v>90575</v>
      </c>
      <c r="D8" s="10" t="s">
        <v>96</v>
      </c>
      <c r="E8" s="10" t="s">
        <v>97</v>
      </c>
      <c r="F8" s="12">
        <v>43731</v>
      </c>
      <c r="G8" s="10" t="s">
        <v>25</v>
      </c>
      <c r="H8" s="10" t="s">
        <v>86</v>
      </c>
      <c r="I8" s="10" t="s">
        <v>98</v>
      </c>
      <c r="J8" s="10" t="s">
        <v>99</v>
      </c>
      <c r="K8" s="10" t="s">
        <v>100</v>
      </c>
    </row>
    <row r="9" spans="1:11" x14ac:dyDescent="0.25">
      <c r="A9" s="13" t="s">
        <v>101</v>
      </c>
      <c r="B9" s="13" t="s">
        <v>101</v>
      </c>
      <c r="C9" s="14">
        <v>315438</v>
      </c>
      <c r="D9" s="13" t="s">
        <v>51</v>
      </c>
      <c r="E9" s="13" t="s">
        <v>102</v>
      </c>
      <c r="F9" s="15">
        <v>43805</v>
      </c>
      <c r="G9" s="13" t="s">
        <v>59</v>
      </c>
      <c r="H9" s="13" t="s">
        <v>86</v>
      </c>
      <c r="I9" s="13" t="s">
        <v>72</v>
      </c>
      <c r="J9" s="13" t="s">
        <v>61</v>
      </c>
      <c r="K9" s="13" t="s">
        <v>103</v>
      </c>
    </row>
    <row r="10" spans="1:11" x14ac:dyDescent="0.25">
      <c r="A10" s="10">
        <v>207613</v>
      </c>
      <c r="B10" s="10" t="s">
        <v>104</v>
      </c>
      <c r="C10" s="11">
        <v>54400</v>
      </c>
      <c r="D10" s="10" t="s">
        <v>51</v>
      </c>
      <c r="E10" s="10" t="s">
        <v>105</v>
      </c>
      <c r="F10" s="12">
        <v>43634</v>
      </c>
      <c r="G10" s="10" t="s">
        <v>25</v>
      </c>
      <c r="H10" s="10" t="s">
        <v>106</v>
      </c>
      <c r="I10" s="10" t="s">
        <v>107</v>
      </c>
      <c r="J10" s="10" t="s">
        <v>108</v>
      </c>
      <c r="K10" s="10" t="s">
        <v>109</v>
      </c>
    </row>
    <row r="11" spans="1:11" x14ac:dyDescent="0.25">
      <c r="A11" s="13" t="s">
        <v>111</v>
      </c>
      <c r="B11" s="13" t="s">
        <v>111</v>
      </c>
      <c r="C11" s="14">
        <v>54400</v>
      </c>
      <c r="D11" s="13" t="s">
        <v>51</v>
      </c>
      <c r="E11" s="13" t="s">
        <v>112</v>
      </c>
      <c r="F11" s="15">
        <v>43805</v>
      </c>
      <c r="G11" s="13" t="s">
        <v>59</v>
      </c>
      <c r="H11" s="13" t="s">
        <v>106</v>
      </c>
      <c r="I11" s="13" t="s">
        <v>72</v>
      </c>
      <c r="J11" s="13" t="s">
        <v>110</v>
      </c>
      <c r="K11" s="13" t="s">
        <v>113</v>
      </c>
    </row>
    <row r="12" spans="1:11" x14ac:dyDescent="0.25">
      <c r="A12" s="10">
        <v>214092</v>
      </c>
      <c r="B12" s="10" t="s">
        <v>114</v>
      </c>
      <c r="C12" s="11">
        <v>54400</v>
      </c>
      <c r="D12" s="10" t="s">
        <v>96</v>
      </c>
      <c r="E12" s="10" t="s">
        <v>115</v>
      </c>
      <c r="F12" s="12">
        <v>43735</v>
      </c>
      <c r="G12" s="10" t="s">
        <v>25</v>
      </c>
      <c r="H12" s="10" t="s">
        <v>116</v>
      </c>
      <c r="I12" s="10" t="s">
        <v>117</v>
      </c>
      <c r="J12" s="10" t="s">
        <v>118</v>
      </c>
      <c r="K12" s="10" t="s">
        <v>119</v>
      </c>
    </row>
    <row r="13" spans="1:11" x14ac:dyDescent="0.25">
      <c r="A13" s="13" t="s">
        <v>120</v>
      </c>
      <c r="B13" s="13" t="s">
        <v>120</v>
      </c>
      <c r="C13" s="14">
        <v>54400</v>
      </c>
      <c r="D13" s="13" t="s">
        <v>51</v>
      </c>
      <c r="E13" s="13" t="s">
        <v>122</v>
      </c>
      <c r="F13" s="15">
        <v>43805</v>
      </c>
      <c r="G13" s="13" t="s">
        <v>59</v>
      </c>
      <c r="H13" s="13" t="s">
        <v>116</v>
      </c>
      <c r="I13" s="13" t="s">
        <v>72</v>
      </c>
      <c r="J13" s="13" t="s">
        <v>121</v>
      </c>
      <c r="K13" s="13" t="s">
        <v>123</v>
      </c>
    </row>
    <row r="14" spans="1:11" x14ac:dyDescent="0.25">
      <c r="A14" s="10">
        <v>218919</v>
      </c>
      <c r="B14" s="10" t="s">
        <v>129</v>
      </c>
      <c r="C14" s="11">
        <v>54400</v>
      </c>
      <c r="D14" s="10" t="s">
        <v>127</v>
      </c>
      <c r="E14" s="10" t="s">
        <v>130</v>
      </c>
      <c r="F14" s="12">
        <v>43803</v>
      </c>
      <c r="G14" s="10" t="s">
        <v>25</v>
      </c>
      <c r="H14" s="10" t="s">
        <v>125</v>
      </c>
      <c r="I14" s="10" t="s">
        <v>131</v>
      </c>
      <c r="J14" s="10" t="s">
        <v>128</v>
      </c>
      <c r="K14" s="10" t="s">
        <v>132</v>
      </c>
    </row>
    <row r="15" spans="1:11" x14ac:dyDescent="0.25">
      <c r="A15" s="10">
        <v>217663</v>
      </c>
      <c r="B15" s="10" t="s">
        <v>138</v>
      </c>
      <c r="C15" s="11">
        <v>3800</v>
      </c>
      <c r="D15" s="10" t="s">
        <v>96</v>
      </c>
      <c r="E15" s="10" t="s">
        <v>139</v>
      </c>
      <c r="F15" s="12">
        <v>43787</v>
      </c>
      <c r="G15" s="10" t="s">
        <v>25</v>
      </c>
      <c r="H15" s="10" t="s">
        <v>149</v>
      </c>
      <c r="I15" s="10" t="s">
        <v>151</v>
      </c>
      <c r="J15" s="10" t="s">
        <v>137</v>
      </c>
      <c r="K15" s="10" t="s">
        <v>141</v>
      </c>
    </row>
    <row r="16" spans="1:11" x14ac:dyDescent="0.25">
      <c r="A16" s="10">
        <v>217244</v>
      </c>
      <c r="B16" s="10" t="s">
        <v>152</v>
      </c>
      <c r="C16" s="11">
        <v>130500</v>
      </c>
      <c r="D16" s="10" t="s">
        <v>51</v>
      </c>
      <c r="E16" s="10" t="s">
        <v>153</v>
      </c>
      <c r="F16" s="12">
        <v>43782</v>
      </c>
      <c r="G16" s="10" t="s">
        <v>25</v>
      </c>
      <c r="H16" s="10" t="s">
        <v>149</v>
      </c>
      <c r="I16" s="10" t="s">
        <v>154</v>
      </c>
      <c r="J16" s="10" t="s">
        <v>150</v>
      </c>
      <c r="K16" s="10" t="s">
        <v>141</v>
      </c>
    </row>
    <row r="17" spans="1:11" x14ac:dyDescent="0.25">
      <c r="A17" s="10">
        <v>219797</v>
      </c>
      <c r="B17" s="10" t="s">
        <v>155</v>
      </c>
      <c r="C17" s="11">
        <v>128700</v>
      </c>
      <c r="D17" s="10" t="s">
        <v>51</v>
      </c>
      <c r="E17" s="10" t="s">
        <v>156</v>
      </c>
      <c r="F17" s="12">
        <v>43818</v>
      </c>
      <c r="G17" s="10" t="s">
        <v>25</v>
      </c>
      <c r="H17" s="10" t="s">
        <v>149</v>
      </c>
      <c r="I17" s="10" t="s">
        <v>157</v>
      </c>
      <c r="J17" s="10" t="s">
        <v>158</v>
      </c>
      <c r="K17" s="10" t="s">
        <v>28</v>
      </c>
    </row>
    <row r="18" spans="1:11" x14ac:dyDescent="0.25">
      <c r="A18" s="13" t="s">
        <v>124</v>
      </c>
      <c r="B18" s="13" t="s">
        <v>124</v>
      </c>
      <c r="C18" s="14">
        <v>317400</v>
      </c>
      <c r="D18" s="13" t="s">
        <v>51</v>
      </c>
      <c r="E18" s="13" t="s">
        <v>133</v>
      </c>
      <c r="F18" s="15">
        <v>43805</v>
      </c>
      <c r="G18" s="13" t="s">
        <v>59</v>
      </c>
      <c r="H18" s="13" t="s">
        <v>125</v>
      </c>
      <c r="I18" s="13" t="s">
        <v>72</v>
      </c>
      <c r="J18" s="13" t="s">
        <v>126</v>
      </c>
      <c r="K18" s="13" t="s">
        <v>134</v>
      </c>
    </row>
    <row r="19" spans="1:11" x14ac:dyDescent="0.25">
      <c r="A19" s="10">
        <v>217663</v>
      </c>
      <c r="B19" s="10" t="s">
        <v>138</v>
      </c>
      <c r="C19" s="11">
        <v>55135</v>
      </c>
      <c r="D19" s="10" t="s">
        <v>96</v>
      </c>
      <c r="E19" s="10" t="s">
        <v>139</v>
      </c>
      <c r="F19" s="12">
        <v>43787</v>
      </c>
      <c r="G19" s="10" t="s">
        <v>25</v>
      </c>
      <c r="H19" s="10" t="s">
        <v>136</v>
      </c>
      <c r="I19" s="10" t="s">
        <v>140</v>
      </c>
      <c r="J19" s="10" t="s">
        <v>137</v>
      </c>
      <c r="K19" s="10" t="s">
        <v>141</v>
      </c>
    </row>
    <row r="20" spans="1:11" x14ac:dyDescent="0.25">
      <c r="A20" s="10">
        <v>221133</v>
      </c>
      <c r="B20" s="10" t="s">
        <v>22</v>
      </c>
      <c r="C20" s="11">
        <v>158650</v>
      </c>
      <c r="D20" s="10" t="s">
        <v>51</v>
      </c>
      <c r="E20" s="10" t="s">
        <v>24</v>
      </c>
      <c r="F20" s="12">
        <v>43830</v>
      </c>
      <c r="G20" s="10" t="s">
        <v>25</v>
      </c>
      <c r="H20" s="10" t="s">
        <v>136</v>
      </c>
      <c r="I20" s="10" t="s">
        <v>92</v>
      </c>
      <c r="J20" s="10" t="s">
        <v>27</v>
      </c>
      <c r="K20" s="10" t="s">
        <v>28</v>
      </c>
    </row>
    <row r="21" spans="1:11" x14ac:dyDescent="0.25">
      <c r="A21" s="10">
        <v>193425</v>
      </c>
      <c r="B21" s="10" t="s">
        <v>142</v>
      </c>
      <c r="C21" s="11">
        <v>51300</v>
      </c>
      <c r="D21" s="10" t="s">
        <v>51</v>
      </c>
      <c r="E21" s="10" t="s">
        <v>143</v>
      </c>
      <c r="F21" s="12">
        <v>43340</v>
      </c>
      <c r="G21" s="10" t="s">
        <v>25</v>
      </c>
      <c r="H21" s="10" t="s">
        <v>136</v>
      </c>
      <c r="I21" s="10" t="s">
        <v>144</v>
      </c>
      <c r="J21" s="10" t="s">
        <v>145</v>
      </c>
      <c r="K21" s="10" t="s">
        <v>146</v>
      </c>
    </row>
    <row r="22" spans="1:11" x14ac:dyDescent="0.25">
      <c r="A22" s="13" t="s">
        <v>135</v>
      </c>
      <c r="B22" s="13" t="s">
        <v>135</v>
      </c>
      <c r="C22" s="14">
        <v>265085</v>
      </c>
      <c r="D22" s="13" t="s">
        <v>51</v>
      </c>
      <c r="E22" s="13" t="s">
        <v>147</v>
      </c>
      <c r="F22" s="15">
        <v>43921</v>
      </c>
      <c r="G22" s="13" t="s">
        <v>59</v>
      </c>
      <c r="H22" s="13" t="s">
        <v>136</v>
      </c>
      <c r="I22" s="13" t="s">
        <v>148</v>
      </c>
      <c r="J22" s="13" t="s">
        <v>61</v>
      </c>
      <c r="K22" s="13" t="s">
        <v>103</v>
      </c>
    </row>
    <row r="23" spans="1:11" x14ac:dyDescent="0.25">
      <c r="A23" s="10">
        <v>207269</v>
      </c>
      <c r="B23" s="10" t="s">
        <v>159</v>
      </c>
      <c r="C23" s="11">
        <v>20515</v>
      </c>
      <c r="D23" s="10" t="s">
        <v>96</v>
      </c>
      <c r="E23" s="10" t="s">
        <v>160</v>
      </c>
      <c r="F23" s="12">
        <v>43630</v>
      </c>
      <c r="G23" s="10" t="s">
        <v>25</v>
      </c>
      <c r="H23" s="10" t="s">
        <v>161</v>
      </c>
      <c r="I23" s="10" t="s">
        <v>162</v>
      </c>
      <c r="J23" s="10" t="s">
        <v>163</v>
      </c>
      <c r="K23" s="10" t="s">
        <v>164</v>
      </c>
    </row>
    <row r="24" spans="1:11" x14ac:dyDescent="0.25">
      <c r="A24" s="10">
        <v>217244</v>
      </c>
      <c r="B24" s="10" t="s">
        <v>152</v>
      </c>
      <c r="C24" s="11">
        <v>6685</v>
      </c>
      <c r="D24" s="10" t="s">
        <v>51</v>
      </c>
      <c r="E24" s="10" t="s">
        <v>153</v>
      </c>
      <c r="F24" s="12">
        <v>43782</v>
      </c>
      <c r="G24" s="10" t="s">
        <v>25</v>
      </c>
      <c r="H24" s="10" t="s">
        <v>161</v>
      </c>
      <c r="I24" s="10" t="s">
        <v>166</v>
      </c>
      <c r="J24" s="10" t="s">
        <v>150</v>
      </c>
      <c r="K24" s="10" t="s">
        <v>141</v>
      </c>
    </row>
    <row r="25" spans="1:11" x14ac:dyDescent="0.25">
      <c r="A25" s="13" t="s">
        <v>165</v>
      </c>
      <c r="B25" s="13" t="s">
        <v>165</v>
      </c>
      <c r="C25" s="14">
        <v>27200</v>
      </c>
      <c r="D25" s="13" t="s">
        <v>51</v>
      </c>
      <c r="E25" s="13" t="s">
        <v>167</v>
      </c>
      <c r="F25" s="15">
        <v>43921</v>
      </c>
      <c r="G25" s="13" t="s">
        <v>59</v>
      </c>
      <c r="H25" s="13" t="s">
        <v>161</v>
      </c>
      <c r="I25" s="13" t="s">
        <v>148</v>
      </c>
      <c r="J25" s="13" t="s">
        <v>126</v>
      </c>
      <c r="K25" s="13" t="s">
        <v>134</v>
      </c>
    </row>
    <row r="26" spans="1:11" x14ac:dyDescent="0.25">
      <c r="A26" s="10">
        <v>218002</v>
      </c>
      <c r="B26" s="10" t="s">
        <v>172</v>
      </c>
      <c r="C26" s="11">
        <v>142833</v>
      </c>
      <c r="D26" s="10" t="s">
        <v>51</v>
      </c>
      <c r="E26" s="10" t="s">
        <v>173</v>
      </c>
      <c r="F26" s="12">
        <v>43789</v>
      </c>
      <c r="G26" s="10" t="s">
        <v>25</v>
      </c>
      <c r="H26" s="10" t="s">
        <v>169</v>
      </c>
      <c r="I26" s="10" t="s">
        <v>174</v>
      </c>
      <c r="J26" s="10" t="s">
        <v>170</v>
      </c>
      <c r="K26" s="10" t="s">
        <v>175</v>
      </c>
    </row>
    <row r="27" spans="1:11" x14ac:dyDescent="0.25">
      <c r="A27" s="13" t="s">
        <v>168</v>
      </c>
      <c r="B27" s="13" t="s">
        <v>168</v>
      </c>
      <c r="C27" s="14">
        <v>142833</v>
      </c>
      <c r="D27" s="13" t="s">
        <v>51</v>
      </c>
      <c r="E27" s="13" t="s">
        <v>176</v>
      </c>
      <c r="F27" s="15">
        <v>43921</v>
      </c>
      <c r="G27" s="13" t="s">
        <v>59</v>
      </c>
      <c r="H27" s="13" t="s">
        <v>169</v>
      </c>
      <c r="I27" s="13" t="s">
        <v>148</v>
      </c>
      <c r="J27" s="13" t="s">
        <v>171</v>
      </c>
      <c r="K27" s="13" t="s">
        <v>177</v>
      </c>
    </row>
    <row r="28" spans="1:11" x14ac:dyDescent="0.25">
      <c r="A28" s="10">
        <v>188813</v>
      </c>
      <c r="B28" s="10" t="s">
        <v>178</v>
      </c>
      <c r="C28" s="11">
        <v>51300</v>
      </c>
      <c r="D28" s="10" t="s">
        <v>51</v>
      </c>
      <c r="E28" s="10" t="s">
        <v>179</v>
      </c>
      <c r="F28" s="12">
        <v>43197</v>
      </c>
      <c r="G28" s="10" t="s">
        <v>25</v>
      </c>
      <c r="H28" s="10" t="s">
        <v>180</v>
      </c>
      <c r="I28" s="10" t="s">
        <v>181</v>
      </c>
      <c r="J28" s="10" t="s">
        <v>182</v>
      </c>
      <c r="K28" s="10" t="s">
        <v>183</v>
      </c>
    </row>
    <row r="29" spans="1:11" x14ac:dyDescent="0.25">
      <c r="A29" s="10">
        <v>188912</v>
      </c>
      <c r="B29" s="10" t="s">
        <v>184</v>
      </c>
      <c r="C29" s="11">
        <v>53000</v>
      </c>
      <c r="D29" s="10" t="s">
        <v>51</v>
      </c>
      <c r="E29" s="10" t="s">
        <v>185</v>
      </c>
      <c r="F29" s="12">
        <v>43200</v>
      </c>
      <c r="G29" s="10" t="s">
        <v>25</v>
      </c>
      <c r="H29" s="10" t="s">
        <v>180</v>
      </c>
      <c r="I29" s="10" t="s">
        <v>181</v>
      </c>
      <c r="J29" s="10" t="s">
        <v>182</v>
      </c>
      <c r="K29" s="10" t="s">
        <v>183</v>
      </c>
    </row>
    <row r="30" spans="1:11" x14ac:dyDescent="0.25">
      <c r="A30" s="10">
        <v>189008</v>
      </c>
      <c r="B30" s="10" t="s">
        <v>186</v>
      </c>
      <c r="C30" s="11">
        <v>51300</v>
      </c>
      <c r="D30" s="10" t="s">
        <v>51</v>
      </c>
      <c r="E30" s="10" t="s">
        <v>187</v>
      </c>
      <c r="F30" s="12">
        <v>43204</v>
      </c>
      <c r="G30" s="10" t="s">
        <v>25</v>
      </c>
      <c r="H30" s="10" t="s">
        <v>180</v>
      </c>
      <c r="I30" s="10" t="s">
        <v>181</v>
      </c>
      <c r="J30" s="10" t="s">
        <v>182</v>
      </c>
      <c r="K30" s="10" t="s">
        <v>183</v>
      </c>
    </row>
    <row r="31" spans="1:11" x14ac:dyDescent="0.25">
      <c r="A31" s="10">
        <v>185294</v>
      </c>
      <c r="B31" s="10" t="s">
        <v>66</v>
      </c>
      <c r="C31" s="11">
        <v>531258</v>
      </c>
      <c r="D31" s="10" t="s">
        <v>51</v>
      </c>
      <c r="E31" s="10" t="s">
        <v>63</v>
      </c>
      <c r="F31" s="12">
        <v>43088</v>
      </c>
      <c r="G31" s="10" t="s">
        <v>25</v>
      </c>
      <c r="H31" s="10" t="s">
        <v>180</v>
      </c>
      <c r="I31" s="10" t="s">
        <v>188</v>
      </c>
      <c r="J31" s="10" t="s">
        <v>64</v>
      </c>
      <c r="K31" s="10" t="s">
        <v>65</v>
      </c>
    </row>
    <row r="32" spans="1:11" x14ac:dyDescent="0.25">
      <c r="A32" s="10">
        <v>195019</v>
      </c>
      <c r="B32" s="10" t="s">
        <v>189</v>
      </c>
      <c r="C32" s="11">
        <v>82300</v>
      </c>
      <c r="D32" s="10" t="s">
        <v>51</v>
      </c>
      <c r="E32" s="10" t="s">
        <v>190</v>
      </c>
      <c r="F32" s="12">
        <v>43382</v>
      </c>
      <c r="G32" s="10" t="s">
        <v>25</v>
      </c>
      <c r="H32" s="10" t="s">
        <v>180</v>
      </c>
      <c r="I32" s="10" t="s">
        <v>107</v>
      </c>
      <c r="J32" s="10" t="s">
        <v>108</v>
      </c>
      <c r="K32" s="10" t="s">
        <v>191</v>
      </c>
    </row>
    <row r="33" spans="1:11" x14ac:dyDescent="0.25">
      <c r="A33" s="10">
        <v>195454</v>
      </c>
      <c r="B33" s="10" t="s">
        <v>192</v>
      </c>
      <c r="C33" s="11">
        <v>54300</v>
      </c>
      <c r="D33" s="10" t="s">
        <v>51</v>
      </c>
      <c r="E33" s="10" t="s">
        <v>193</v>
      </c>
      <c r="F33" s="12">
        <v>43394</v>
      </c>
      <c r="G33" s="10" t="s">
        <v>25</v>
      </c>
      <c r="H33" s="10" t="s">
        <v>180</v>
      </c>
      <c r="I33" s="10" t="s">
        <v>194</v>
      </c>
      <c r="J33" s="10" t="s">
        <v>195</v>
      </c>
      <c r="K33" s="10" t="s">
        <v>196</v>
      </c>
    </row>
    <row r="34" spans="1:11" x14ac:dyDescent="0.25">
      <c r="A34" s="10">
        <v>213047</v>
      </c>
      <c r="B34" s="10" t="s">
        <v>197</v>
      </c>
      <c r="C34" s="11">
        <v>157478</v>
      </c>
      <c r="D34" s="10" t="s">
        <v>96</v>
      </c>
      <c r="E34" s="10" t="s">
        <v>198</v>
      </c>
      <c r="F34" s="12">
        <v>43720</v>
      </c>
      <c r="G34" s="10" t="s">
        <v>25</v>
      </c>
      <c r="H34" s="10" t="s">
        <v>180</v>
      </c>
      <c r="I34" s="10" t="s">
        <v>199</v>
      </c>
      <c r="J34" s="10" t="s">
        <v>200</v>
      </c>
      <c r="K34" s="10" t="s">
        <v>201</v>
      </c>
    </row>
    <row r="35" spans="1:11" x14ac:dyDescent="0.25">
      <c r="A35" s="10">
        <v>207269</v>
      </c>
      <c r="B35" s="10" t="s">
        <v>159</v>
      </c>
      <c r="C35" s="11">
        <v>40986</v>
      </c>
      <c r="D35" s="10" t="s">
        <v>51</v>
      </c>
      <c r="E35" s="10" t="s">
        <v>160</v>
      </c>
      <c r="F35" s="12">
        <v>43630</v>
      </c>
      <c r="G35" s="10" t="s">
        <v>25</v>
      </c>
      <c r="H35" s="10" t="s">
        <v>180</v>
      </c>
      <c r="I35" s="10" t="s">
        <v>202</v>
      </c>
      <c r="J35" s="10" t="s">
        <v>163</v>
      </c>
      <c r="K35" s="10" t="s">
        <v>164</v>
      </c>
    </row>
    <row r="36" spans="1:11" x14ac:dyDescent="0.25">
      <c r="A36" s="10">
        <v>218002</v>
      </c>
      <c r="B36" s="10" t="s">
        <v>172</v>
      </c>
      <c r="C36" s="11">
        <v>142832</v>
      </c>
      <c r="D36" s="10" t="s">
        <v>51</v>
      </c>
      <c r="E36" s="10" t="s">
        <v>173</v>
      </c>
      <c r="F36" s="12">
        <v>43789</v>
      </c>
      <c r="G36" s="10" t="s">
        <v>25</v>
      </c>
      <c r="H36" s="10" t="s">
        <v>180</v>
      </c>
      <c r="I36" s="10" t="s">
        <v>204</v>
      </c>
      <c r="J36" s="10" t="s">
        <v>170</v>
      </c>
      <c r="K36" s="10" t="s">
        <v>175</v>
      </c>
    </row>
    <row r="37" spans="1:11" x14ac:dyDescent="0.25">
      <c r="A37" s="13" t="s">
        <v>203</v>
      </c>
      <c r="B37" s="13" t="s">
        <v>203</v>
      </c>
      <c r="C37" s="14">
        <v>1164754</v>
      </c>
      <c r="D37" s="13" t="s">
        <v>51</v>
      </c>
      <c r="E37" s="13" t="s">
        <v>205</v>
      </c>
      <c r="F37" s="15">
        <v>43973</v>
      </c>
      <c r="G37" s="13" t="s">
        <v>59</v>
      </c>
      <c r="H37" s="13" t="s">
        <v>180</v>
      </c>
      <c r="I37" s="13" t="s">
        <v>206</v>
      </c>
      <c r="J37" s="13" t="s">
        <v>126</v>
      </c>
      <c r="K37" s="13" t="s">
        <v>134</v>
      </c>
    </row>
    <row r="38" spans="1:11" x14ac:dyDescent="0.25">
      <c r="A38" s="10">
        <v>204785</v>
      </c>
      <c r="B38" s="10" t="s">
        <v>209</v>
      </c>
      <c r="C38" s="11">
        <v>60240</v>
      </c>
      <c r="D38" s="10" t="s">
        <v>96</v>
      </c>
      <c r="E38" s="10" t="s">
        <v>210</v>
      </c>
      <c r="F38" s="12">
        <v>43594</v>
      </c>
      <c r="G38" s="10" t="s">
        <v>25</v>
      </c>
      <c r="H38" s="10" t="s">
        <v>207</v>
      </c>
      <c r="I38" s="10" t="s">
        <v>77</v>
      </c>
      <c r="J38" s="10" t="s">
        <v>208</v>
      </c>
      <c r="K38" s="10" t="s">
        <v>211</v>
      </c>
    </row>
    <row r="39" spans="1:11" x14ac:dyDescent="0.25">
      <c r="A39" s="13" t="s">
        <v>212</v>
      </c>
      <c r="B39" s="13" t="s">
        <v>212</v>
      </c>
      <c r="C39" s="14">
        <v>60240</v>
      </c>
      <c r="D39" s="13" t="s">
        <v>51</v>
      </c>
      <c r="E39" s="13" t="s">
        <v>213</v>
      </c>
      <c r="F39" s="15">
        <v>44113</v>
      </c>
      <c r="G39" s="13" t="s">
        <v>59</v>
      </c>
      <c r="H39" s="13" t="s">
        <v>207</v>
      </c>
      <c r="I39" s="13" t="s">
        <v>214</v>
      </c>
      <c r="J39" s="13" t="s">
        <v>80</v>
      </c>
      <c r="K39" s="13" t="s">
        <v>83</v>
      </c>
    </row>
    <row r="40" spans="1:11" x14ac:dyDescent="0.25">
      <c r="A40" s="10">
        <v>234457</v>
      </c>
      <c r="B40" s="10" t="s">
        <v>215</v>
      </c>
      <c r="C40" s="11">
        <v>57600</v>
      </c>
      <c r="D40" s="10" t="s">
        <v>96</v>
      </c>
      <c r="E40" s="10" t="s">
        <v>216</v>
      </c>
      <c r="F40" s="12">
        <v>44083</v>
      </c>
      <c r="G40" s="10" t="s">
        <v>25</v>
      </c>
      <c r="H40" s="10" t="s">
        <v>217</v>
      </c>
      <c r="I40" s="10" t="s">
        <v>218</v>
      </c>
      <c r="J40" s="10" t="s">
        <v>219</v>
      </c>
      <c r="K40" s="10" t="s">
        <v>220</v>
      </c>
    </row>
    <row r="41" spans="1:11" x14ac:dyDescent="0.25">
      <c r="A41" s="10">
        <v>2392</v>
      </c>
      <c r="B41" s="10" t="s">
        <v>256</v>
      </c>
      <c r="C41" s="11">
        <v>57600</v>
      </c>
      <c r="D41" s="10" t="s">
        <v>257</v>
      </c>
      <c r="E41" s="10" t="s">
        <v>258</v>
      </c>
      <c r="F41" s="12">
        <v>44151</v>
      </c>
      <c r="G41" s="10" t="s">
        <v>25</v>
      </c>
      <c r="H41" s="10" t="s">
        <v>259</v>
      </c>
      <c r="I41" s="10" t="s">
        <v>218</v>
      </c>
      <c r="J41" s="10" t="s">
        <v>219</v>
      </c>
      <c r="K41" s="10" t="s">
        <v>238</v>
      </c>
    </row>
    <row r="42" spans="1:11" x14ac:dyDescent="0.25">
      <c r="A42" s="13" t="s">
        <v>222</v>
      </c>
      <c r="B42" s="13" t="s">
        <v>222</v>
      </c>
      <c r="C42" s="14">
        <v>115200</v>
      </c>
      <c r="D42" s="13" t="s">
        <v>51</v>
      </c>
      <c r="E42" s="13" t="s">
        <v>223</v>
      </c>
      <c r="F42" s="15">
        <v>44214</v>
      </c>
      <c r="G42" s="13" t="s">
        <v>59</v>
      </c>
      <c r="H42" s="13" t="s">
        <v>217</v>
      </c>
      <c r="I42" s="13" t="s">
        <v>224</v>
      </c>
      <c r="J42" s="13" t="s">
        <v>221</v>
      </c>
      <c r="K42" s="13" t="s">
        <v>225</v>
      </c>
    </row>
    <row r="43" spans="1:11" x14ac:dyDescent="0.25">
      <c r="A43" s="10">
        <v>232930</v>
      </c>
      <c r="B43" s="10" t="s">
        <v>226</v>
      </c>
      <c r="C43" s="11">
        <v>872000</v>
      </c>
      <c r="D43" s="10" t="s">
        <v>51</v>
      </c>
      <c r="E43" s="10" t="s">
        <v>227</v>
      </c>
      <c r="F43" s="12">
        <v>44061</v>
      </c>
      <c r="G43" s="10" t="s">
        <v>25</v>
      </c>
      <c r="H43" s="10" t="s">
        <v>228</v>
      </c>
      <c r="I43" s="10" t="s">
        <v>229</v>
      </c>
      <c r="J43" s="10" t="s">
        <v>32</v>
      </c>
      <c r="K43" s="10" t="s">
        <v>230</v>
      </c>
    </row>
    <row r="44" spans="1:11" x14ac:dyDescent="0.25">
      <c r="A44" s="10">
        <v>12172</v>
      </c>
      <c r="B44" s="10" t="s">
        <v>299</v>
      </c>
      <c r="C44" s="11">
        <v>37802</v>
      </c>
      <c r="D44" s="10" t="s">
        <v>96</v>
      </c>
      <c r="E44" s="10" t="s">
        <v>302</v>
      </c>
      <c r="F44" s="12">
        <v>44302</v>
      </c>
      <c r="G44" s="10" t="s">
        <v>25</v>
      </c>
      <c r="H44" s="10" t="s">
        <v>300</v>
      </c>
      <c r="I44" s="10" t="s">
        <v>290</v>
      </c>
      <c r="J44" s="10" t="s">
        <v>288</v>
      </c>
      <c r="K44" s="10" t="s">
        <v>303</v>
      </c>
    </row>
    <row r="45" spans="1:11" x14ac:dyDescent="0.25">
      <c r="A45" s="10">
        <v>12883</v>
      </c>
      <c r="B45" s="10" t="s">
        <v>304</v>
      </c>
      <c r="C45" s="11">
        <v>64298</v>
      </c>
      <c r="D45" s="10" t="s">
        <v>127</v>
      </c>
      <c r="E45" s="10" t="s">
        <v>305</v>
      </c>
      <c r="F45" s="12">
        <v>44312</v>
      </c>
      <c r="G45" s="10" t="s">
        <v>25</v>
      </c>
      <c r="H45" s="10" t="s">
        <v>300</v>
      </c>
      <c r="I45" s="10" t="s">
        <v>306</v>
      </c>
      <c r="J45" s="10" t="s">
        <v>301</v>
      </c>
      <c r="K45" s="10" t="s">
        <v>307</v>
      </c>
    </row>
    <row r="46" spans="1:11" x14ac:dyDescent="0.25">
      <c r="A46" s="13" t="s">
        <v>231</v>
      </c>
      <c r="B46" s="13" t="s">
        <v>231</v>
      </c>
      <c r="C46" s="14">
        <v>974100</v>
      </c>
      <c r="D46" s="13" t="s">
        <v>51</v>
      </c>
      <c r="E46" s="13" t="s">
        <v>232</v>
      </c>
      <c r="F46" s="15">
        <v>44214</v>
      </c>
      <c r="G46" s="13" t="s">
        <v>59</v>
      </c>
      <c r="H46" s="13" t="s">
        <v>228</v>
      </c>
      <c r="I46" s="13" t="s">
        <v>224</v>
      </c>
      <c r="J46" s="13" t="s">
        <v>171</v>
      </c>
      <c r="K46" s="13" t="s">
        <v>233</v>
      </c>
    </row>
    <row r="47" spans="1:11" x14ac:dyDescent="0.25">
      <c r="A47" s="10">
        <v>1816</v>
      </c>
      <c r="B47" s="10" t="s">
        <v>234</v>
      </c>
      <c r="C47" s="11">
        <v>58675</v>
      </c>
      <c r="D47" s="10" t="s">
        <v>51</v>
      </c>
      <c r="E47" s="10" t="s">
        <v>235</v>
      </c>
      <c r="F47" s="12">
        <v>44139</v>
      </c>
      <c r="G47" s="10" t="s">
        <v>25</v>
      </c>
      <c r="H47" s="10" t="s">
        <v>236</v>
      </c>
      <c r="I47" s="10" t="s">
        <v>237</v>
      </c>
      <c r="J47" s="10" t="s">
        <v>137</v>
      </c>
      <c r="K47" s="10" t="s">
        <v>238</v>
      </c>
    </row>
    <row r="48" spans="1:11" x14ac:dyDescent="0.25">
      <c r="A48" s="10">
        <v>1806</v>
      </c>
      <c r="B48" s="10" t="s">
        <v>239</v>
      </c>
      <c r="C48" s="11">
        <v>478350</v>
      </c>
      <c r="D48" s="10" t="s">
        <v>51</v>
      </c>
      <c r="E48" s="10" t="s">
        <v>240</v>
      </c>
      <c r="F48" s="12">
        <v>44139</v>
      </c>
      <c r="G48" s="10" t="s">
        <v>25</v>
      </c>
      <c r="H48" s="10" t="s">
        <v>236</v>
      </c>
      <c r="I48" s="10" t="s">
        <v>241</v>
      </c>
      <c r="J48" s="10" t="s">
        <v>48</v>
      </c>
      <c r="K48" s="10" t="s">
        <v>242</v>
      </c>
    </row>
    <row r="49" spans="1:11" x14ac:dyDescent="0.25">
      <c r="A49" s="10">
        <v>1806</v>
      </c>
      <c r="B49" s="10" t="s">
        <v>239</v>
      </c>
      <c r="C49" s="11">
        <v>110300</v>
      </c>
      <c r="D49" s="10" t="s">
        <v>23</v>
      </c>
      <c r="E49" s="10" t="s">
        <v>240</v>
      </c>
      <c r="F49" s="12">
        <v>44139</v>
      </c>
      <c r="G49" s="10" t="s">
        <v>25</v>
      </c>
      <c r="H49" s="10" t="s">
        <v>236</v>
      </c>
      <c r="I49" s="10" t="s">
        <v>243</v>
      </c>
      <c r="J49" s="10" t="s">
        <v>48</v>
      </c>
      <c r="K49" s="10" t="s">
        <v>242</v>
      </c>
    </row>
    <row r="50" spans="1:11" x14ac:dyDescent="0.25">
      <c r="A50" s="13" t="s">
        <v>244</v>
      </c>
      <c r="B50" s="13" t="s">
        <v>244</v>
      </c>
      <c r="C50" s="14">
        <v>647325</v>
      </c>
      <c r="D50" s="13" t="s">
        <v>51</v>
      </c>
      <c r="E50" s="13" t="s">
        <v>245</v>
      </c>
      <c r="F50" s="15">
        <v>44214</v>
      </c>
      <c r="G50" s="13" t="s">
        <v>59</v>
      </c>
      <c r="H50" s="13" t="s">
        <v>236</v>
      </c>
      <c r="I50" s="13" t="s">
        <v>224</v>
      </c>
      <c r="J50" s="13" t="s">
        <v>61</v>
      </c>
      <c r="K50" s="13" t="s">
        <v>62</v>
      </c>
    </row>
    <row r="51" spans="1:11" x14ac:dyDescent="0.25">
      <c r="A51" s="10">
        <v>234970</v>
      </c>
      <c r="B51" s="10" t="s">
        <v>246</v>
      </c>
      <c r="C51" s="11">
        <v>134214</v>
      </c>
      <c r="D51" s="10" t="s">
        <v>51</v>
      </c>
      <c r="E51" s="10" t="s">
        <v>247</v>
      </c>
      <c r="F51" s="12">
        <v>44097</v>
      </c>
      <c r="G51" s="10" t="s">
        <v>25</v>
      </c>
      <c r="H51" s="10" t="s">
        <v>248</v>
      </c>
      <c r="I51" s="10" t="s">
        <v>249</v>
      </c>
      <c r="J51" s="10" t="s">
        <v>250</v>
      </c>
      <c r="K51" s="10" t="s">
        <v>251</v>
      </c>
    </row>
    <row r="52" spans="1:11" x14ac:dyDescent="0.25">
      <c r="A52" s="13" t="s">
        <v>253</v>
      </c>
      <c r="B52" s="13" t="s">
        <v>253</v>
      </c>
      <c r="C52" s="14">
        <v>134214</v>
      </c>
      <c r="D52" s="13" t="s">
        <v>51</v>
      </c>
      <c r="E52" s="13" t="s">
        <v>254</v>
      </c>
      <c r="F52" s="15">
        <v>44214</v>
      </c>
      <c r="G52" s="13" t="s">
        <v>59</v>
      </c>
      <c r="H52" s="13" t="s">
        <v>248</v>
      </c>
      <c r="I52" s="13" t="s">
        <v>224</v>
      </c>
      <c r="J52" s="13" t="s">
        <v>252</v>
      </c>
      <c r="K52" s="13" t="s">
        <v>255</v>
      </c>
    </row>
    <row r="53" spans="1:11" x14ac:dyDescent="0.25">
      <c r="A53" s="10">
        <v>5630</v>
      </c>
      <c r="B53" s="10" t="s">
        <v>260</v>
      </c>
      <c r="C53" s="11">
        <v>59700</v>
      </c>
      <c r="D53" s="10" t="s">
        <v>51</v>
      </c>
      <c r="E53" s="10" t="s">
        <v>261</v>
      </c>
      <c r="F53" s="12">
        <v>44203</v>
      </c>
      <c r="G53" s="10" t="s">
        <v>25</v>
      </c>
      <c r="H53" s="10" t="s">
        <v>262</v>
      </c>
      <c r="I53" s="10" t="s">
        <v>263</v>
      </c>
      <c r="J53" s="10" t="s">
        <v>264</v>
      </c>
      <c r="K53" s="10" t="s">
        <v>265</v>
      </c>
    </row>
    <row r="54" spans="1:11" x14ac:dyDescent="0.25">
      <c r="A54" s="13" t="s">
        <v>266</v>
      </c>
      <c r="B54" s="13" t="s">
        <v>266</v>
      </c>
      <c r="C54" s="14">
        <v>59700</v>
      </c>
      <c r="D54" s="13" t="s">
        <v>51</v>
      </c>
      <c r="E54" s="13" t="s">
        <v>267</v>
      </c>
      <c r="F54" s="15">
        <v>44295</v>
      </c>
      <c r="G54" s="13" t="s">
        <v>59</v>
      </c>
      <c r="H54" s="13" t="s">
        <v>262</v>
      </c>
      <c r="I54" s="13" t="s">
        <v>214</v>
      </c>
      <c r="J54" s="13" t="s">
        <v>268</v>
      </c>
      <c r="K54" s="13" t="s">
        <v>56</v>
      </c>
    </row>
    <row r="55" spans="1:11" x14ac:dyDescent="0.25">
      <c r="A55" s="10">
        <v>5094</v>
      </c>
      <c r="B55" s="10" t="s">
        <v>272</v>
      </c>
      <c r="C55" s="11">
        <v>58675</v>
      </c>
      <c r="D55" s="10" t="s">
        <v>127</v>
      </c>
      <c r="E55" s="10" t="s">
        <v>273</v>
      </c>
      <c r="F55" s="12">
        <v>44192</v>
      </c>
      <c r="G55" s="10" t="s">
        <v>25</v>
      </c>
      <c r="H55" s="10" t="s">
        <v>270</v>
      </c>
      <c r="I55" s="10" t="s">
        <v>274</v>
      </c>
      <c r="J55" s="10" t="s">
        <v>271</v>
      </c>
      <c r="K55" s="10" t="s">
        <v>275</v>
      </c>
    </row>
    <row r="56" spans="1:11" x14ac:dyDescent="0.25">
      <c r="A56" s="10">
        <v>3828</v>
      </c>
      <c r="B56" s="10" t="s">
        <v>445</v>
      </c>
      <c r="C56" s="11">
        <v>1666903</v>
      </c>
      <c r="D56" s="10" t="s">
        <v>51</v>
      </c>
      <c r="E56" s="10" t="s">
        <v>446</v>
      </c>
      <c r="F56" s="12">
        <v>44170</v>
      </c>
      <c r="G56" s="10" t="s">
        <v>25</v>
      </c>
      <c r="H56" s="10" t="s">
        <v>447</v>
      </c>
      <c r="I56" s="10" t="s">
        <v>241</v>
      </c>
      <c r="J56" s="10" t="s">
        <v>48</v>
      </c>
      <c r="K56" s="10" t="s">
        <v>448</v>
      </c>
    </row>
    <row r="57" spans="1:11" x14ac:dyDescent="0.25">
      <c r="A57" s="13" t="s">
        <v>269</v>
      </c>
      <c r="B57" s="13" t="s">
        <v>269</v>
      </c>
      <c r="C57" s="14">
        <v>1725578</v>
      </c>
      <c r="D57" s="13" t="s">
        <v>51</v>
      </c>
      <c r="E57" s="13" t="s">
        <v>276</v>
      </c>
      <c r="F57" s="15">
        <v>44295</v>
      </c>
      <c r="G57" s="13" t="s">
        <v>59</v>
      </c>
      <c r="H57" s="13" t="s">
        <v>270</v>
      </c>
      <c r="I57" s="13" t="s">
        <v>214</v>
      </c>
      <c r="J57" s="13" t="s">
        <v>61</v>
      </c>
      <c r="K57" s="13" t="s">
        <v>62</v>
      </c>
    </row>
    <row r="58" spans="1:11" x14ac:dyDescent="0.25">
      <c r="A58" s="10">
        <v>4423</v>
      </c>
      <c r="B58" s="10" t="s">
        <v>277</v>
      </c>
      <c r="C58" s="11">
        <v>201485</v>
      </c>
      <c r="D58" s="10" t="s">
        <v>51</v>
      </c>
      <c r="E58" s="10" t="s">
        <v>278</v>
      </c>
      <c r="F58" s="12">
        <v>44181</v>
      </c>
      <c r="G58" s="10" t="s">
        <v>25</v>
      </c>
      <c r="H58" s="10" t="s">
        <v>279</v>
      </c>
      <c r="I58" s="10" t="s">
        <v>280</v>
      </c>
      <c r="J58" s="10" t="s">
        <v>281</v>
      </c>
      <c r="K58" s="10" t="s">
        <v>282</v>
      </c>
    </row>
    <row r="59" spans="1:11" x14ac:dyDescent="0.25">
      <c r="A59" s="13" t="s">
        <v>283</v>
      </c>
      <c r="B59" s="13" t="s">
        <v>283</v>
      </c>
      <c r="C59" s="14">
        <v>201485</v>
      </c>
      <c r="D59" s="13" t="s">
        <v>51</v>
      </c>
      <c r="E59" s="13" t="s">
        <v>284</v>
      </c>
      <c r="F59" s="15">
        <v>44295</v>
      </c>
      <c r="G59" s="13" t="s">
        <v>59</v>
      </c>
      <c r="H59" s="13" t="s">
        <v>279</v>
      </c>
      <c r="I59" s="13" t="s">
        <v>214</v>
      </c>
      <c r="J59" s="13" t="s">
        <v>126</v>
      </c>
      <c r="K59" s="13" t="s">
        <v>285</v>
      </c>
    </row>
    <row r="60" spans="1:11" x14ac:dyDescent="0.25">
      <c r="A60" s="10">
        <v>7285</v>
      </c>
      <c r="B60" s="10" t="s">
        <v>286</v>
      </c>
      <c r="C60" s="11">
        <v>63515</v>
      </c>
      <c r="D60" s="10" t="s">
        <v>96</v>
      </c>
      <c r="E60" s="10" t="s">
        <v>289</v>
      </c>
      <c r="F60" s="12">
        <v>44235</v>
      </c>
      <c r="G60" s="10" t="s">
        <v>25</v>
      </c>
      <c r="H60" s="10" t="s">
        <v>287</v>
      </c>
      <c r="I60" s="10" t="s">
        <v>290</v>
      </c>
      <c r="J60" s="10" t="s">
        <v>288</v>
      </c>
      <c r="K60" s="10" t="s">
        <v>291</v>
      </c>
    </row>
    <row r="61" spans="1:11" x14ac:dyDescent="0.25">
      <c r="A61" s="13" t="s">
        <v>292</v>
      </c>
      <c r="B61" s="13" t="s">
        <v>292</v>
      </c>
      <c r="C61" s="14">
        <v>63515</v>
      </c>
      <c r="D61" s="13" t="s">
        <v>51</v>
      </c>
      <c r="E61" s="13" t="s">
        <v>293</v>
      </c>
      <c r="F61" s="15">
        <v>44214</v>
      </c>
      <c r="G61" s="13" t="s">
        <v>59</v>
      </c>
      <c r="H61" s="13" t="s">
        <v>287</v>
      </c>
      <c r="I61" s="13" t="s">
        <v>224</v>
      </c>
      <c r="J61" s="13" t="s">
        <v>80</v>
      </c>
      <c r="K61" s="13" t="s">
        <v>294</v>
      </c>
    </row>
    <row r="62" spans="1:11" x14ac:dyDescent="0.25">
      <c r="A62" s="10">
        <v>7285</v>
      </c>
      <c r="B62" s="10" t="s">
        <v>286</v>
      </c>
      <c r="C62" s="11">
        <v>64796</v>
      </c>
      <c r="D62" s="10" t="s">
        <v>96</v>
      </c>
      <c r="E62" s="10" t="s">
        <v>287</v>
      </c>
      <c r="F62" s="12">
        <v>44235</v>
      </c>
      <c r="G62" s="10" t="s">
        <v>53</v>
      </c>
      <c r="H62" s="10" t="s">
        <v>295</v>
      </c>
      <c r="I62" s="10" t="s">
        <v>296</v>
      </c>
      <c r="J62" s="10" t="s">
        <v>80</v>
      </c>
      <c r="K62" s="10" t="s">
        <v>291</v>
      </c>
    </row>
    <row r="63" spans="1:11" x14ac:dyDescent="0.25">
      <c r="A63" s="13" t="s">
        <v>297</v>
      </c>
      <c r="B63" s="13" t="s">
        <v>297</v>
      </c>
      <c r="C63" s="14">
        <v>64796</v>
      </c>
      <c r="D63" s="13" t="s">
        <v>51</v>
      </c>
      <c r="E63" s="13" t="s">
        <v>298</v>
      </c>
      <c r="F63" s="15">
        <v>44295</v>
      </c>
      <c r="G63" s="13" t="s">
        <v>59</v>
      </c>
      <c r="H63" s="13" t="s">
        <v>295</v>
      </c>
      <c r="I63" s="13" t="s">
        <v>214</v>
      </c>
      <c r="J63" s="13" t="s">
        <v>80</v>
      </c>
      <c r="K63" s="13" t="s">
        <v>294</v>
      </c>
    </row>
    <row r="64" spans="1:11" x14ac:dyDescent="0.25">
      <c r="A64" s="10">
        <v>22453</v>
      </c>
      <c r="B64" s="10" t="s">
        <v>308</v>
      </c>
      <c r="C64" s="11">
        <v>651751</v>
      </c>
      <c r="D64" s="10" t="s">
        <v>51</v>
      </c>
      <c r="E64" s="10" t="s">
        <v>310</v>
      </c>
      <c r="F64" s="12">
        <v>44480</v>
      </c>
      <c r="G64" s="10" t="s">
        <v>25</v>
      </c>
      <c r="H64" s="10" t="s">
        <v>309</v>
      </c>
      <c r="I64" s="10" t="s">
        <v>311</v>
      </c>
      <c r="J64" s="10" t="s">
        <v>312</v>
      </c>
      <c r="K64" s="10" t="s">
        <v>313</v>
      </c>
    </row>
    <row r="65" spans="1:11" x14ac:dyDescent="0.25">
      <c r="A65" s="10">
        <v>23252</v>
      </c>
      <c r="B65" s="10" t="s">
        <v>314</v>
      </c>
      <c r="C65" s="11">
        <v>922750</v>
      </c>
      <c r="D65" s="10" t="s">
        <v>51</v>
      </c>
      <c r="E65" s="10" t="s">
        <v>315</v>
      </c>
      <c r="F65" s="12">
        <v>44495</v>
      </c>
      <c r="G65" s="10" t="s">
        <v>25</v>
      </c>
      <c r="H65" s="10" t="s">
        <v>309</v>
      </c>
      <c r="I65" s="10" t="s">
        <v>311</v>
      </c>
      <c r="J65" s="10" t="s">
        <v>312</v>
      </c>
      <c r="K65" s="10" t="s">
        <v>313</v>
      </c>
    </row>
    <row r="66" spans="1:11" x14ac:dyDescent="0.25">
      <c r="A66" s="13" t="s">
        <v>316</v>
      </c>
      <c r="B66" s="13" t="s">
        <v>316</v>
      </c>
      <c r="C66" s="14">
        <v>1574501</v>
      </c>
      <c r="D66" s="13" t="s">
        <v>51</v>
      </c>
      <c r="E66" s="13" t="s">
        <v>317</v>
      </c>
      <c r="F66" s="15">
        <v>44295</v>
      </c>
      <c r="G66" s="13" t="s">
        <v>59</v>
      </c>
      <c r="H66" s="13" t="s">
        <v>309</v>
      </c>
      <c r="I66" s="13" t="s">
        <v>214</v>
      </c>
      <c r="J66" s="13" t="s">
        <v>171</v>
      </c>
      <c r="K66" s="13" t="s">
        <v>233</v>
      </c>
    </row>
    <row r="67" spans="1:11" x14ac:dyDescent="0.25">
      <c r="A67" s="10">
        <v>23359</v>
      </c>
      <c r="B67" s="10" t="s">
        <v>322</v>
      </c>
      <c r="C67" s="11">
        <v>5200</v>
      </c>
      <c r="D67" s="10" t="s">
        <v>51</v>
      </c>
      <c r="E67" s="10" t="s">
        <v>323</v>
      </c>
      <c r="F67" s="12">
        <v>44497</v>
      </c>
      <c r="G67" s="10" t="s">
        <v>25</v>
      </c>
      <c r="H67" s="10" t="s">
        <v>319</v>
      </c>
      <c r="I67" s="10" t="s">
        <v>263</v>
      </c>
      <c r="J67" s="10" t="s">
        <v>264</v>
      </c>
      <c r="K67" s="10" t="s">
        <v>324</v>
      </c>
    </row>
    <row r="68" spans="1:11" x14ac:dyDescent="0.25">
      <c r="A68" s="10">
        <v>22440</v>
      </c>
      <c r="B68" s="10" t="s">
        <v>325</v>
      </c>
      <c r="C68" s="11">
        <v>59700</v>
      </c>
      <c r="D68" s="10" t="s">
        <v>127</v>
      </c>
      <c r="E68" s="10" t="s">
        <v>326</v>
      </c>
      <c r="F68" s="12">
        <v>44480</v>
      </c>
      <c r="G68" s="10" t="s">
        <v>25</v>
      </c>
      <c r="H68" s="10" t="s">
        <v>319</v>
      </c>
      <c r="I68" s="10" t="s">
        <v>327</v>
      </c>
      <c r="J68" s="10" t="s">
        <v>321</v>
      </c>
      <c r="K68" s="10" t="s">
        <v>313</v>
      </c>
    </row>
    <row r="69" spans="1:11" x14ac:dyDescent="0.25">
      <c r="A69" s="10">
        <v>22538</v>
      </c>
      <c r="B69" s="10" t="s">
        <v>328</v>
      </c>
      <c r="C69" s="11">
        <v>64698</v>
      </c>
      <c r="D69" s="10" t="s">
        <v>257</v>
      </c>
      <c r="E69" s="10" t="s">
        <v>329</v>
      </c>
      <c r="F69" s="12">
        <v>44482</v>
      </c>
      <c r="G69" s="10" t="s">
        <v>25</v>
      </c>
      <c r="H69" s="10" t="s">
        <v>319</v>
      </c>
      <c r="I69" s="10" t="s">
        <v>330</v>
      </c>
      <c r="J69" s="10" t="s">
        <v>288</v>
      </c>
      <c r="K69" s="10" t="s">
        <v>313</v>
      </c>
    </row>
    <row r="70" spans="1:11" x14ac:dyDescent="0.25">
      <c r="A70" s="10">
        <v>23206</v>
      </c>
      <c r="B70" s="10" t="s">
        <v>331</v>
      </c>
      <c r="C70" s="11">
        <v>417401</v>
      </c>
      <c r="D70" s="10" t="s">
        <v>127</v>
      </c>
      <c r="E70" s="10" t="s">
        <v>332</v>
      </c>
      <c r="F70" s="12">
        <v>44494</v>
      </c>
      <c r="G70" s="10" t="s">
        <v>25</v>
      </c>
      <c r="H70" s="10" t="s">
        <v>319</v>
      </c>
      <c r="I70" s="10" t="s">
        <v>333</v>
      </c>
      <c r="J70" s="10" t="s">
        <v>250</v>
      </c>
      <c r="K70" s="10" t="s">
        <v>313</v>
      </c>
    </row>
    <row r="71" spans="1:11" x14ac:dyDescent="0.25">
      <c r="A71" s="10">
        <v>22453</v>
      </c>
      <c r="B71" s="10" t="s">
        <v>308</v>
      </c>
      <c r="C71" s="11">
        <v>270599</v>
      </c>
      <c r="D71" s="10" t="s">
        <v>51</v>
      </c>
      <c r="E71" s="10" t="s">
        <v>309</v>
      </c>
      <c r="F71" s="12">
        <v>44480</v>
      </c>
      <c r="G71" s="10" t="s">
        <v>53</v>
      </c>
      <c r="H71" s="10" t="s">
        <v>319</v>
      </c>
      <c r="I71" s="10" t="s">
        <v>334</v>
      </c>
      <c r="J71" s="10" t="s">
        <v>171</v>
      </c>
      <c r="K71" s="10" t="s">
        <v>313</v>
      </c>
    </row>
    <row r="72" spans="1:11" x14ac:dyDescent="0.25">
      <c r="A72" s="10">
        <v>28110</v>
      </c>
      <c r="B72" s="10" t="s">
        <v>335</v>
      </c>
      <c r="C72" s="11">
        <v>68700</v>
      </c>
      <c r="D72" s="10" t="s">
        <v>96</v>
      </c>
      <c r="E72" s="10" t="s">
        <v>336</v>
      </c>
      <c r="F72" s="12">
        <v>44592</v>
      </c>
      <c r="G72" s="10" t="s">
        <v>25</v>
      </c>
      <c r="H72" s="10" t="s">
        <v>319</v>
      </c>
      <c r="I72" s="10" t="s">
        <v>337</v>
      </c>
      <c r="J72" s="10" t="s">
        <v>338</v>
      </c>
      <c r="K72" s="10" t="s">
        <v>339</v>
      </c>
    </row>
    <row r="73" spans="1:11" x14ac:dyDescent="0.25">
      <c r="A73" s="10">
        <v>7285</v>
      </c>
      <c r="B73" s="10" t="s">
        <v>286</v>
      </c>
      <c r="C73" s="11">
        <v>1462</v>
      </c>
      <c r="D73" s="10" t="s">
        <v>96</v>
      </c>
      <c r="E73" s="10" t="s">
        <v>295</v>
      </c>
      <c r="F73" s="12">
        <v>44235</v>
      </c>
      <c r="G73" s="10" t="s">
        <v>53</v>
      </c>
      <c r="H73" s="10" t="s">
        <v>319</v>
      </c>
      <c r="I73" s="10" t="s">
        <v>340</v>
      </c>
      <c r="J73" s="10" t="s">
        <v>80</v>
      </c>
      <c r="K73" s="10" t="s">
        <v>291</v>
      </c>
    </row>
    <row r="74" spans="1:11" x14ac:dyDescent="0.25">
      <c r="A74" s="10">
        <v>8957</v>
      </c>
      <c r="B74" s="10" t="s">
        <v>45</v>
      </c>
      <c r="C74" s="11">
        <v>10400</v>
      </c>
      <c r="D74" s="10" t="s">
        <v>51</v>
      </c>
      <c r="E74" s="10" t="s">
        <v>46</v>
      </c>
      <c r="F74" s="12">
        <v>44260</v>
      </c>
      <c r="G74" s="10" t="s">
        <v>25</v>
      </c>
      <c r="H74" s="10" t="s">
        <v>319</v>
      </c>
      <c r="I74" s="10" t="s">
        <v>341</v>
      </c>
      <c r="J74" s="10" t="s">
        <v>48</v>
      </c>
      <c r="K74" s="10" t="s">
        <v>49</v>
      </c>
    </row>
    <row r="75" spans="1:11" x14ac:dyDescent="0.25">
      <c r="A75" s="10">
        <v>9480</v>
      </c>
      <c r="B75" s="10" t="s">
        <v>342</v>
      </c>
      <c r="C75" s="11">
        <v>5200</v>
      </c>
      <c r="D75" s="10" t="s">
        <v>51</v>
      </c>
      <c r="E75" s="10" t="s">
        <v>343</v>
      </c>
      <c r="F75" s="12">
        <v>44267</v>
      </c>
      <c r="G75" s="10" t="s">
        <v>25</v>
      </c>
      <c r="H75" s="10" t="s">
        <v>319</v>
      </c>
      <c r="I75" s="10" t="s">
        <v>344</v>
      </c>
      <c r="J75" s="10" t="s">
        <v>320</v>
      </c>
      <c r="K75" s="10" t="s">
        <v>345</v>
      </c>
    </row>
    <row r="76" spans="1:11" x14ac:dyDescent="0.25">
      <c r="A76" s="10">
        <v>12172</v>
      </c>
      <c r="B76" s="10" t="s">
        <v>299</v>
      </c>
      <c r="C76" s="11">
        <v>24198</v>
      </c>
      <c r="D76" s="10" t="s">
        <v>96</v>
      </c>
      <c r="E76" s="10" t="s">
        <v>300</v>
      </c>
      <c r="F76" s="12">
        <v>44302</v>
      </c>
      <c r="G76" s="10" t="s">
        <v>53</v>
      </c>
      <c r="H76" s="10" t="s">
        <v>319</v>
      </c>
      <c r="I76" s="10" t="s">
        <v>296</v>
      </c>
      <c r="J76" s="10" t="s">
        <v>301</v>
      </c>
      <c r="K76" s="10" t="s">
        <v>303</v>
      </c>
    </row>
    <row r="77" spans="1:11" x14ac:dyDescent="0.25">
      <c r="A77" s="10">
        <v>12638</v>
      </c>
      <c r="B77" s="10" t="s">
        <v>346</v>
      </c>
      <c r="C77" s="11">
        <v>5200</v>
      </c>
      <c r="D77" s="10" t="s">
        <v>51</v>
      </c>
      <c r="E77" s="10" t="s">
        <v>347</v>
      </c>
      <c r="F77" s="12">
        <v>44308</v>
      </c>
      <c r="G77" s="10" t="s">
        <v>25</v>
      </c>
      <c r="H77" s="10" t="s">
        <v>319</v>
      </c>
      <c r="I77" s="10" t="s">
        <v>348</v>
      </c>
      <c r="J77" s="10" t="s">
        <v>264</v>
      </c>
      <c r="K77" s="10" t="s">
        <v>349</v>
      </c>
    </row>
    <row r="78" spans="1:11" x14ac:dyDescent="0.25">
      <c r="A78" s="10">
        <v>226244</v>
      </c>
      <c r="B78" s="10" t="s">
        <v>449</v>
      </c>
      <c r="C78" s="11">
        <v>40296</v>
      </c>
      <c r="D78" s="10" t="s">
        <v>51</v>
      </c>
      <c r="E78" s="10" t="s">
        <v>451</v>
      </c>
      <c r="F78" s="12">
        <v>43894</v>
      </c>
      <c r="G78" s="10" t="s">
        <v>25</v>
      </c>
      <c r="H78" s="10" t="s">
        <v>450</v>
      </c>
      <c r="I78" s="10" t="s">
        <v>452</v>
      </c>
      <c r="J78" s="10" t="s">
        <v>271</v>
      </c>
      <c r="K78" s="10" t="s">
        <v>453</v>
      </c>
    </row>
    <row r="79" spans="1:11" x14ac:dyDescent="0.25">
      <c r="A79" s="10">
        <v>229975</v>
      </c>
      <c r="B79" s="10" t="s">
        <v>454</v>
      </c>
      <c r="C79" s="11">
        <v>63515</v>
      </c>
      <c r="D79" s="10" t="s">
        <v>96</v>
      </c>
      <c r="E79" s="10" t="s">
        <v>455</v>
      </c>
      <c r="F79" s="12">
        <v>43991</v>
      </c>
      <c r="G79" s="10" t="s">
        <v>25</v>
      </c>
      <c r="H79" s="10" t="s">
        <v>450</v>
      </c>
      <c r="I79" s="10" t="s">
        <v>77</v>
      </c>
      <c r="J79" s="10" t="s">
        <v>208</v>
      </c>
      <c r="K79" s="10" t="s">
        <v>456</v>
      </c>
    </row>
    <row r="80" spans="1:11" x14ac:dyDescent="0.25">
      <c r="A80" s="10">
        <v>2948</v>
      </c>
      <c r="B80" s="10" t="s">
        <v>457</v>
      </c>
      <c r="C80" s="11">
        <v>43000</v>
      </c>
      <c r="D80" s="10" t="s">
        <v>51</v>
      </c>
      <c r="E80" s="10" t="s">
        <v>458</v>
      </c>
      <c r="F80" s="12">
        <v>44160</v>
      </c>
      <c r="G80" s="10" t="s">
        <v>25</v>
      </c>
      <c r="H80" s="10" t="s">
        <v>450</v>
      </c>
      <c r="I80" s="10" t="s">
        <v>459</v>
      </c>
      <c r="J80" s="10" t="s">
        <v>32</v>
      </c>
      <c r="K80" s="10" t="s">
        <v>460</v>
      </c>
    </row>
    <row r="81" spans="1:11" x14ac:dyDescent="0.25">
      <c r="A81" s="10">
        <v>4978</v>
      </c>
      <c r="B81" s="10" t="s">
        <v>29</v>
      </c>
      <c r="C81" s="11">
        <v>1047232</v>
      </c>
      <c r="D81" s="10" t="s">
        <v>51</v>
      </c>
      <c r="E81" s="10" t="s">
        <v>30</v>
      </c>
      <c r="F81" s="12">
        <v>44189</v>
      </c>
      <c r="G81" s="10" t="s">
        <v>25</v>
      </c>
      <c r="H81" s="10" t="s">
        <v>450</v>
      </c>
      <c r="I81" s="10" t="s">
        <v>229</v>
      </c>
      <c r="J81" s="10" t="s">
        <v>32</v>
      </c>
      <c r="K81" s="10" t="s">
        <v>33</v>
      </c>
    </row>
    <row r="82" spans="1:11" x14ac:dyDescent="0.25">
      <c r="A82" s="10">
        <v>229017</v>
      </c>
      <c r="B82" s="10" t="s">
        <v>461</v>
      </c>
      <c r="C82" s="11">
        <v>195400</v>
      </c>
      <c r="D82" s="10" t="s">
        <v>51</v>
      </c>
      <c r="E82" s="10" t="s">
        <v>462</v>
      </c>
      <c r="F82" s="12">
        <v>43959</v>
      </c>
      <c r="G82" s="10" t="s">
        <v>25</v>
      </c>
      <c r="H82" s="10" t="s">
        <v>450</v>
      </c>
      <c r="I82" s="10" t="s">
        <v>463</v>
      </c>
      <c r="J82" s="10" t="s">
        <v>379</v>
      </c>
      <c r="K82" s="10" t="s">
        <v>464</v>
      </c>
    </row>
    <row r="83" spans="1:11" x14ac:dyDescent="0.25">
      <c r="A83" s="13" t="s">
        <v>318</v>
      </c>
      <c r="B83" s="13" t="s">
        <v>318</v>
      </c>
      <c r="C83" s="14">
        <v>2322201</v>
      </c>
      <c r="D83" s="13" t="s">
        <v>51</v>
      </c>
      <c r="E83" s="13" t="s">
        <v>350</v>
      </c>
      <c r="F83" s="15">
        <v>44635</v>
      </c>
      <c r="G83" s="13" t="s">
        <v>59</v>
      </c>
      <c r="H83" s="13" t="s">
        <v>319</v>
      </c>
      <c r="I83" s="13" t="s">
        <v>60</v>
      </c>
      <c r="J83" s="13" t="s">
        <v>171</v>
      </c>
      <c r="K83" s="13" t="s">
        <v>233</v>
      </c>
    </row>
    <row r="84" spans="1:11" x14ac:dyDescent="0.25">
      <c r="A84" s="10">
        <v>29867</v>
      </c>
      <c r="B84" s="10" t="s">
        <v>351</v>
      </c>
      <c r="C84" s="11">
        <v>34000</v>
      </c>
      <c r="D84" s="10" t="s">
        <v>96</v>
      </c>
      <c r="E84" s="10" t="s">
        <v>354</v>
      </c>
      <c r="F84" s="12">
        <v>44635</v>
      </c>
      <c r="G84" s="10" t="s">
        <v>25</v>
      </c>
      <c r="H84" s="10" t="s">
        <v>352</v>
      </c>
      <c r="I84" s="10" t="s">
        <v>355</v>
      </c>
      <c r="J84" s="10" t="s">
        <v>43</v>
      </c>
      <c r="K84" s="10" t="s">
        <v>44</v>
      </c>
    </row>
    <row r="85" spans="1:11" x14ac:dyDescent="0.25">
      <c r="A85" s="13" t="s">
        <v>356</v>
      </c>
      <c r="B85" s="13" t="s">
        <v>356</v>
      </c>
      <c r="C85" s="14">
        <v>34000</v>
      </c>
      <c r="D85" s="13" t="s">
        <v>96</v>
      </c>
      <c r="E85" s="13" t="s">
        <v>357</v>
      </c>
      <c r="F85" s="15">
        <v>44687</v>
      </c>
      <c r="G85" s="13" t="s">
        <v>59</v>
      </c>
      <c r="H85" s="13" t="s">
        <v>352</v>
      </c>
      <c r="I85" s="13" t="s">
        <v>60</v>
      </c>
      <c r="J85" s="13" t="s">
        <v>353</v>
      </c>
      <c r="K85" s="13" t="s">
        <v>358</v>
      </c>
    </row>
    <row r="86" spans="1:11" x14ac:dyDescent="0.25">
      <c r="A86" s="10">
        <v>26127</v>
      </c>
      <c r="B86" s="10" t="s">
        <v>361</v>
      </c>
      <c r="C86" s="11">
        <v>63473</v>
      </c>
      <c r="D86" s="10" t="s">
        <v>51</v>
      </c>
      <c r="E86" s="10" t="s">
        <v>362</v>
      </c>
      <c r="F86" s="12">
        <v>44556</v>
      </c>
      <c r="G86" s="10" t="s">
        <v>25</v>
      </c>
      <c r="H86" s="10" t="s">
        <v>360</v>
      </c>
      <c r="I86" s="10" t="s">
        <v>280</v>
      </c>
      <c r="J86" s="10" t="s">
        <v>281</v>
      </c>
      <c r="K86" s="10" t="s">
        <v>363</v>
      </c>
    </row>
    <row r="87" spans="1:11" x14ac:dyDescent="0.25">
      <c r="A87" s="10">
        <v>24032</v>
      </c>
      <c r="B87" s="10" t="s">
        <v>364</v>
      </c>
      <c r="C87" s="11">
        <v>64235</v>
      </c>
      <c r="D87" s="10" t="s">
        <v>51</v>
      </c>
      <c r="E87" s="10" t="s">
        <v>365</v>
      </c>
      <c r="F87" s="12">
        <v>44511</v>
      </c>
      <c r="G87" s="10" t="s">
        <v>25</v>
      </c>
      <c r="H87" s="10" t="s">
        <v>360</v>
      </c>
      <c r="I87" s="10" t="s">
        <v>280</v>
      </c>
      <c r="J87" s="10" t="s">
        <v>281</v>
      </c>
      <c r="K87" s="10" t="s">
        <v>366</v>
      </c>
    </row>
    <row r="88" spans="1:11" x14ac:dyDescent="0.25">
      <c r="A88" s="10">
        <v>19263</v>
      </c>
      <c r="B88" s="10" t="s">
        <v>367</v>
      </c>
      <c r="C88" s="11">
        <v>7800</v>
      </c>
      <c r="D88" s="10" t="s">
        <v>51</v>
      </c>
      <c r="E88" s="10" t="s">
        <v>368</v>
      </c>
      <c r="F88" s="12">
        <v>44414</v>
      </c>
      <c r="G88" s="10" t="s">
        <v>25</v>
      </c>
      <c r="H88" s="10" t="s">
        <v>360</v>
      </c>
      <c r="I88" s="10" t="s">
        <v>341</v>
      </c>
      <c r="J88" s="10" t="s">
        <v>48</v>
      </c>
      <c r="K88" s="10" t="s">
        <v>369</v>
      </c>
    </row>
    <row r="89" spans="1:11" x14ac:dyDescent="0.25">
      <c r="A89" s="10">
        <v>27746</v>
      </c>
      <c r="B89" s="10" t="s">
        <v>359</v>
      </c>
      <c r="C89" s="11">
        <v>61940</v>
      </c>
      <c r="D89" s="10" t="s">
        <v>51</v>
      </c>
      <c r="E89" s="10" t="s">
        <v>370</v>
      </c>
      <c r="F89" s="12">
        <v>44587</v>
      </c>
      <c r="G89" s="10" t="s">
        <v>25</v>
      </c>
      <c r="H89" s="10" t="s">
        <v>360</v>
      </c>
      <c r="I89" s="10" t="s">
        <v>371</v>
      </c>
      <c r="J89" s="10" t="s">
        <v>43</v>
      </c>
      <c r="K89" s="10" t="s">
        <v>372</v>
      </c>
    </row>
    <row r="90" spans="1:11" x14ac:dyDescent="0.25">
      <c r="A90" s="13" t="s">
        <v>373</v>
      </c>
      <c r="B90" s="13" t="s">
        <v>373</v>
      </c>
      <c r="C90" s="14">
        <v>197448</v>
      </c>
      <c r="D90" s="13" t="s">
        <v>51</v>
      </c>
      <c r="E90" s="13" t="s">
        <v>374</v>
      </c>
      <c r="F90" s="15">
        <v>44687</v>
      </c>
      <c r="G90" s="13" t="s">
        <v>59</v>
      </c>
      <c r="H90" s="13" t="s">
        <v>360</v>
      </c>
      <c r="I90" s="13" t="s">
        <v>60</v>
      </c>
      <c r="J90" s="13" t="s">
        <v>353</v>
      </c>
      <c r="K90" s="13" t="s">
        <v>358</v>
      </c>
    </row>
    <row r="91" spans="1:11" x14ac:dyDescent="0.25">
      <c r="A91" s="10" t="s">
        <v>375</v>
      </c>
      <c r="B91" s="10" t="s">
        <v>375</v>
      </c>
      <c r="C91" s="11">
        <v>65200</v>
      </c>
      <c r="D91" s="10" t="s">
        <v>51</v>
      </c>
      <c r="E91" s="10" t="s">
        <v>376</v>
      </c>
      <c r="F91" s="12">
        <v>44077</v>
      </c>
      <c r="G91" s="10" t="s">
        <v>25</v>
      </c>
      <c r="H91" s="10" t="s">
        <v>377</v>
      </c>
      <c r="I91" s="10" t="s">
        <v>378</v>
      </c>
      <c r="J91" s="10" t="s">
        <v>379</v>
      </c>
      <c r="K91" s="10" t="s">
        <v>380</v>
      </c>
    </row>
    <row r="92" spans="1:11" x14ac:dyDescent="0.25">
      <c r="A92" s="13" t="s">
        <v>381</v>
      </c>
      <c r="B92" s="13" t="s">
        <v>381</v>
      </c>
      <c r="C92" s="14">
        <v>65200</v>
      </c>
      <c r="D92" s="13" t="s">
        <v>51</v>
      </c>
      <c r="E92" s="13" t="s">
        <v>382</v>
      </c>
      <c r="F92" s="15">
        <v>44214</v>
      </c>
      <c r="G92" s="13" t="s">
        <v>59</v>
      </c>
      <c r="H92" s="13" t="s">
        <v>377</v>
      </c>
      <c r="I92" s="13" t="s">
        <v>224</v>
      </c>
      <c r="J92" s="13" t="s">
        <v>110</v>
      </c>
      <c r="K92" s="13" t="s">
        <v>383</v>
      </c>
    </row>
    <row r="93" spans="1:11" x14ac:dyDescent="0.25">
      <c r="A93" s="10">
        <v>27289</v>
      </c>
      <c r="B93" s="10" t="s">
        <v>384</v>
      </c>
      <c r="C93" s="11">
        <v>51050</v>
      </c>
      <c r="D93" s="10" t="s">
        <v>51</v>
      </c>
      <c r="E93" s="10" t="s">
        <v>386</v>
      </c>
      <c r="F93" s="12">
        <v>44579</v>
      </c>
      <c r="G93" s="10" t="s">
        <v>25</v>
      </c>
      <c r="H93" s="10" t="s">
        <v>385</v>
      </c>
      <c r="I93" s="10" t="s">
        <v>387</v>
      </c>
      <c r="J93" s="10" t="s">
        <v>170</v>
      </c>
      <c r="K93" s="10" t="s">
        <v>388</v>
      </c>
    </row>
    <row r="94" spans="1:11" x14ac:dyDescent="0.25">
      <c r="A94" s="13" t="s">
        <v>389</v>
      </c>
      <c r="B94" s="13" t="s">
        <v>389</v>
      </c>
      <c r="C94" s="14">
        <v>51050</v>
      </c>
      <c r="D94" s="13" t="s">
        <v>51</v>
      </c>
      <c r="E94" s="13" t="s">
        <v>390</v>
      </c>
      <c r="F94" s="15">
        <v>44687</v>
      </c>
      <c r="G94" s="13" t="s">
        <v>59</v>
      </c>
      <c r="H94" s="13" t="s">
        <v>385</v>
      </c>
      <c r="I94" s="13" t="s">
        <v>391</v>
      </c>
      <c r="J94" s="13" t="s">
        <v>171</v>
      </c>
      <c r="K94" s="13" t="s">
        <v>233</v>
      </c>
    </row>
    <row r="95" spans="1:11" x14ac:dyDescent="0.25">
      <c r="A95" s="10">
        <v>23520</v>
      </c>
      <c r="B95" s="10" t="s">
        <v>396</v>
      </c>
      <c r="C95" s="11">
        <v>187935</v>
      </c>
      <c r="D95" s="10" t="s">
        <v>96</v>
      </c>
      <c r="E95" s="10" t="s">
        <v>397</v>
      </c>
      <c r="F95" s="12">
        <v>44502</v>
      </c>
      <c r="G95" s="10" t="s">
        <v>25</v>
      </c>
      <c r="H95" s="10" t="s">
        <v>393</v>
      </c>
      <c r="I95" s="10" t="s">
        <v>398</v>
      </c>
      <c r="J95" s="10" t="s">
        <v>394</v>
      </c>
      <c r="K95" s="10" t="s">
        <v>366</v>
      </c>
    </row>
    <row r="96" spans="1:11" x14ac:dyDescent="0.25">
      <c r="A96" s="10">
        <v>23608</v>
      </c>
      <c r="B96" s="10" t="s">
        <v>399</v>
      </c>
      <c r="C96" s="11">
        <v>187300</v>
      </c>
      <c r="D96" s="10" t="s">
        <v>96</v>
      </c>
      <c r="E96" s="10" t="s">
        <v>400</v>
      </c>
      <c r="F96" s="12">
        <v>44504</v>
      </c>
      <c r="G96" s="10" t="s">
        <v>25</v>
      </c>
      <c r="H96" s="10" t="s">
        <v>393</v>
      </c>
      <c r="I96" s="10" t="s">
        <v>398</v>
      </c>
      <c r="J96" s="10" t="s">
        <v>394</v>
      </c>
      <c r="K96" s="10" t="s">
        <v>366</v>
      </c>
    </row>
    <row r="97" spans="1:11" x14ac:dyDescent="0.25">
      <c r="A97" s="10">
        <v>24714</v>
      </c>
      <c r="B97" s="10" t="s">
        <v>401</v>
      </c>
      <c r="C97" s="11">
        <v>113173</v>
      </c>
      <c r="D97" s="10" t="s">
        <v>51</v>
      </c>
      <c r="E97" s="10" t="s">
        <v>402</v>
      </c>
      <c r="F97" s="12">
        <v>44524</v>
      </c>
      <c r="G97" s="10" t="s">
        <v>25</v>
      </c>
      <c r="H97" s="10" t="s">
        <v>393</v>
      </c>
      <c r="I97" s="10" t="s">
        <v>403</v>
      </c>
      <c r="J97" s="10" t="s">
        <v>219</v>
      </c>
      <c r="K97" s="10" t="s">
        <v>366</v>
      </c>
    </row>
    <row r="98" spans="1:11" x14ac:dyDescent="0.25">
      <c r="A98" s="10">
        <v>17732</v>
      </c>
      <c r="B98" s="10" t="s">
        <v>404</v>
      </c>
      <c r="C98" s="11">
        <v>128700</v>
      </c>
      <c r="D98" s="10" t="s">
        <v>51</v>
      </c>
      <c r="E98" s="10" t="s">
        <v>405</v>
      </c>
      <c r="F98" s="12">
        <v>44389</v>
      </c>
      <c r="G98" s="10" t="s">
        <v>25</v>
      </c>
      <c r="H98" s="10" t="s">
        <v>393</v>
      </c>
      <c r="I98" s="10" t="s">
        <v>406</v>
      </c>
      <c r="J98" s="10" t="s">
        <v>395</v>
      </c>
      <c r="K98" s="10" t="s">
        <v>407</v>
      </c>
    </row>
    <row r="99" spans="1:11" x14ac:dyDescent="0.25">
      <c r="A99" s="10">
        <v>19549</v>
      </c>
      <c r="B99" s="10" t="s">
        <v>408</v>
      </c>
      <c r="C99" s="11">
        <v>62000</v>
      </c>
      <c r="D99" s="10" t="s">
        <v>96</v>
      </c>
      <c r="E99" s="10" t="s">
        <v>409</v>
      </c>
      <c r="F99" s="12">
        <v>44419</v>
      </c>
      <c r="G99" s="10" t="s">
        <v>25</v>
      </c>
      <c r="H99" s="10" t="s">
        <v>393</v>
      </c>
      <c r="I99" s="10" t="s">
        <v>330</v>
      </c>
      <c r="J99" s="10" t="s">
        <v>288</v>
      </c>
      <c r="K99" s="10" t="s">
        <v>410</v>
      </c>
    </row>
    <row r="100" spans="1:11" x14ac:dyDescent="0.25">
      <c r="A100" s="10">
        <v>19983</v>
      </c>
      <c r="B100" s="10" t="s">
        <v>392</v>
      </c>
      <c r="C100" s="11">
        <v>63435</v>
      </c>
      <c r="D100" s="10" t="s">
        <v>51</v>
      </c>
      <c r="E100" s="10" t="s">
        <v>411</v>
      </c>
      <c r="F100" s="12">
        <v>44428</v>
      </c>
      <c r="G100" s="10" t="s">
        <v>25</v>
      </c>
      <c r="H100" s="10" t="s">
        <v>393</v>
      </c>
      <c r="I100" s="10" t="s">
        <v>412</v>
      </c>
      <c r="J100" s="10" t="s">
        <v>48</v>
      </c>
      <c r="K100" s="10" t="s">
        <v>410</v>
      </c>
    </row>
    <row r="101" spans="1:11" x14ac:dyDescent="0.25">
      <c r="A101" s="10">
        <v>27289</v>
      </c>
      <c r="B101" s="10" t="s">
        <v>384</v>
      </c>
      <c r="C101" s="11">
        <v>19050</v>
      </c>
      <c r="D101" s="10" t="s">
        <v>51</v>
      </c>
      <c r="E101" s="10" t="s">
        <v>385</v>
      </c>
      <c r="F101" s="12">
        <v>44579</v>
      </c>
      <c r="G101" s="10" t="s">
        <v>53</v>
      </c>
      <c r="H101" s="10" t="s">
        <v>393</v>
      </c>
      <c r="I101" s="10" t="s">
        <v>413</v>
      </c>
      <c r="J101" s="10" t="s">
        <v>171</v>
      </c>
      <c r="K101" s="10" t="s">
        <v>388</v>
      </c>
    </row>
    <row r="102" spans="1:11" x14ac:dyDescent="0.25">
      <c r="A102" s="10">
        <v>27746</v>
      </c>
      <c r="B102" s="10" t="s">
        <v>359</v>
      </c>
      <c r="C102" s="11">
        <v>7533</v>
      </c>
      <c r="D102" s="10" t="s">
        <v>51</v>
      </c>
      <c r="E102" s="10" t="s">
        <v>360</v>
      </c>
      <c r="F102" s="12">
        <v>44587</v>
      </c>
      <c r="G102" s="10" t="s">
        <v>53</v>
      </c>
      <c r="H102" s="10" t="s">
        <v>393</v>
      </c>
      <c r="I102" s="10" t="s">
        <v>414</v>
      </c>
      <c r="J102" s="10" t="s">
        <v>281</v>
      </c>
      <c r="K102" s="10" t="s">
        <v>372</v>
      </c>
    </row>
    <row r="103" spans="1:11" x14ac:dyDescent="0.25">
      <c r="A103" s="10">
        <v>29867</v>
      </c>
      <c r="B103" s="10" t="s">
        <v>351</v>
      </c>
      <c r="C103" s="11">
        <v>87475</v>
      </c>
      <c r="D103" s="10" t="s">
        <v>96</v>
      </c>
      <c r="E103" s="10" t="s">
        <v>352</v>
      </c>
      <c r="F103" s="12">
        <v>44635</v>
      </c>
      <c r="G103" s="10" t="s">
        <v>53</v>
      </c>
      <c r="H103" s="10" t="s">
        <v>393</v>
      </c>
      <c r="I103" s="10" t="s">
        <v>415</v>
      </c>
      <c r="J103" s="10" t="s">
        <v>353</v>
      </c>
      <c r="K103" s="10" t="s">
        <v>44</v>
      </c>
    </row>
    <row r="104" spans="1:11" x14ac:dyDescent="0.25">
      <c r="A104" s="13" t="s">
        <v>416</v>
      </c>
      <c r="B104" s="13" t="s">
        <v>416</v>
      </c>
      <c r="C104" s="14">
        <v>856601</v>
      </c>
      <c r="D104" s="13" t="s">
        <v>51</v>
      </c>
      <c r="E104" s="13" t="s">
        <v>417</v>
      </c>
      <c r="F104" s="15">
        <v>44687</v>
      </c>
      <c r="G104" s="13" t="s">
        <v>59</v>
      </c>
      <c r="H104" s="13" t="s">
        <v>393</v>
      </c>
      <c r="I104" s="13" t="s">
        <v>60</v>
      </c>
      <c r="J104" s="13" t="s">
        <v>171</v>
      </c>
      <c r="K104" s="13" t="s">
        <v>233</v>
      </c>
    </row>
    <row r="105" spans="1:11" x14ac:dyDescent="0.25">
      <c r="A105" s="10">
        <v>20849</v>
      </c>
      <c r="B105" s="10" t="s">
        <v>418</v>
      </c>
      <c r="C105" s="11">
        <v>124500</v>
      </c>
      <c r="D105" s="10" t="s">
        <v>51</v>
      </c>
      <c r="E105" s="10" t="s">
        <v>419</v>
      </c>
      <c r="F105" s="12">
        <v>44447</v>
      </c>
      <c r="G105" s="10" t="s">
        <v>25</v>
      </c>
      <c r="H105" s="10" t="s">
        <v>420</v>
      </c>
      <c r="I105" s="10" t="s">
        <v>421</v>
      </c>
      <c r="J105" s="10" t="s">
        <v>422</v>
      </c>
      <c r="K105" s="10" t="s">
        <v>423</v>
      </c>
    </row>
    <row r="106" spans="1:11" x14ac:dyDescent="0.25">
      <c r="A106" s="13" t="s">
        <v>424</v>
      </c>
      <c r="B106" s="13" t="s">
        <v>424</v>
      </c>
      <c r="C106" s="14">
        <v>124500</v>
      </c>
      <c r="D106" s="13" t="s">
        <v>51</v>
      </c>
      <c r="E106" s="13" t="s">
        <v>425</v>
      </c>
      <c r="F106" s="15">
        <v>44635</v>
      </c>
      <c r="G106" s="13" t="s">
        <v>59</v>
      </c>
      <c r="H106" s="13" t="s">
        <v>420</v>
      </c>
      <c r="I106" s="13" t="s">
        <v>391</v>
      </c>
      <c r="J106" s="13" t="s">
        <v>69</v>
      </c>
      <c r="K106" s="13" t="s">
        <v>426</v>
      </c>
    </row>
    <row r="107" spans="1:11" x14ac:dyDescent="0.25">
      <c r="A107" s="10">
        <v>21586</v>
      </c>
      <c r="B107" s="10" t="s">
        <v>427</v>
      </c>
      <c r="C107" s="11">
        <v>204735</v>
      </c>
      <c r="D107" s="10" t="s">
        <v>96</v>
      </c>
      <c r="E107" s="10" t="s">
        <v>428</v>
      </c>
      <c r="F107" s="12">
        <v>44462</v>
      </c>
      <c r="G107" s="10" t="s">
        <v>25</v>
      </c>
      <c r="H107" s="10" t="s">
        <v>429</v>
      </c>
      <c r="I107" s="10" t="s">
        <v>430</v>
      </c>
      <c r="J107" s="10" t="s">
        <v>431</v>
      </c>
      <c r="K107" s="10" t="s">
        <v>432</v>
      </c>
    </row>
    <row r="108" spans="1:11" x14ac:dyDescent="0.25">
      <c r="A108" s="13" t="s">
        <v>433</v>
      </c>
      <c r="B108" s="13" t="s">
        <v>433</v>
      </c>
      <c r="C108" s="14">
        <v>204735</v>
      </c>
      <c r="D108" s="13" t="s">
        <v>51</v>
      </c>
      <c r="E108" s="13" t="s">
        <v>434</v>
      </c>
      <c r="F108" s="15">
        <v>44635</v>
      </c>
      <c r="G108" s="13" t="s">
        <v>59</v>
      </c>
      <c r="H108" s="13" t="s">
        <v>429</v>
      </c>
      <c r="I108" s="13" t="s">
        <v>60</v>
      </c>
      <c r="J108" s="13" t="s">
        <v>69</v>
      </c>
      <c r="K108" s="13" t="s">
        <v>426</v>
      </c>
    </row>
    <row r="109" spans="1:11" x14ac:dyDescent="0.25">
      <c r="A109" s="10">
        <v>19983</v>
      </c>
      <c r="B109" s="10" t="s">
        <v>392</v>
      </c>
      <c r="C109" s="11">
        <v>141511</v>
      </c>
      <c r="D109" s="10" t="s">
        <v>51</v>
      </c>
      <c r="E109" s="10" t="s">
        <v>393</v>
      </c>
      <c r="F109" s="12">
        <v>44428</v>
      </c>
      <c r="G109" s="10" t="s">
        <v>53</v>
      </c>
      <c r="H109" s="10" t="s">
        <v>436</v>
      </c>
      <c r="I109" s="10" t="s">
        <v>437</v>
      </c>
      <c r="J109" s="10" t="s">
        <v>395</v>
      </c>
      <c r="K109" s="10" t="s">
        <v>410</v>
      </c>
    </row>
    <row r="110" spans="1:11" x14ac:dyDescent="0.25">
      <c r="A110" s="10">
        <v>21755</v>
      </c>
      <c r="B110" s="10" t="s">
        <v>435</v>
      </c>
      <c r="C110" s="11">
        <v>23179</v>
      </c>
      <c r="D110" s="10" t="s">
        <v>96</v>
      </c>
      <c r="E110" s="10" t="s">
        <v>438</v>
      </c>
      <c r="F110" s="12">
        <v>44466</v>
      </c>
      <c r="G110" s="10" t="s">
        <v>25</v>
      </c>
      <c r="H110" s="10" t="s">
        <v>436</v>
      </c>
      <c r="I110" s="10" t="s">
        <v>330</v>
      </c>
      <c r="J110" s="10" t="s">
        <v>288</v>
      </c>
      <c r="K110" s="10" t="s">
        <v>432</v>
      </c>
    </row>
    <row r="111" spans="1:11" x14ac:dyDescent="0.25">
      <c r="A111" s="10">
        <v>27816</v>
      </c>
      <c r="B111" s="10" t="s">
        <v>439</v>
      </c>
      <c r="C111" s="11">
        <v>11060</v>
      </c>
      <c r="D111" s="10" t="s">
        <v>51</v>
      </c>
      <c r="E111" s="10" t="s">
        <v>440</v>
      </c>
      <c r="F111" s="12">
        <v>44588</v>
      </c>
      <c r="G111" s="10" t="s">
        <v>25</v>
      </c>
      <c r="H111" s="10" t="s">
        <v>436</v>
      </c>
      <c r="I111" s="10" t="s">
        <v>441</v>
      </c>
      <c r="J111" s="10" t="s">
        <v>37</v>
      </c>
      <c r="K111" s="10" t="s">
        <v>442</v>
      </c>
    </row>
    <row r="112" spans="1:11" x14ac:dyDescent="0.25">
      <c r="A112" s="13" t="s">
        <v>443</v>
      </c>
      <c r="B112" s="13" t="s">
        <v>443</v>
      </c>
      <c r="C112" s="14">
        <v>175750</v>
      </c>
      <c r="D112" s="13" t="s">
        <v>51</v>
      </c>
      <c r="E112" s="13" t="s">
        <v>444</v>
      </c>
      <c r="F112" s="15">
        <v>44687</v>
      </c>
      <c r="G112" s="13" t="s">
        <v>59</v>
      </c>
      <c r="H112" s="13" t="s">
        <v>436</v>
      </c>
      <c r="I112" s="13" t="s">
        <v>60</v>
      </c>
      <c r="J112" s="13" t="s">
        <v>69</v>
      </c>
      <c r="K112" s="13" t="s">
        <v>426</v>
      </c>
    </row>
    <row r="113" spans="1:11" x14ac:dyDescent="0.25">
      <c r="A113" s="10">
        <v>21755</v>
      </c>
      <c r="B113" s="10" t="s">
        <v>435</v>
      </c>
      <c r="C113" s="11">
        <v>87721</v>
      </c>
      <c r="D113" s="10" t="s">
        <v>96</v>
      </c>
      <c r="E113" s="10" t="s">
        <v>436</v>
      </c>
      <c r="F113" s="12">
        <v>44466</v>
      </c>
      <c r="G113" s="10" t="s">
        <v>53</v>
      </c>
      <c r="H113" s="10" t="s">
        <v>466</v>
      </c>
      <c r="I113" s="10" t="s">
        <v>467</v>
      </c>
      <c r="J113" s="10" t="s">
        <v>395</v>
      </c>
      <c r="K113" s="10" t="s">
        <v>432</v>
      </c>
    </row>
    <row r="114" spans="1:11" x14ac:dyDescent="0.25">
      <c r="A114" s="10">
        <v>26391</v>
      </c>
      <c r="B114" s="10" t="s">
        <v>468</v>
      </c>
      <c r="C114" s="11">
        <v>66775</v>
      </c>
      <c r="D114" s="10" t="s">
        <v>51</v>
      </c>
      <c r="E114" s="10" t="s">
        <v>469</v>
      </c>
      <c r="F114" s="12">
        <v>44563</v>
      </c>
      <c r="G114" s="10" t="s">
        <v>25</v>
      </c>
      <c r="H114" s="10" t="s">
        <v>466</v>
      </c>
      <c r="I114" s="10" t="s">
        <v>470</v>
      </c>
      <c r="J114" s="10" t="s">
        <v>471</v>
      </c>
      <c r="K114" s="10" t="s">
        <v>472</v>
      </c>
    </row>
    <row r="115" spans="1:11" x14ac:dyDescent="0.25">
      <c r="A115" s="10">
        <v>26842</v>
      </c>
      <c r="B115" s="10" t="s">
        <v>473</v>
      </c>
      <c r="C115" s="11">
        <v>65700</v>
      </c>
      <c r="D115" s="10" t="s">
        <v>96</v>
      </c>
      <c r="E115" s="10" t="s">
        <v>474</v>
      </c>
      <c r="F115" s="12">
        <v>44574</v>
      </c>
      <c r="G115" s="10" t="s">
        <v>25</v>
      </c>
      <c r="H115" s="10" t="s">
        <v>466</v>
      </c>
      <c r="I115" s="10" t="s">
        <v>475</v>
      </c>
      <c r="J115" s="10" t="s">
        <v>476</v>
      </c>
      <c r="K115" s="10" t="s">
        <v>388</v>
      </c>
    </row>
    <row r="116" spans="1:11" x14ac:dyDescent="0.25">
      <c r="A116" s="10">
        <v>29059</v>
      </c>
      <c r="B116" s="10" t="s">
        <v>477</v>
      </c>
      <c r="C116" s="11">
        <v>72896</v>
      </c>
      <c r="D116" s="10" t="s">
        <v>51</v>
      </c>
      <c r="E116" s="10" t="s">
        <v>478</v>
      </c>
      <c r="F116" s="12">
        <v>44616</v>
      </c>
      <c r="G116" s="10" t="s">
        <v>25</v>
      </c>
      <c r="H116" s="10" t="s">
        <v>466</v>
      </c>
      <c r="I116" s="10" t="s">
        <v>479</v>
      </c>
      <c r="J116" s="10" t="s">
        <v>395</v>
      </c>
      <c r="K116" s="10" t="s">
        <v>480</v>
      </c>
    </row>
    <row r="117" spans="1:11" x14ac:dyDescent="0.25">
      <c r="A117" s="10">
        <v>29061</v>
      </c>
      <c r="B117" s="10" t="s">
        <v>481</v>
      </c>
      <c r="C117" s="11">
        <v>72896</v>
      </c>
      <c r="D117" s="10" t="s">
        <v>96</v>
      </c>
      <c r="E117" s="10" t="s">
        <v>482</v>
      </c>
      <c r="F117" s="12">
        <v>44616</v>
      </c>
      <c r="G117" s="10" t="s">
        <v>25</v>
      </c>
      <c r="H117" s="10" t="s">
        <v>466</v>
      </c>
      <c r="I117" s="10" t="s">
        <v>483</v>
      </c>
      <c r="J117" s="10" t="s">
        <v>219</v>
      </c>
      <c r="K117" s="10" t="s">
        <v>480</v>
      </c>
    </row>
    <row r="118" spans="1:11" x14ac:dyDescent="0.25">
      <c r="A118" s="10">
        <v>5171</v>
      </c>
      <c r="B118" s="10" t="s">
        <v>484</v>
      </c>
      <c r="C118" s="11">
        <v>64796</v>
      </c>
      <c r="D118" s="10" t="s">
        <v>96</v>
      </c>
      <c r="E118" s="10" t="s">
        <v>485</v>
      </c>
      <c r="F118" s="12">
        <v>44193</v>
      </c>
      <c r="G118" s="10" t="s">
        <v>25</v>
      </c>
      <c r="H118" s="10" t="s">
        <v>466</v>
      </c>
      <c r="I118" s="10" t="s">
        <v>77</v>
      </c>
      <c r="J118" s="10" t="s">
        <v>208</v>
      </c>
      <c r="K118" s="10" t="s">
        <v>486</v>
      </c>
    </row>
    <row r="119" spans="1:11" x14ac:dyDescent="0.25">
      <c r="A119" s="10">
        <v>7441</v>
      </c>
      <c r="B119" s="10" t="s">
        <v>487</v>
      </c>
      <c r="C119" s="11">
        <v>28600</v>
      </c>
      <c r="D119" s="10" t="s">
        <v>51</v>
      </c>
      <c r="E119" s="10" t="s">
        <v>488</v>
      </c>
      <c r="F119" s="12">
        <v>44238</v>
      </c>
      <c r="G119" s="10" t="s">
        <v>25</v>
      </c>
      <c r="H119" s="10" t="s">
        <v>466</v>
      </c>
      <c r="I119" s="10" t="s">
        <v>263</v>
      </c>
      <c r="J119" s="10" t="s">
        <v>264</v>
      </c>
      <c r="K119" s="10" t="s">
        <v>489</v>
      </c>
    </row>
    <row r="120" spans="1:11" x14ac:dyDescent="0.25">
      <c r="A120" s="10">
        <v>8454</v>
      </c>
      <c r="B120" s="10" t="s">
        <v>490</v>
      </c>
      <c r="C120" s="11">
        <v>24800</v>
      </c>
      <c r="D120" s="10" t="s">
        <v>51</v>
      </c>
      <c r="E120" s="10" t="s">
        <v>491</v>
      </c>
      <c r="F120" s="12">
        <v>44253</v>
      </c>
      <c r="G120" s="10" t="s">
        <v>25</v>
      </c>
      <c r="H120" s="10" t="s">
        <v>466</v>
      </c>
      <c r="I120" s="10" t="s">
        <v>263</v>
      </c>
      <c r="J120" s="10" t="s">
        <v>264</v>
      </c>
      <c r="K120" s="10" t="s">
        <v>489</v>
      </c>
    </row>
    <row r="121" spans="1:11" x14ac:dyDescent="0.25">
      <c r="A121" s="10">
        <v>16783</v>
      </c>
      <c r="B121" s="10" t="s">
        <v>492</v>
      </c>
      <c r="C121" s="11">
        <v>59700</v>
      </c>
      <c r="D121" s="10" t="s">
        <v>51</v>
      </c>
      <c r="E121" s="10" t="s">
        <v>493</v>
      </c>
      <c r="F121" s="12">
        <v>44370</v>
      </c>
      <c r="G121" s="10" t="s">
        <v>25</v>
      </c>
      <c r="H121" s="10" t="s">
        <v>466</v>
      </c>
      <c r="I121" s="10" t="s">
        <v>348</v>
      </c>
      <c r="J121" s="10" t="s">
        <v>264</v>
      </c>
      <c r="K121" s="10" t="s">
        <v>494</v>
      </c>
    </row>
    <row r="122" spans="1:11" x14ac:dyDescent="0.25">
      <c r="A122" s="10">
        <v>29843</v>
      </c>
      <c r="B122" s="10" t="s">
        <v>495</v>
      </c>
      <c r="C122" s="11">
        <v>138700</v>
      </c>
      <c r="D122" s="10" t="s">
        <v>51</v>
      </c>
      <c r="E122" s="10" t="s">
        <v>496</v>
      </c>
      <c r="F122" s="12">
        <v>44635</v>
      </c>
      <c r="G122" s="10" t="s">
        <v>25</v>
      </c>
      <c r="H122" s="10" t="s">
        <v>466</v>
      </c>
      <c r="I122" s="10" t="s">
        <v>497</v>
      </c>
      <c r="J122" s="10" t="s">
        <v>498</v>
      </c>
      <c r="K122" s="10" t="s">
        <v>499</v>
      </c>
    </row>
    <row r="123" spans="1:11" x14ac:dyDescent="0.25">
      <c r="A123" s="10">
        <v>29344</v>
      </c>
      <c r="B123" s="10" t="s">
        <v>34</v>
      </c>
      <c r="C123" s="11">
        <v>125700</v>
      </c>
      <c r="D123" s="10" t="s">
        <v>51</v>
      </c>
      <c r="E123" s="10" t="s">
        <v>35</v>
      </c>
      <c r="F123" s="12">
        <v>44623</v>
      </c>
      <c r="G123" s="10" t="s">
        <v>25</v>
      </c>
      <c r="H123" s="10" t="s">
        <v>466</v>
      </c>
      <c r="I123" s="10" t="s">
        <v>500</v>
      </c>
      <c r="J123" s="10" t="s">
        <v>37</v>
      </c>
      <c r="K123" s="10" t="s">
        <v>38</v>
      </c>
    </row>
    <row r="124" spans="1:11" x14ac:dyDescent="0.25">
      <c r="A124" s="10">
        <v>29859</v>
      </c>
      <c r="B124" s="10" t="s">
        <v>501</v>
      </c>
      <c r="C124" s="11">
        <v>140100</v>
      </c>
      <c r="D124" s="10" t="s">
        <v>51</v>
      </c>
      <c r="E124" s="10" t="s">
        <v>502</v>
      </c>
      <c r="F124" s="12">
        <v>44635</v>
      </c>
      <c r="G124" s="10" t="s">
        <v>25</v>
      </c>
      <c r="H124" s="10" t="s">
        <v>466</v>
      </c>
      <c r="I124" s="10" t="s">
        <v>441</v>
      </c>
      <c r="J124" s="10" t="s">
        <v>37</v>
      </c>
      <c r="K124" s="10" t="s">
        <v>38</v>
      </c>
    </row>
    <row r="125" spans="1:11" x14ac:dyDescent="0.25">
      <c r="A125" s="10">
        <v>29646</v>
      </c>
      <c r="B125" s="10" t="s">
        <v>465</v>
      </c>
      <c r="C125" s="11">
        <v>1378</v>
      </c>
      <c r="D125" s="10" t="s">
        <v>96</v>
      </c>
      <c r="E125" s="10" t="s">
        <v>503</v>
      </c>
      <c r="F125" s="12">
        <v>44631</v>
      </c>
      <c r="G125" s="10" t="s">
        <v>25</v>
      </c>
      <c r="H125" s="10" t="s">
        <v>466</v>
      </c>
      <c r="I125" s="10" t="s">
        <v>504</v>
      </c>
      <c r="J125" s="10" t="s">
        <v>43</v>
      </c>
      <c r="K125" s="10" t="s">
        <v>44</v>
      </c>
    </row>
    <row r="126" spans="1:11" x14ac:dyDescent="0.25">
      <c r="A126" s="13" t="s">
        <v>505</v>
      </c>
      <c r="B126" s="13" t="s">
        <v>505</v>
      </c>
      <c r="C126" s="14">
        <v>949762</v>
      </c>
      <c r="D126" s="13" t="s">
        <v>51</v>
      </c>
      <c r="E126" s="13" t="s">
        <v>506</v>
      </c>
      <c r="F126" s="15">
        <v>44635</v>
      </c>
      <c r="G126" s="13" t="s">
        <v>59</v>
      </c>
      <c r="H126" s="13" t="s">
        <v>466</v>
      </c>
      <c r="I126" s="13" t="s">
        <v>60</v>
      </c>
      <c r="J126" s="13" t="s">
        <v>61</v>
      </c>
      <c r="K126" s="13" t="s">
        <v>62</v>
      </c>
    </row>
    <row r="127" spans="1:11" x14ac:dyDescent="0.25">
      <c r="A127" s="10">
        <v>29966</v>
      </c>
      <c r="B127" s="10" t="s">
        <v>507</v>
      </c>
      <c r="C127" s="11">
        <v>26700</v>
      </c>
      <c r="D127" s="10" t="s">
        <v>51</v>
      </c>
      <c r="E127" s="10" t="s">
        <v>509</v>
      </c>
      <c r="F127" s="12">
        <v>44637</v>
      </c>
      <c r="G127" s="10" t="s">
        <v>25</v>
      </c>
      <c r="H127" s="10" t="s">
        <v>508</v>
      </c>
      <c r="I127" s="10" t="s">
        <v>510</v>
      </c>
      <c r="J127" s="10" t="s">
        <v>395</v>
      </c>
      <c r="K127" s="10" t="s">
        <v>511</v>
      </c>
    </row>
    <row r="128" spans="1:11" x14ac:dyDescent="0.25">
      <c r="A128" s="13" t="s">
        <v>512</v>
      </c>
      <c r="B128" s="13" t="s">
        <v>512</v>
      </c>
      <c r="C128" s="14">
        <v>26700</v>
      </c>
      <c r="D128" s="13" t="s">
        <v>51</v>
      </c>
      <c r="E128" s="13" t="s">
        <v>513</v>
      </c>
      <c r="F128" s="15">
        <v>44687</v>
      </c>
      <c r="G128" s="13" t="s">
        <v>59</v>
      </c>
      <c r="H128" s="13" t="s">
        <v>508</v>
      </c>
      <c r="I128" s="13" t="s">
        <v>391</v>
      </c>
      <c r="J128" s="13" t="s">
        <v>268</v>
      </c>
      <c r="K128" s="13" t="s">
        <v>56</v>
      </c>
    </row>
    <row r="129" spans="1:11" x14ac:dyDescent="0.25">
      <c r="A129" s="10">
        <v>29966</v>
      </c>
      <c r="B129" s="10" t="s">
        <v>507</v>
      </c>
      <c r="C129" s="11">
        <v>33700</v>
      </c>
      <c r="D129" s="10" t="s">
        <v>51</v>
      </c>
      <c r="E129" s="10" t="s">
        <v>508</v>
      </c>
      <c r="F129" s="12">
        <v>44637</v>
      </c>
      <c r="G129" s="10" t="s">
        <v>53</v>
      </c>
      <c r="H129" s="10" t="s">
        <v>514</v>
      </c>
      <c r="I129" s="10" t="s">
        <v>515</v>
      </c>
      <c r="J129" s="10" t="s">
        <v>395</v>
      </c>
      <c r="K129" s="10" t="s">
        <v>511</v>
      </c>
    </row>
    <row r="130" spans="1:11" x14ac:dyDescent="0.25">
      <c r="A130" s="13" t="s">
        <v>516</v>
      </c>
      <c r="B130" s="13" t="s">
        <v>516</v>
      </c>
      <c r="C130" s="14">
        <v>33700</v>
      </c>
      <c r="D130" s="13" t="s">
        <v>51</v>
      </c>
      <c r="E130" s="13" t="s">
        <v>517</v>
      </c>
      <c r="F130" s="15">
        <v>44687</v>
      </c>
      <c r="G130" s="13" t="s">
        <v>59</v>
      </c>
      <c r="H130" s="13" t="s">
        <v>514</v>
      </c>
      <c r="I130" s="13" t="s">
        <v>60</v>
      </c>
      <c r="J130" s="13" t="s">
        <v>55</v>
      </c>
      <c r="K130" s="13" t="s">
        <v>518</v>
      </c>
    </row>
    <row r="131" spans="1:11" x14ac:dyDescent="0.25">
      <c r="A131" s="10">
        <v>226244</v>
      </c>
      <c r="B131" s="10" t="s">
        <v>449</v>
      </c>
      <c r="C131" s="11">
        <v>17304</v>
      </c>
      <c r="D131" s="10" t="s">
        <v>51</v>
      </c>
      <c r="E131" s="10" t="s">
        <v>450</v>
      </c>
      <c r="F131" s="12">
        <v>43894</v>
      </c>
      <c r="G131" s="10" t="s">
        <v>53</v>
      </c>
      <c r="H131" s="10" t="s">
        <v>519</v>
      </c>
      <c r="I131" s="10" t="s">
        <v>520</v>
      </c>
      <c r="J131" s="10" t="s">
        <v>321</v>
      </c>
      <c r="K131" s="10" t="s">
        <v>453</v>
      </c>
    </row>
    <row r="132" spans="1:11" x14ac:dyDescent="0.25">
      <c r="A132" s="10">
        <v>29966</v>
      </c>
      <c r="B132" s="10" t="s">
        <v>507</v>
      </c>
      <c r="C132" s="11">
        <v>7000</v>
      </c>
      <c r="D132" s="10" t="s">
        <v>51</v>
      </c>
      <c r="E132" s="10" t="s">
        <v>514</v>
      </c>
      <c r="F132" s="12">
        <v>44637</v>
      </c>
      <c r="G132" s="10" t="s">
        <v>53</v>
      </c>
      <c r="H132" s="10" t="s">
        <v>519</v>
      </c>
      <c r="I132" s="10" t="s">
        <v>521</v>
      </c>
      <c r="J132" s="10" t="s">
        <v>55</v>
      </c>
      <c r="K132" s="10" t="s">
        <v>511</v>
      </c>
    </row>
    <row r="133" spans="1:11" x14ac:dyDescent="0.25">
      <c r="A133" s="10">
        <v>29646</v>
      </c>
      <c r="B133" s="10" t="s">
        <v>465</v>
      </c>
      <c r="C133" s="11">
        <v>9696</v>
      </c>
      <c r="D133" s="10" t="s">
        <v>96</v>
      </c>
      <c r="E133" s="10" t="s">
        <v>466</v>
      </c>
      <c r="F133" s="12">
        <v>44631</v>
      </c>
      <c r="G133" s="10" t="s">
        <v>53</v>
      </c>
      <c r="H133" s="10" t="s">
        <v>519</v>
      </c>
      <c r="I133" s="10" t="s">
        <v>522</v>
      </c>
      <c r="J133" s="10" t="s">
        <v>395</v>
      </c>
      <c r="K133" s="10" t="s">
        <v>44</v>
      </c>
    </row>
    <row r="134" spans="1:11" x14ac:dyDescent="0.25">
      <c r="A134" s="13" t="s">
        <v>523</v>
      </c>
      <c r="B134" s="13" t="s">
        <v>523</v>
      </c>
      <c r="C134" s="14">
        <v>34000</v>
      </c>
      <c r="D134" s="13" t="s">
        <v>51</v>
      </c>
      <c r="E134" s="13" t="s">
        <v>524</v>
      </c>
      <c r="F134" s="15">
        <v>44687</v>
      </c>
      <c r="G134" s="13" t="s">
        <v>59</v>
      </c>
      <c r="H134" s="13" t="s">
        <v>519</v>
      </c>
      <c r="I134" s="13" t="s">
        <v>60</v>
      </c>
      <c r="J134" s="13" t="s">
        <v>525</v>
      </c>
      <c r="K134" s="13" t="s">
        <v>285</v>
      </c>
    </row>
    <row r="135" spans="1:11" x14ac:dyDescent="0.25">
      <c r="A135" s="10">
        <v>29907</v>
      </c>
      <c r="B135" s="10" t="s">
        <v>39</v>
      </c>
      <c r="C135" s="11">
        <v>7196</v>
      </c>
      <c r="D135" s="10" t="s">
        <v>96</v>
      </c>
      <c r="E135" s="10" t="s">
        <v>41</v>
      </c>
      <c r="F135" s="12">
        <v>44636</v>
      </c>
      <c r="G135" s="10" t="s">
        <v>25</v>
      </c>
      <c r="H135" s="10" t="s">
        <v>527</v>
      </c>
      <c r="I135" s="10" t="s">
        <v>355</v>
      </c>
      <c r="J135" s="10" t="s">
        <v>43</v>
      </c>
      <c r="K135" s="10" t="s">
        <v>44</v>
      </c>
    </row>
    <row r="136" spans="1:11" x14ac:dyDescent="0.25">
      <c r="A136" s="10">
        <v>29646</v>
      </c>
      <c r="B136" s="10" t="s">
        <v>465</v>
      </c>
      <c r="C136" s="11">
        <v>56926</v>
      </c>
      <c r="D136" s="10" t="s">
        <v>96</v>
      </c>
      <c r="E136" s="10" t="s">
        <v>519</v>
      </c>
      <c r="F136" s="12">
        <v>44631</v>
      </c>
      <c r="G136" s="10" t="s">
        <v>53</v>
      </c>
      <c r="H136" s="10" t="s">
        <v>527</v>
      </c>
      <c r="I136" s="10" t="s">
        <v>528</v>
      </c>
      <c r="J136" s="10" t="s">
        <v>55</v>
      </c>
      <c r="K136" s="10" t="s">
        <v>44</v>
      </c>
    </row>
    <row r="137" spans="1:11" x14ac:dyDescent="0.25">
      <c r="A137" s="10">
        <v>31933</v>
      </c>
      <c r="B137" s="10" t="s">
        <v>530</v>
      </c>
      <c r="C137" s="11">
        <v>34</v>
      </c>
      <c r="D137" s="10" t="s">
        <v>96</v>
      </c>
      <c r="E137" s="10" t="s">
        <v>543</v>
      </c>
      <c r="F137" s="12">
        <v>44679</v>
      </c>
      <c r="G137" s="10" t="s">
        <v>53</v>
      </c>
      <c r="H137" s="10" t="s">
        <v>556</v>
      </c>
      <c r="I137" s="10" t="s">
        <v>557</v>
      </c>
      <c r="J137" s="10" t="s">
        <v>281</v>
      </c>
      <c r="K137" s="10" t="s">
        <v>535</v>
      </c>
    </row>
    <row r="138" spans="1:11" x14ac:dyDescent="0.25">
      <c r="A138" s="13" t="s">
        <v>526</v>
      </c>
      <c r="B138" s="13" t="s">
        <v>526</v>
      </c>
      <c r="C138" s="14">
        <v>64156</v>
      </c>
      <c r="D138" s="13" t="s">
        <v>51</v>
      </c>
      <c r="E138" s="13" t="s">
        <v>529</v>
      </c>
      <c r="F138" s="15">
        <v>44687</v>
      </c>
      <c r="G138" s="13" t="s">
        <v>59</v>
      </c>
      <c r="H138" s="13" t="s">
        <v>527</v>
      </c>
      <c r="I138" s="13" t="s">
        <v>60</v>
      </c>
      <c r="J138" s="13" t="s">
        <v>80</v>
      </c>
      <c r="K138" s="13" t="s">
        <v>294</v>
      </c>
    </row>
    <row r="139" spans="1:11" x14ac:dyDescent="0.25">
      <c r="A139" s="10">
        <v>31933</v>
      </c>
      <c r="B139" s="10" t="s">
        <v>530</v>
      </c>
      <c r="C139" s="11">
        <v>32600</v>
      </c>
      <c r="D139" s="10" t="s">
        <v>96</v>
      </c>
      <c r="E139" s="10" t="s">
        <v>533</v>
      </c>
      <c r="F139" s="12">
        <v>44679</v>
      </c>
      <c r="G139" s="10" t="s">
        <v>25</v>
      </c>
      <c r="H139" s="10" t="s">
        <v>531</v>
      </c>
      <c r="I139" s="10" t="s">
        <v>534</v>
      </c>
      <c r="J139" s="10" t="s">
        <v>532</v>
      </c>
      <c r="K139" s="10" t="s">
        <v>535</v>
      </c>
    </row>
    <row r="140" spans="1:11" x14ac:dyDescent="0.25">
      <c r="A140" s="13" t="s">
        <v>536</v>
      </c>
      <c r="B140" s="13" t="s">
        <v>536</v>
      </c>
      <c r="C140" s="14">
        <v>32600</v>
      </c>
      <c r="D140" s="13" t="s">
        <v>51</v>
      </c>
      <c r="E140" s="13" t="s">
        <v>537</v>
      </c>
      <c r="F140" s="15">
        <v>44687</v>
      </c>
      <c r="G140" s="13" t="s">
        <v>59</v>
      </c>
      <c r="H140" s="13" t="s">
        <v>531</v>
      </c>
      <c r="I140" s="13" t="s">
        <v>60</v>
      </c>
      <c r="J140" s="13" t="s">
        <v>110</v>
      </c>
      <c r="K140" s="13" t="s">
        <v>383</v>
      </c>
    </row>
    <row r="141" spans="1:11" x14ac:dyDescent="0.25">
      <c r="A141" s="10">
        <v>31933</v>
      </c>
      <c r="B141" s="10" t="s">
        <v>530</v>
      </c>
      <c r="C141" s="11">
        <v>32850</v>
      </c>
      <c r="D141" s="10" t="s">
        <v>96</v>
      </c>
      <c r="E141" s="10" t="s">
        <v>531</v>
      </c>
      <c r="F141" s="12">
        <v>44679</v>
      </c>
      <c r="G141" s="10" t="s">
        <v>53</v>
      </c>
      <c r="H141" s="10" t="s">
        <v>538</v>
      </c>
      <c r="I141" s="10" t="s">
        <v>539</v>
      </c>
      <c r="J141" s="10" t="s">
        <v>110</v>
      </c>
      <c r="K141" s="10" t="s">
        <v>535</v>
      </c>
    </row>
    <row r="142" spans="1:11" x14ac:dyDescent="0.25">
      <c r="A142" s="13" t="s">
        <v>540</v>
      </c>
      <c r="B142" s="13" t="s">
        <v>540</v>
      </c>
      <c r="C142" s="14">
        <v>32850</v>
      </c>
      <c r="D142" s="13" t="s">
        <v>51</v>
      </c>
      <c r="E142" s="13" t="s">
        <v>541</v>
      </c>
      <c r="F142" s="15">
        <v>44727</v>
      </c>
      <c r="G142" s="13" t="s">
        <v>59</v>
      </c>
      <c r="H142" s="13" t="s">
        <v>538</v>
      </c>
      <c r="I142" s="13" t="s">
        <v>542</v>
      </c>
      <c r="J142" s="13" t="s">
        <v>252</v>
      </c>
      <c r="K142" s="13" t="s">
        <v>255</v>
      </c>
    </row>
    <row r="143" spans="1:11" x14ac:dyDescent="0.25">
      <c r="A143" s="10">
        <v>29459</v>
      </c>
      <c r="B143" s="10" t="s">
        <v>544</v>
      </c>
      <c r="C143" s="11">
        <v>68000</v>
      </c>
      <c r="D143" s="10" t="s">
        <v>51</v>
      </c>
      <c r="E143" s="10" t="s">
        <v>545</v>
      </c>
      <c r="F143" s="12">
        <v>44627</v>
      </c>
      <c r="G143" s="10" t="s">
        <v>25</v>
      </c>
      <c r="H143" s="10" t="s">
        <v>543</v>
      </c>
      <c r="I143" s="10" t="s">
        <v>280</v>
      </c>
      <c r="J143" s="10" t="s">
        <v>281</v>
      </c>
      <c r="K143" s="10" t="s">
        <v>546</v>
      </c>
    </row>
    <row r="144" spans="1:11" x14ac:dyDescent="0.25">
      <c r="A144" s="10">
        <v>31933</v>
      </c>
      <c r="B144" s="10" t="s">
        <v>530</v>
      </c>
      <c r="C144" s="11">
        <v>124</v>
      </c>
      <c r="D144" s="10" t="s">
        <v>96</v>
      </c>
      <c r="E144" s="10" t="s">
        <v>538</v>
      </c>
      <c r="F144" s="12">
        <v>44679</v>
      </c>
      <c r="G144" s="10" t="s">
        <v>53</v>
      </c>
      <c r="H144" s="10" t="s">
        <v>543</v>
      </c>
      <c r="I144" s="10" t="s">
        <v>547</v>
      </c>
      <c r="J144" s="10" t="s">
        <v>110</v>
      </c>
      <c r="K144" s="10" t="s">
        <v>535</v>
      </c>
    </row>
    <row r="145" spans="1:11" x14ac:dyDescent="0.25">
      <c r="A145" s="13" t="s">
        <v>548</v>
      </c>
      <c r="B145" s="13" t="s">
        <v>548</v>
      </c>
      <c r="C145" s="14">
        <v>68124</v>
      </c>
      <c r="D145" s="13" t="s">
        <v>51</v>
      </c>
      <c r="E145" s="13" t="s">
        <v>549</v>
      </c>
      <c r="F145" s="15">
        <v>44727</v>
      </c>
      <c r="G145" s="13" t="s">
        <v>59</v>
      </c>
      <c r="H145" s="13" t="s">
        <v>543</v>
      </c>
      <c r="I145" s="13" t="s">
        <v>550</v>
      </c>
      <c r="J145" s="13" t="s">
        <v>221</v>
      </c>
      <c r="K145" s="13" t="s">
        <v>225</v>
      </c>
    </row>
    <row r="146" spans="1:11" x14ac:dyDescent="0.25">
      <c r="A146" s="10">
        <v>30198</v>
      </c>
      <c r="B146" s="10" t="s">
        <v>551</v>
      </c>
      <c r="C146" s="11">
        <v>36448</v>
      </c>
      <c r="D146" s="10" t="s">
        <v>51</v>
      </c>
      <c r="E146" s="10" t="s">
        <v>553</v>
      </c>
      <c r="F146" s="12">
        <v>44643</v>
      </c>
      <c r="G146" s="10" t="s">
        <v>25</v>
      </c>
      <c r="H146" s="10" t="s">
        <v>552</v>
      </c>
      <c r="I146" s="10" t="s">
        <v>500</v>
      </c>
      <c r="J146" s="10" t="s">
        <v>37</v>
      </c>
      <c r="K146" s="10" t="s">
        <v>38</v>
      </c>
    </row>
    <row r="147" spans="1:11" x14ac:dyDescent="0.25">
      <c r="A147" s="13" t="s">
        <v>554</v>
      </c>
      <c r="B147" s="13" t="s">
        <v>554</v>
      </c>
      <c r="C147" s="14">
        <v>36448</v>
      </c>
      <c r="D147" s="13" t="s">
        <v>96</v>
      </c>
      <c r="E147" s="13" t="s">
        <v>555</v>
      </c>
      <c r="F147" s="15">
        <v>44726</v>
      </c>
      <c r="G147" s="13" t="s">
        <v>59</v>
      </c>
      <c r="H147" s="13" t="s">
        <v>552</v>
      </c>
      <c r="I147" s="13" t="s">
        <v>60</v>
      </c>
      <c r="J147" s="13" t="s">
        <v>69</v>
      </c>
      <c r="K147" s="13" t="s">
        <v>426</v>
      </c>
    </row>
    <row r="148" spans="1:11" x14ac:dyDescent="0.25">
      <c r="A148" s="10">
        <v>30198</v>
      </c>
      <c r="B148" s="10" t="s">
        <v>551</v>
      </c>
      <c r="C148" s="11">
        <v>29252</v>
      </c>
      <c r="D148" s="10" t="s">
        <v>51</v>
      </c>
      <c r="E148" s="10" t="s">
        <v>552</v>
      </c>
      <c r="F148" s="12">
        <v>44643</v>
      </c>
      <c r="G148" s="10" t="s">
        <v>53</v>
      </c>
      <c r="H148" s="10" t="s">
        <v>559</v>
      </c>
      <c r="I148" s="10" t="s">
        <v>560</v>
      </c>
      <c r="J148" s="10" t="s">
        <v>69</v>
      </c>
      <c r="K148" s="10" t="s">
        <v>38</v>
      </c>
    </row>
    <row r="149" spans="1:11" x14ac:dyDescent="0.25">
      <c r="A149" s="10">
        <v>30680</v>
      </c>
      <c r="B149" s="10" t="s">
        <v>558</v>
      </c>
      <c r="C149" s="11">
        <v>68448</v>
      </c>
      <c r="D149" s="10" t="s">
        <v>96</v>
      </c>
      <c r="E149" s="10" t="s">
        <v>561</v>
      </c>
      <c r="F149" s="12">
        <v>44652</v>
      </c>
      <c r="G149" s="10" t="s">
        <v>25</v>
      </c>
      <c r="H149" s="10" t="s">
        <v>559</v>
      </c>
      <c r="I149" s="10" t="s">
        <v>504</v>
      </c>
      <c r="J149" s="10" t="s">
        <v>43</v>
      </c>
      <c r="K149" s="10" t="s">
        <v>562</v>
      </c>
    </row>
    <row r="150" spans="1:11" x14ac:dyDescent="0.25">
      <c r="A150" s="13" t="s">
        <v>563</v>
      </c>
      <c r="B150" s="13" t="s">
        <v>563</v>
      </c>
      <c r="C150" s="14">
        <v>97700</v>
      </c>
      <c r="D150" s="13" t="s">
        <v>51</v>
      </c>
      <c r="E150" s="13" t="s">
        <v>564</v>
      </c>
      <c r="F150" s="15">
        <v>44727</v>
      </c>
      <c r="G150" s="13" t="s">
        <v>59</v>
      </c>
      <c r="H150" s="13" t="s">
        <v>559</v>
      </c>
      <c r="I150" s="13" t="s">
        <v>565</v>
      </c>
      <c r="J150" s="13" t="s">
        <v>110</v>
      </c>
      <c r="K150" s="13" t="s">
        <v>383</v>
      </c>
    </row>
    <row r="151" spans="1:11" x14ac:dyDescent="0.25">
      <c r="A151" s="10">
        <v>30246</v>
      </c>
      <c r="B151" s="10" t="s">
        <v>566</v>
      </c>
      <c r="C151" s="11">
        <v>118636</v>
      </c>
      <c r="D151" s="10" t="s">
        <v>96</v>
      </c>
      <c r="E151" s="10" t="s">
        <v>568</v>
      </c>
      <c r="F151" s="12">
        <v>44644</v>
      </c>
      <c r="G151" s="10" t="s">
        <v>25</v>
      </c>
      <c r="H151" s="10" t="s">
        <v>567</v>
      </c>
      <c r="I151" s="10" t="s">
        <v>371</v>
      </c>
      <c r="J151" s="10" t="s">
        <v>43</v>
      </c>
      <c r="K151" s="10" t="s">
        <v>44</v>
      </c>
    </row>
    <row r="152" spans="1:11" x14ac:dyDescent="0.25">
      <c r="A152" s="13" t="s">
        <v>569</v>
      </c>
      <c r="B152" s="13" t="s">
        <v>569</v>
      </c>
      <c r="C152" s="14">
        <v>118636</v>
      </c>
      <c r="D152" s="13" t="s">
        <v>51</v>
      </c>
      <c r="E152" s="13" t="s">
        <v>570</v>
      </c>
      <c r="F152" s="15">
        <v>44726</v>
      </c>
      <c r="G152" s="13" t="s">
        <v>59</v>
      </c>
      <c r="H152" s="13" t="s">
        <v>567</v>
      </c>
      <c r="I152" s="13" t="s">
        <v>60</v>
      </c>
      <c r="J152" s="13" t="s">
        <v>525</v>
      </c>
      <c r="K152" s="13" t="s">
        <v>285</v>
      </c>
    </row>
    <row r="153" spans="1:11" x14ac:dyDescent="0.25">
      <c r="A153" s="10">
        <v>31060</v>
      </c>
      <c r="B153" s="10" t="s">
        <v>571</v>
      </c>
      <c r="C153" s="11">
        <v>42726</v>
      </c>
      <c r="D153" s="10" t="s">
        <v>51</v>
      </c>
      <c r="E153" s="10" t="s">
        <v>573</v>
      </c>
      <c r="F153" s="12">
        <v>44660</v>
      </c>
      <c r="G153" s="10" t="s">
        <v>25</v>
      </c>
      <c r="H153" s="10" t="s">
        <v>572</v>
      </c>
      <c r="I153" s="10" t="s">
        <v>574</v>
      </c>
      <c r="J153" s="10" t="s">
        <v>250</v>
      </c>
      <c r="K153" s="10" t="s">
        <v>575</v>
      </c>
    </row>
    <row r="154" spans="1:11" x14ac:dyDescent="0.25">
      <c r="A154" s="10">
        <v>31862</v>
      </c>
      <c r="B154" s="10" t="s">
        <v>576</v>
      </c>
      <c r="C154" s="11">
        <v>69473</v>
      </c>
      <c r="D154" s="10" t="s">
        <v>96</v>
      </c>
      <c r="E154" s="10" t="s">
        <v>577</v>
      </c>
      <c r="F154" s="12">
        <v>44678</v>
      </c>
      <c r="G154" s="10" t="s">
        <v>25</v>
      </c>
      <c r="H154" s="10" t="s">
        <v>572</v>
      </c>
      <c r="I154" s="10" t="s">
        <v>483</v>
      </c>
      <c r="J154" s="10" t="s">
        <v>219</v>
      </c>
      <c r="K154" s="10" t="s">
        <v>535</v>
      </c>
    </row>
    <row r="155" spans="1:11" x14ac:dyDescent="0.25">
      <c r="A155" s="13" t="s">
        <v>578</v>
      </c>
      <c r="B155" s="13" t="s">
        <v>578</v>
      </c>
      <c r="C155" s="14">
        <v>112199</v>
      </c>
      <c r="D155" s="13" t="s">
        <v>51</v>
      </c>
      <c r="E155" s="13" t="s">
        <v>579</v>
      </c>
      <c r="F155" s="15">
        <v>44727</v>
      </c>
      <c r="G155" s="13" t="s">
        <v>59</v>
      </c>
      <c r="H155" s="13" t="s">
        <v>572</v>
      </c>
      <c r="I155" s="13" t="s">
        <v>580</v>
      </c>
      <c r="J155" s="13" t="s">
        <v>353</v>
      </c>
      <c r="K155" s="13" t="s">
        <v>358</v>
      </c>
    </row>
    <row r="156" spans="1:11" x14ac:dyDescent="0.25">
      <c r="A156" s="10">
        <v>30246</v>
      </c>
      <c r="B156" s="10" t="s">
        <v>566</v>
      </c>
      <c r="C156" s="11">
        <v>81887</v>
      </c>
      <c r="D156" s="10" t="s">
        <v>96</v>
      </c>
      <c r="E156" s="10" t="s">
        <v>567</v>
      </c>
      <c r="F156" s="12">
        <v>44644</v>
      </c>
      <c r="G156" s="10" t="s">
        <v>53</v>
      </c>
      <c r="H156" s="10" t="s">
        <v>52</v>
      </c>
      <c r="I156" s="10" t="s">
        <v>414</v>
      </c>
      <c r="J156" s="10" t="s">
        <v>525</v>
      </c>
      <c r="K156" s="10" t="s">
        <v>44</v>
      </c>
    </row>
    <row r="157" spans="1:11" x14ac:dyDescent="0.25">
      <c r="A157" s="10">
        <v>30680</v>
      </c>
      <c r="B157" s="10" t="s">
        <v>558</v>
      </c>
      <c r="C157" s="11">
        <v>2250</v>
      </c>
      <c r="D157" s="10" t="s">
        <v>96</v>
      </c>
      <c r="E157" s="10" t="s">
        <v>559</v>
      </c>
      <c r="F157" s="12">
        <v>44652</v>
      </c>
      <c r="G157" s="10" t="s">
        <v>53</v>
      </c>
      <c r="H157" s="10" t="s">
        <v>52</v>
      </c>
      <c r="I157" s="10" t="s">
        <v>522</v>
      </c>
      <c r="J157" s="10" t="s">
        <v>43</v>
      </c>
      <c r="K157" s="10" t="s">
        <v>562</v>
      </c>
    </row>
    <row r="158" spans="1:11" x14ac:dyDescent="0.25">
      <c r="A158" s="10">
        <v>31060</v>
      </c>
      <c r="B158" s="10" t="s">
        <v>571</v>
      </c>
      <c r="C158" s="11">
        <v>22974</v>
      </c>
      <c r="D158" s="10" t="s">
        <v>51</v>
      </c>
      <c r="E158" s="10" t="s">
        <v>572</v>
      </c>
      <c r="F158" s="12">
        <v>44660</v>
      </c>
      <c r="G158" s="10" t="s">
        <v>53</v>
      </c>
      <c r="H158" s="10" t="s">
        <v>52</v>
      </c>
      <c r="I158" s="10" t="s">
        <v>581</v>
      </c>
      <c r="J158" s="10" t="s">
        <v>353</v>
      </c>
      <c r="K158" s="10" t="s">
        <v>575</v>
      </c>
    </row>
    <row r="159" spans="1:11" x14ac:dyDescent="0.25">
      <c r="A159" s="10">
        <v>31933</v>
      </c>
      <c r="B159" s="10" t="s">
        <v>530</v>
      </c>
      <c r="C159" s="11">
        <v>1167</v>
      </c>
      <c r="D159" s="10" t="s">
        <v>96</v>
      </c>
      <c r="E159" s="10" t="s">
        <v>556</v>
      </c>
      <c r="F159" s="12">
        <v>44679</v>
      </c>
      <c r="G159" s="10" t="s">
        <v>53</v>
      </c>
      <c r="H159" s="10" t="s">
        <v>52</v>
      </c>
      <c r="I159" s="10" t="s">
        <v>582</v>
      </c>
      <c r="J159" s="10" t="s">
        <v>55</v>
      </c>
      <c r="K159" s="10" t="s">
        <v>535</v>
      </c>
    </row>
    <row r="160" spans="1:11" x14ac:dyDescent="0.25">
      <c r="A160" s="13" t="s">
        <v>50</v>
      </c>
      <c r="B160" s="13" t="s">
        <v>50</v>
      </c>
      <c r="C160" s="14">
        <v>116152</v>
      </c>
      <c r="D160" s="13" t="s">
        <v>51</v>
      </c>
      <c r="E160" s="13" t="s">
        <v>583</v>
      </c>
      <c r="F160" s="15">
        <v>44687</v>
      </c>
      <c r="G160" s="13" t="s">
        <v>59</v>
      </c>
      <c r="H160" s="13" t="s">
        <v>52</v>
      </c>
      <c r="I160" s="13" t="s">
        <v>60</v>
      </c>
      <c r="J160" s="13" t="s">
        <v>268</v>
      </c>
      <c r="K160" s="13" t="s">
        <v>56</v>
      </c>
    </row>
    <row r="161" spans="2:9" x14ac:dyDescent="0.25">
      <c r="C161" s="16"/>
    </row>
    <row r="162" spans="2:9" x14ac:dyDescent="0.25">
      <c r="B162" s="17" t="s">
        <v>584</v>
      </c>
      <c r="C162" s="19">
        <v>7874</v>
      </c>
      <c r="D162" s="17" t="s">
        <v>51</v>
      </c>
      <c r="E162" s="17" t="s">
        <v>583</v>
      </c>
      <c r="F162" s="18">
        <v>44687</v>
      </c>
      <c r="G162" s="17" t="s">
        <v>59</v>
      </c>
      <c r="H162" s="17" t="s">
        <v>52</v>
      </c>
      <c r="I162" s="17" t="s">
        <v>60</v>
      </c>
    </row>
  </sheetData>
  <autoFilter ref="A1:K160" xr:uid="{D0A93A59-FBA3-4FBF-91EA-BEC56A9CF21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AFAF3-C930-448B-9163-96BA6B54644E}">
  <dimension ref="A1:I34"/>
  <sheetViews>
    <sheetView workbookViewId="0"/>
  </sheetViews>
  <sheetFormatPr baseColWidth="10" defaultRowHeight="15" x14ac:dyDescent="0.25"/>
  <sheetData>
    <row r="1" spans="1:9" x14ac:dyDescent="0.25">
      <c r="A1" t="s">
        <v>588</v>
      </c>
      <c r="B1" t="s">
        <v>587</v>
      </c>
      <c r="C1" t="s">
        <v>589</v>
      </c>
      <c r="D1" t="s">
        <v>590</v>
      </c>
      <c r="E1" t="s">
        <v>591</v>
      </c>
      <c r="F1" t="s">
        <v>592</v>
      </c>
      <c r="G1" t="s">
        <v>593</v>
      </c>
      <c r="H1" t="s">
        <v>594</v>
      </c>
      <c r="I1" t="s">
        <v>595</v>
      </c>
    </row>
    <row r="2" spans="1:9" x14ac:dyDescent="0.25">
      <c r="A2">
        <v>30895</v>
      </c>
      <c r="B2" t="s">
        <v>596</v>
      </c>
      <c r="C2" t="s">
        <v>597</v>
      </c>
      <c r="D2" t="s">
        <v>598</v>
      </c>
      <c r="E2" t="s">
        <v>599</v>
      </c>
      <c r="F2" t="s">
        <v>600</v>
      </c>
      <c r="G2">
        <v>16</v>
      </c>
      <c r="H2" t="s">
        <v>601</v>
      </c>
      <c r="I2" t="s">
        <v>602</v>
      </c>
    </row>
    <row r="3" spans="1:9" x14ac:dyDescent="0.25">
      <c r="A3">
        <v>192854</v>
      </c>
      <c r="B3" t="s">
        <v>603</v>
      </c>
      <c r="C3" t="s">
        <v>604</v>
      </c>
      <c r="D3" t="s">
        <v>604</v>
      </c>
      <c r="E3" t="s">
        <v>599</v>
      </c>
      <c r="F3" t="s">
        <v>605</v>
      </c>
      <c r="G3">
        <v>16</v>
      </c>
      <c r="H3" t="s">
        <v>601</v>
      </c>
      <c r="I3" t="s">
        <v>606</v>
      </c>
    </row>
    <row r="4" spans="1:9" x14ac:dyDescent="0.25">
      <c r="A4">
        <v>7441</v>
      </c>
      <c r="B4" t="s">
        <v>607</v>
      </c>
      <c r="C4" t="s">
        <v>608</v>
      </c>
      <c r="D4" t="s">
        <v>609</v>
      </c>
      <c r="E4" t="s">
        <v>599</v>
      </c>
      <c r="F4" t="s">
        <v>610</v>
      </c>
      <c r="G4">
        <v>21</v>
      </c>
      <c r="H4" t="s">
        <v>611</v>
      </c>
      <c r="I4" t="s">
        <v>612</v>
      </c>
    </row>
    <row r="5" spans="1:9" x14ac:dyDescent="0.25">
      <c r="A5">
        <v>8454</v>
      </c>
      <c r="B5" t="s">
        <v>613</v>
      </c>
      <c r="C5" t="s">
        <v>608</v>
      </c>
      <c r="D5" t="s">
        <v>609</v>
      </c>
      <c r="E5" t="s">
        <v>599</v>
      </c>
      <c r="F5" t="s">
        <v>610</v>
      </c>
      <c r="G5">
        <v>21</v>
      </c>
      <c r="H5" t="s">
        <v>611</v>
      </c>
      <c r="I5" t="s">
        <v>612</v>
      </c>
    </row>
    <row r="6" spans="1:9" x14ac:dyDescent="0.25">
      <c r="A6">
        <v>12638</v>
      </c>
      <c r="B6" t="s">
        <v>614</v>
      </c>
      <c r="C6" t="s">
        <v>615</v>
      </c>
      <c r="D6" t="s">
        <v>616</v>
      </c>
      <c r="E6" t="s">
        <v>599</v>
      </c>
      <c r="F6" t="s">
        <v>610</v>
      </c>
      <c r="G6">
        <v>21</v>
      </c>
      <c r="H6" t="s">
        <v>611</v>
      </c>
      <c r="I6" t="s">
        <v>612</v>
      </c>
    </row>
    <row r="7" spans="1:9" x14ac:dyDescent="0.25">
      <c r="A7">
        <v>27494</v>
      </c>
      <c r="B7" t="s">
        <v>617</v>
      </c>
      <c r="C7" t="s">
        <v>618</v>
      </c>
      <c r="D7" t="s">
        <v>619</v>
      </c>
      <c r="E7" t="s">
        <v>599</v>
      </c>
      <c r="F7" t="s">
        <v>620</v>
      </c>
      <c r="G7">
        <v>21</v>
      </c>
      <c r="H7" t="s">
        <v>611</v>
      </c>
      <c r="I7" t="s">
        <v>621</v>
      </c>
    </row>
    <row r="8" spans="1:9" x14ac:dyDescent="0.25">
      <c r="A8">
        <v>235341</v>
      </c>
      <c r="B8" t="s">
        <v>622</v>
      </c>
      <c r="C8" t="s">
        <v>623</v>
      </c>
      <c r="D8" t="s">
        <v>623</v>
      </c>
      <c r="E8" t="s">
        <v>599</v>
      </c>
      <c r="F8" t="s">
        <v>605</v>
      </c>
      <c r="G8">
        <v>34</v>
      </c>
      <c r="H8" t="s">
        <v>624</v>
      </c>
      <c r="I8" t="s">
        <v>625</v>
      </c>
    </row>
    <row r="9" spans="1:9" x14ac:dyDescent="0.25">
      <c r="A9">
        <v>229017</v>
      </c>
      <c r="B9" t="s">
        <v>626</v>
      </c>
      <c r="C9" t="s">
        <v>627</v>
      </c>
      <c r="D9" t="s">
        <v>628</v>
      </c>
      <c r="E9" t="s">
        <v>599</v>
      </c>
      <c r="F9" t="s">
        <v>629</v>
      </c>
      <c r="G9">
        <v>47</v>
      </c>
      <c r="H9" t="s">
        <v>630</v>
      </c>
      <c r="I9" t="s">
        <v>631</v>
      </c>
    </row>
    <row r="10" spans="1:9" x14ac:dyDescent="0.25">
      <c r="A10">
        <v>3828</v>
      </c>
      <c r="B10" t="s">
        <v>632</v>
      </c>
      <c r="C10" t="s">
        <v>633</v>
      </c>
      <c r="D10" t="s">
        <v>634</v>
      </c>
      <c r="E10" t="s">
        <v>599</v>
      </c>
      <c r="F10" t="s">
        <v>635</v>
      </c>
      <c r="G10">
        <v>49</v>
      </c>
      <c r="H10" t="s">
        <v>636</v>
      </c>
      <c r="I10" t="s">
        <v>637</v>
      </c>
    </row>
    <row r="11" spans="1:9" x14ac:dyDescent="0.25">
      <c r="A11">
        <v>5171</v>
      </c>
      <c r="B11" t="s">
        <v>638</v>
      </c>
      <c r="C11" t="s">
        <v>633</v>
      </c>
      <c r="D11" t="s">
        <v>634</v>
      </c>
      <c r="E11" t="s">
        <v>599</v>
      </c>
      <c r="F11" t="s">
        <v>639</v>
      </c>
      <c r="G11">
        <v>49</v>
      </c>
      <c r="H11" t="s">
        <v>636</v>
      </c>
      <c r="I11" t="s">
        <v>640</v>
      </c>
    </row>
    <row r="12" spans="1:9" x14ac:dyDescent="0.25">
      <c r="A12">
        <v>226089</v>
      </c>
      <c r="B12" t="s">
        <v>641</v>
      </c>
      <c r="C12" t="s">
        <v>642</v>
      </c>
      <c r="D12" t="s">
        <v>643</v>
      </c>
      <c r="E12" t="s">
        <v>599</v>
      </c>
      <c r="F12" t="s">
        <v>610</v>
      </c>
      <c r="G12">
        <v>49</v>
      </c>
      <c r="H12" t="s">
        <v>636</v>
      </c>
      <c r="I12" t="s">
        <v>644</v>
      </c>
    </row>
    <row r="13" spans="1:9" x14ac:dyDescent="0.25">
      <c r="A13">
        <v>226612</v>
      </c>
      <c r="B13" t="s">
        <v>645</v>
      </c>
      <c r="C13" t="s">
        <v>642</v>
      </c>
      <c r="D13" t="s">
        <v>643</v>
      </c>
      <c r="E13" t="s">
        <v>599</v>
      </c>
      <c r="F13" t="s">
        <v>610</v>
      </c>
      <c r="G13">
        <v>49</v>
      </c>
      <c r="H13" t="s">
        <v>636</v>
      </c>
      <c r="I13" t="s">
        <v>644</v>
      </c>
    </row>
    <row r="14" spans="1:9" x14ac:dyDescent="0.25">
      <c r="A14">
        <v>226089</v>
      </c>
      <c r="B14" t="s">
        <v>646</v>
      </c>
      <c r="C14" t="s">
        <v>647</v>
      </c>
      <c r="D14" t="s">
        <v>647</v>
      </c>
      <c r="E14" t="s">
        <v>599</v>
      </c>
      <c r="F14" t="s">
        <v>648</v>
      </c>
      <c r="G14">
        <v>49</v>
      </c>
      <c r="H14" t="s">
        <v>636</v>
      </c>
      <c r="I14" t="s">
        <v>649</v>
      </c>
    </row>
    <row r="15" spans="1:9" x14ac:dyDescent="0.25">
      <c r="A15">
        <v>226244</v>
      </c>
      <c r="B15" t="s">
        <v>650</v>
      </c>
      <c r="C15" t="s">
        <v>647</v>
      </c>
      <c r="D15" t="s">
        <v>647</v>
      </c>
      <c r="E15" t="s">
        <v>599</v>
      </c>
      <c r="F15" t="s">
        <v>648</v>
      </c>
      <c r="G15">
        <v>49</v>
      </c>
      <c r="H15" t="s">
        <v>636</v>
      </c>
      <c r="I15" t="s">
        <v>651</v>
      </c>
    </row>
    <row r="16" spans="1:9" x14ac:dyDescent="0.25">
      <c r="A16">
        <v>226612</v>
      </c>
      <c r="B16" t="s">
        <v>652</v>
      </c>
      <c r="C16" t="s">
        <v>647</v>
      </c>
      <c r="D16" t="s">
        <v>647</v>
      </c>
      <c r="E16" t="s">
        <v>599</v>
      </c>
      <c r="F16" t="s">
        <v>648</v>
      </c>
      <c r="G16">
        <v>49</v>
      </c>
      <c r="H16" t="s">
        <v>636</v>
      </c>
      <c r="I16" t="s">
        <v>653</v>
      </c>
    </row>
    <row r="17" spans="1:9" x14ac:dyDescent="0.25">
      <c r="A17">
        <v>235341</v>
      </c>
      <c r="B17" t="s">
        <v>654</v>
      </c>
      <c r="C17" t="s">
        <v>655</v>
      </c>
      <c r="D17" t="s">
        <v>655</v>
      </c>
      <c r="E17" t="s">
        <v>599</v>
      </c>
      <c r="F17" t="s">
        <v>656</v>
      </c>
      <c r="G17">
        <v>49</v>
      </c>
      <c r="H17" t="s">
        <v>636</v>
      </c>
      <c r="I17" t="s">
        <v>657</v>
      </c>
    </row>
    <row r="18" spans="1:9" x14ac:dyDescent="0.25">
      <c r="A18">
        <v>8957</v>
      </c>
      <c r="B18" t="s">
        <v>658</v>
      </c>
      <c r="C18" t="s">
        <v>655</v>
      </c>
      <c r="D18" t="s">
        <v>655</v>
      </c>
      <c r="E18" t="s">
        <v>599</v>
      </c>
      <c r="F18" t="s">
        <v>656</v>
      </c>
      <c r="G18">
        <v>49</v>
      </c>
      <c r="H18" t="s">
        <v>636</v>
      </c>
      <c r="I18" t="s">
        <v>659</v>
      </c>
    </row>
    <row r="19" spans="1:9" x14ac:dyDescent="0.25">
      <c r="A19">
        <v>9480</v>
      </c>
      <c r="B19" t="s">
        <v>660</v>
      </c>
      <c r="C19" t="s">
        <v>655</v>
      </c>
      <c r="D19" t="s">
        <v>655</v>
      </c>
      <c r="E19" t="s">
        <v>599</v>
      </c>
      <c r="F19" t="s">
        <v>656</v>
      </c>
      <c r="G19">
        <v>49</v>
      </c>
      <c r="H19" t="s">
        <v>636</v>
      </c>
      <c r="I19" t="s">
        <v>659</v>
      </c>
    </row>
    <row r="20" spans="1:9" x14ac:dyDescent="0.25">
      <c r="A20">
        <v>9868</v>
      </c>
      <c r="B20" t="s">
        <v>661</v>
      </c>
      <c r="C20" t="s">
        <v>655</v>
      </c>
      <c r="D20" t="s">
        <v>655</v>
      </c>
      <c r="E20" t="s">
        <v>599</v>
      </c>
      <c r="F20" t="s">
        <v>656</v>
      </c>
      <c r="G20">
        <v>49</v>
      </c>
      <c r="H20" t="s">
        <v>636</v>
      </c>
      <c r="I20" t="s">
        <v>659</v>
      </c>
    </row>
    <row r="21" spans="1:9" x14ac:dyDescent="0.25">
      <c r="A21">
        <v>226089</v>
      </c>
      <c r="B21" t="s">
        <v>662</v>
      </c>
      <c r="C21" t="s">
        <v>663</v>
      </c>
      <c r="D21" t="s">
        <v>663</v>
      </c>
      <c r="E21" t="s">
        <v>599</v>
      </c>
      <c r="F21" t="s">
        <v>664</v>
      </c>
      <c r="G21">
        <v>49</v>
      </c>
      <c r="H21" t="s">
        <v>636</v>
      </c>
      <c r="I21" t="s">
        <v>665</v>
      </c>
    </row>
    <row r="22" spans="1:9" x14ac:dyDescent="0.25">
      <c r="A22">
        <v>229975</v>
      </c>
      <c r="B22" t="s">
        <v>666</v>
      </c>
      <c r="C22" t="s">
        <v>667</v>
      </c>
      <c r="D22" t="s">
        <v>668</v>
      </c>
      <c r="E22" t="s">
        <v>599</v>
      </c>
      <c r="F22" t="s">
        <v>669</v>
      </c>
      <c r="G22">
        <v>49</v>
      </c>
      <c r="H22" t="s">
        <v>636</v>
      </c>
      <c r="I22" t="s">
        <v>670</v>
      </c>
    </row>
    <row r="23" spans="1:9" x14ac:dyDescent="0.25">
      <c r="A23">
        <v>231576</v>
      </c>
      <c r="B23" t="s">
        <v>671</v>
      </c>
      <c r="C23" t="s">
        <v>672</v>
      </c>
      <c r="D23" t="s">
        <v>643</v>
      </c>
      <c r="E23" t="s">
        <v>599</v>
      </c>
      <c r="F23" t="s">
        <v>673</v>
      </c>
      <c r="G23">
        <v>49</v>
      </c>
      <c r="H23" t="s">
        <v>636</v>
      </c>
      <c r="I23" t="s">
        <v>674</v>
      </c>
    </row>
    <row r="24" spans="1:9" x14ac:dyDescent="0.25">
      <c r="A24">
        <v>235341</v>
      </c>
      <c r="B24" t="s">
        <v>675</v>
      </c>
      <c r="C24" t="s">
        <v>672</v>
      </c>
      <c r="D24" t="s">
        <v>643</v>
      </c>
      <c r="E24" t="s">
        <v>599</v>
      </c>
      <c r="F24" t="s">
        <v>673</v>
      </c>
      <c r="G24">
        <v>49</v>
      </c>
      <c r="H24" t="s">
        <v>636</v>
      </c>
      <c r="I24" t="s">
        <v>676</v>
      </c>
    </row>
    <row r="25" spans="1:9" x14ac:dyDescent="0.25">
      <c r="A25">
        <v>235341</v>
      </c>
      <c r="B25" t="s">
        <v>677</v>
      </c>
      <c r="C25" t="s">
        <v>678</v>
      </c>
      <c r="D25" t="s">
        <v>623</v>
      </c>
      <c r="E25" t="s">
        <v>599</v>
      </c>
      <c r="F25" t="s">
        <v>679</v>
      </c>
      <c r="G25">
        <v>49</v>
      </c>
      <c r="H25" t="s">
        <v>636</v>
      </c>
      <c r="I25" t="s">
        <v>680</v>
      </c>
    </row>
    <row r="26" spans="1:9" x14ac:dyDescent="0.25">
      <c r="A26">
        <v>231576</v>
      </c>
      <c r="B26" t="s">
        <v>681</v>
      </c>
      <c r="C26" t="s">
        <v>667</v>
      </c>
      <c r="D26" t="s">
        <v>668</v>
      </c>
      <c r="E26" t="s">
        <v>599</v>
      </c>
      <c r="F26" t="s">
        <v>682</v>
      </c>
      <c r="G26">
        <v>49</v>
      </c>
      <c r="H26" t="s">
        <v>636</v>
      </c>
      <c r="I26" t="s">
        <v>683</v>
      </c>
    </row>
    <row r="27" spans="1:9" x14ac:dyDescent="0.25">
      <c r="A27">
        <v>235341</v>
      </c>
      <c r="B27" t="s">
        <v>684</v>
      </c>
      <c r="C27" t="s">
        <v>667</v>
      </c>
      <c r="D27" t="s">
        <v>668</v>
      </c>
      <c r="E27" t="s">
        <v>599</v>
      </c>
      <c r="F27" t="s">
        <v>682</v>
      </c>
      <c r="G27">
        <v>49</v>
      </c>
      <c r="H27" t="s">
        <v>636</v>
      </c>
      <c r="I27" t="s">
        <v>685</v>
      </c>
    </row>
    <row r="28" spans="1:9" x14ac:dyDescent="0.25">
      <c r="A28">
        <v>4978</v>
      </c>
      <c r="B28" t="s">
        <v>686</v>
      </c>
      <c r="C28" t="s">
        <v>687</v>
      </c>
      <c r="D28" t="s">
        <v>634</v>
      </c>
      <c r="E28" t="s">
        <v>599</v>
      </c>
      <c r="F28" t="s">
        <v>688</v>
      </c>
      <c r="G28">
        <v>49</v>
      </c>
      <c r="H28" t="s">
        <v>636</v>
      </c>
      <c r="I28" t="s">
        <v>689</v>
      </c>
    </row>
    <row r="29" spans="1:9" x14ac:dyDescent="0.25">
      <c r="A29">
        <v>2948</v>
      </c>
      <c r="B29" t="s">
        <v>690</v>
      </c>
      <c r="C29" t="s">
        <v>691</v>
      </c>
      <c r="D29" t="s">
        <v>692</v>
      </c>
      <c r="E29" t="s">
        <v>599</v>
      </c>
      <c r="F29" t="s">
        <v>693</v>
      </c>
      <c r="G29">
        <v>49</v>
      </c>
      <c r="H29" t="s">
        <v>636</v>
      </c>
      <c r="I29" t="s">
        <v>694</v>
      </c>
    </row>
    <row r="30" spans="1:9" x14ac:dyDescent="0.25">
      <c r="A30">
        <v>229017</v>
      </c>
      <c r="B30" t="s">
        <v>695</v>
      </c>
      <c r="C30" t="s">
        <v>696</v>
      </c>
      <c r="D30" t="s">
        <v>643</v>
      </c>
      <c r="E30" t="s">
        <v>599</v>
      </c>
      <c r="F30" t="s">
        <v>697</v>
      </c>
      <c r="G30">
        <v>49</v>
      </c>
      <c r="H30" t="s">
        <v>636</v>
      </c>
      <c r="I30" t="s">
        <v>698</v>
      </c>
    </row>
    <row r="31" spans="1:9" x14ac:dyDescent="0.25">
      <c r="A31">
        <v>229017</v>
      </c>
      <c r="B31" t="s">
        <v>699</v>
      </c>
      <c r="C31" t="s">
        <v>700</v>
      </c>
      <c r="D31" t="s">
        <v>668</v>
      </c>
      <c r="E31" t="s">
        <v>599</v>
      </c>
      <c r="F31" t="s">
        <v>701</v>
      </c>
      <c r="G31">
        <v>49</v>
      </c>
      <c r="H31" t="s">
        <v>636</v>
      </c>
      <c r="I31" t="s">
        <v>702</v>
      </c>
    </row>
    <row r="32" spans="1:9" x14ac:dyDescent="0.25">
      <c r="A32">
        <v>234190</v>
      </c>
      <c r="B32" t="s">
        <v>703</v>
      </c>
      <c r="C32" t="s">
        <v>704</v>
      </c>
      <c r="D32" t="s">
        <v>692</v>
      </c>
      <c r="E32" t="s">
        <v>599</v>
      </c>
      <c r="F32" t="s">
        <v>705</v>
      </c>
      <c r="G32">
        <v>49</v>
      </c>
      <c r="H32" t="s">
        <v>636</v>
      </c>
      <c r="I32" t="s">
        <v>706</v>
      </c>
    </row>
    <row r="33" spans="1:9" x14ac:dyDescent="0.25">
      <c r="A33">
        <v>231576</v>
      </c>
      <c r="B33" t="s">
        <v>707</v>
      </c>
      <c r="C33" t="s">
        <v>708</v>
      </c>
      <c r="D33" t="s">
        <v>708</v>
      </c>
      <c r="E33" t="s">
        <v>599</v>
      </c>
      <c r="F33" t="s">
        <v>605</v>
      </c>
      <c r="G33">
        <v>49</v>
      </c>
      <c r="H33" t="s">
        <v>636</v>
      </c>
      <c r="I33" t="s">
        <v>709</v>
      </c>
    </row>
    <row r="34" spans="1:9" x14ac:dyDescent="0.25">
      <c r="A34">
        <v>183878</v>
      </c>
      <c r="B34" t="s">
        <v>710</v>
      </c>
      <c r="C34" t="s">
        <v>711</v>
      </c>
      <c r="D34" t="s">
        <v>711</v>
      </c>
      <c r="E34" t="s">
        <v>599</v>
      </c>
      <c r="F34" t="s">
        <v>605</v>
      </c>
      <c r="G34">
        <v>49</v>
      </c>
      <c r="H34" t="s">
        <v>636</v>
      </c>
      <c r="I34" t="s">
        <v>712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278B3-A6DC-4D5D-8540-B7A7C8150B82}">
  <dimension ref="A1:E15"/>
  <sheetViews>
    <sheetView workbookViewId="0">
      <selection activeCell="F24" sqref="F24"/>
    </sheetView>
  </sheetViews>
  <sheetFormatPr baseColWidth="10" defaultRowHeight="15" x14ac:dyDescent="0.25"/>
  <cols>
    <col min="5" max="5" width="49.7109375" bestFit="1" customWidth="1"/>
  </cols>
  <sheetData>
    <row r="1" spans="1:5" x14ac:dyDescent="0.25">
      <c r="A1" s="20" t="s">
        <v>718</v>
      </c>
      <c r="B1" s="20" t="s">
        <v>718</v>
      </c>
      <c r="C1" s="20" t="s">
        <v>719</v>
      </c>
      <c r="D1" s="20" t="s">
        <v>716</v>
      </c>
      <c r="E1" s="20" t="s">
        <v>717</v>
      </c>
    </row>
    <row r="2" spans="1:5" x14ac:dyDescent="0.25">
      <c r="A2" s="21">
        <v>30735</v>
      </c>
      <c r="B2" s="21" t="s">
        <v>722</v>
      </c>
      <c r="C2" s="22">
        <v>72896</v>
      </c>
      <c r="D2" s="21" t="s">
        <v>720</v>
      </c>
      <c r="E2" s="21" t="s">
        <v>721</v>
      </c>
    </row>
    <row r="3" spans="1:5" x14ac:dyDescent="0.25">
      <c r="A3" s="21">
        <v>31112</v>
      </c>
      <c r="B3" s="21" t="s">
        <v>723</v>
      </c>
      <c r="C3" s="22">
        <v>164375</v>
      </c>
      <c r="D3" s="21" t="s">
        <v>720</v>
      </c>
      <c r="E3" s="21" t="s">
        <v>721</v>
      </c>
    </row>
    <row r="4" spans="1:5" x14ac:dyDescent="0.25">
      <c r="A4" s="21">
        <v>31603</v>
      </c>
      <c r="B4" s="21" t="s">
        <v>724</v>
      </c>
      <c r="C4" s="22">
        <v>85700</v>
      </c>
      <c r="D4" s="21" t="s">
        <v>720</v>
      </c>
      <c r="E4" s="21" t="s">
        <v>721</v>
      </c>
    </row>
    <row r="5" spans="1:5" x14ac:dyDescent="0.25">
      <c r="A5" s="21">
        <v>31826</v>
      </c>
      <c r="B5" s="21" t="s">
        <v>725</v>
      </c>
      <c r="C5" s="22">
        <v>68000</v>
      </c>
      <c r="D5" s="21" t="s">
        <v>720</v>
      </c>
      <c r="E5" s="21" t="s">
        <v>721</v>
      </c>
    </row>
    <row r="6" spans="1:5" x14ac:dyDescent="0.25">
      <c r="A6" s="21">
        <v>32034</v>
      </c>
      <c r="B6" s="21" t="s">
        <v>726</v>
      </c>
      <c r="C6" s="22">
        <v>152100</v>
      </c>
      <c r="D6" s="21" t="s">
        <v>720</v>
      </c>
      <c r="E6" s="21" t="s">
        <v>721</v>
      </c>
    </row>
    <row r="7" spans="1:5" x14ac:dyDescent="0.25">
      <c r="A7" s="21">
        <v>32309</v>
      </c>
      <c r="B7" s="21" t="s">
        <v>727</v>
      </c>
      <c r="C7" s="22">
        <v>70698</v>
      </c>
      <c r="D7" s="21" t="s">
        <v>720</v>
      </c>
      <c r="E7" s="21" t="s">
        <v>721</v>
      </c>
    </row>
    <row r="8" spans="1:5" x14ac:dyDescent="0.25">
      <c r="A8" s="21">
        <v>32637</v>
      </c>
      <c r="B8" s="21" t="s">
        <v>728</v>
      </c>
      <c r="C8" s="22">
        <v>70698</v>
      </c>
      <c r="D8" s="21" t="s">
        <v>720</v>
      </c>
      <c r="E8" s="21" t="s">
        <v>721</v>
      </c>
    </row>
    <row r="9" spans="1:5" x14ac:dyDescent="0.25">
      <c r="A9" s="21">
        <v>32665</v>
      </c>
      <c r="B9" s="21" t="s">
        <v>729</v>
      </c>
      <c r="C9" s="22">
        <v>65700</v>
      </c>
      <c r="D9" s="21" t="s">
        <v>720</v>
      </c>
      <c r="E9" s="21" t="s">
        <v>721</v>
      </c>
    </row>
    <row r="10" spans="1:5" x14ac:dyDescent="0.25">
      <c r="A10" s="21">
        <v>32786</v>
      </c>
      <c r="B10" s="21" t="s">
        <v>730</v>
      </c>
      <c r="C10" s="22">
        <v>67400</v>
      </c>
      <c r="D10" s="21" t="s">
        <v>720</v>
      </c>
      <c r="E10" s="21" t="s">
        <v>721</v>
      </c>
    </row>
    <row r="11" spans="1:5" x14ac:dyDescent="0.25">
      <c r="A11" s="21">
        <v>32904</v>
      </c>
      <c r="B11" s="21" t="s">
        <v>731</v>
      </c>
      <c r="C11" s="22">
        <v>65700</v>
      </c>
      <c r="D11" s="21" t="s">
        <v>720</v>
      </c>
      <c r="E11" s="21" t="s">
        <v>721</v>
      </c>
    </row>
    <row r="12" spans="1:5" x14ac:dyDescent="0.25">
      <c r="A12" s="21">
        <v>32906</v>
      </c>
      <c r="B12" s="21" t="s">
        <v>732</v>
      </c>
      <c r="C12" s="22">
        <v>65700</v>
      </c>
      <c r="D12" s="21" t="s">
        <v>720</v>
      </c>
      <c r="E12" s="21" t="s">
        <v>721</v>
      </c>
    </row>
    <row r="13" spans="1:5" x14ac:dyDescent="0.25">
      <c r="A13" s="21">
        <v>33091</v>
      </c>
      <c r="B13" s="21" t="s">
        <v>733</v>
      </c>
      <c r="C13" s="22">
        <v>356085</v>
      </c>
      <c r="D13" s="21" t="s">
        <v>720</v>
      </c>
      <c r="E13" s="21" t="s">
        <v>721</v>
      </c>
    </row>
    <row r="14" spans="1:5" x14ac:dyDescent="0.25">
      <c r="A14" s="21">
        <v>33308</v>
      </c>
      <c r="B14" s="21" t="s">
        <v>734</v>
      </c>
      <c r="C14" s="22">
        <v>65700</v>
      </c>
      <c r="D14" s="21" t="s">
        <v>720</v>
      </c>
      <c r="E14" s="21" t="s">
        <v>721</v>
      </c>
    </row>
    <row r="15" spans="1:5" x14ac:dyDescent="0.25">
      <c r="A15" s="21">
        <v>33334</v>
      </c>
      <c r="B15" s="21" t="s">
        <v>735</v>
      </c>
      <c r="C15" s="22">
        <v>69473</v>
      </c>
      <c r="D15" s="21" t="s">
        <v>720</v>
      </c>
      <c r="E15" s="21" t="s">
        <v>721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CARTERA HOSPITAL</vt:lpstr>
      <vt:lpstr>VERIFICACION</vt:lpstr>
      <vt:lpstr>RESUMEN</vt:lpstr>
      <vt:lpstr>GLOSAS X CONCILIAR</vt:lpstr>
      <vt:lpstr>PAGOS POR DESCARGAR</vt:lpstr>
      <vt:lpstr>PAGOS</vt:lpstr>
      <vt:lpstr>DEVOLUCIONES</vt:lpstr>
      <vt:lpstr>EN PROCESO DE AUDITORIA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JFACTURACION</dc:creator>
  <cp:lastModifiedBy>Leidy Johana Ruiz Wilches</cp:lastModifiedBy>
  <dcterms:created xsi:type="dcterms:W3CDTF">2022-06-14T21:52:02Z</dcterms:created>
  <dcterms:modified xsi:type="dcterms:W3CDTF">2022-06-24T21:14:15Z</dcterms:modified>
</cp:coreProperties>
</file>