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ccuervo_coosalud_com/Documents/CRUCES DE CARTERA/TOCAIMA/"/>
    </mc:Choice>
  </mc:AlternateContent>
  <xr:revisionPtr revIDLastSave="391" documentId="8_{AB5FAB26-9436-4532-A455-8888208FAE4E}" xr6:coauthVersionLast="47" xr6:coauthVersionMax="47" xr10:uidLastSave="{93677508-02A2-49F4-9BB2-96C6212CEB3B}"/>
  <bookViews>
    <workbookView xWindow="-120" yWindow="-120" windowWidth="20730" windowHeight="11160" tabRatio="963" activeTab="2" xr2:uid="{992045FB-D363-4912-A37D-7F9CA60E6F28}"/>
  </bookViews>
  <sheets>
    <sheet name="VERIFICACIÓN DE CARTERA " sheetId="3" r:id="rId1"/>
    <sheet name="CARTERA" sheetId="18" r:id="rId2"/>
    <sheet name="RESUMEN " sheetId="4" r:id="rId3"/>
    <sheet name="PAGOS" sheetId="19" r:id="rId4"/>
  </sheets>
  <externalReferences>
    <externalReference r:id="rId5"/>
  </externalReferences>
  <definedNames>
    <definedName name="_xlnm._FilterDatabase" localSheetId="1" hidden="1">CARTERA!$B$14:$H$96</definedName>
    <definedName name="_xlnm._FilterDatabase" localSheetId="0" hidden="1">'VERIFICACIÓN DE CARTERA '!$A$1:$Q$83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" i="3" l="1"/>
  <c r="P3" i="3"/>
  <c r="P4" i="3"/>
  <c r="P5" i="3"/>
  <c r="P6" i="3"/>
  <c r="I2" i="3"/>
  <c r="O9" i="3"/>
  <c r="O10" i="3" s="1"/>
  <c r="O11" i="3" s="1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33" i="3" s="1"/>
  <c r="O34" i="3" s="1"/>
  <c r="O35" i="3" s="1"/>
  <c r="O36" i="3" s="1"/>
  <c r="O37" i="3" s="1"/>
  <c r="O38" i="3" s="1"/>
  <c r="O39" i="3" s="1"/>
  <c r="O40" i="3" s="1"/>
  <c r="O41" i="3" s="1"/>
  <c r="O42" i="3" s="1"/>
  <c r="O43" i="3" s="1"/>
  <c r="O44" i="3" s="1"/>
  <c r="O45" i="3" s="1"/>
  <c r="O46" i="3" s="1"/>
  <c r="O47" i="3" s="1"/>
  <c r="O48" i="3" s="1"/>
  <c r="O49" i="3" s="1"/>
  <c r="O50" i="3" s="1"/>
  <c r="O51" i="3" s="1"/>
  <c r="O52" i="3" s="1"/>
  <c r="O53" i="3" s="1"/>
  <c r="O54" i="3" s="1"/>
  <c r="O55" i="3" s="1"/>
  <c r="O56" i="3" s="1"/>
  <c r="O57" i="3" s="1"/>
  <c r="O58" i="3" s="1"/>
  <c r="O59" i="3" s="1"/>
  <c r="O60" i="3" s="1"/>
  <c r="O61" i="3" s="1"/>
  <c r="O62" i="3" s="1"/>
  <c r="O63" i="3" s="1"/>
  <c r="O64" i="3" s="1"/>
  <c r="O65" i="3" s="1"/>
  <c r="O66" i="3" s="1"/>
  <c r="O67" i="3" s="1"/>
  <c r="O68" i="3" s="1"/>
  <c r="O69" i="3" s="1"/>
  <c r="O70" i="3" s="1"/>
  <c r="O71" i="3" s="1"/>
  <c r="O72" i="3" s="1"/>
  <c r="O73" i="3" s="1"/>
  <c r="O74" i="3" s="1"/>
  <c r="O75" i="3" s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P71" i="3" s="1"/>
  <c r="I72" i="3"/>
  <c r="P72" i="3" s="1"/>
  <c r="I73" i="3"/>
  <c r="I74" i="3"/>
  <c r="I75" i="3"/>
  <c r="P75" i="3" s="1"/>
  <c r="I8" i="3"/>
  <c r="P8" i="3" s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3" i="3"/>
  <c r="P74" i="3"/>
  <c r="P7" i="3"/>
  <c r="J82" i="3"/>
  <c r="G77" i="3"/>
  <c r="P77" i="3" s="1"/>
  <c r="G78" i="3"/>
  <c r="P78" i="3" s="1"/>
  <c r="G76" i="3"/>
  <c r="P76" i="3" s="1"/>
  <c r="F79" i="3"/>
  <c r="P79" i="3" s="1"/>
  <c r="F80" i="3"/>
  <c r="P80" i="3" s="1"/>
  <c r="F81" i="3"/>
  <c r="P81" i="3" s="1"/>
  <c r="F82" i="3"/>
  <c r="F83" i="3"/>
  <c r="P83" i="3" s="1"/>
  <c r="P82" i="3" l="1"/>
  <c r="G98" i="18"/>
  <c r="F98" i="18"/>
  <c r="M86" i="3" l="1"/>
  <c r="J17" i="4" s="1"/>
  <c r="L86" i="3"/>
  <c r="J16" i="4" s="1"/>
  <c r="K86" i="3"/>
  <c r="J15" i="4" s="1"/>
  <c r="J86" i="3"/>
  <c r="J14" i="4" s="1"/>
  <c r="I86" i="3"/>
  <c r="J13" i="4" s="1"/>
  <c r="H86" i="3"/>
  <c r="G86" i="3"/>
  <c r="J12" i="4" s="1"/>
  <c r="F86" i="3"/>
  <c r="E27" i="4" l="1"/>
  <c r="D86" i="3" l="1"/>
  <c r="J10" i="4" s="1"/>
  <c r="C86" i="3"/>
  <c r="P86" i="3" l="1"/>
  <c r="J18" i="4" s="1"/>
  <c r="J20" i="4" s="1"/>
  <c r="J23" i="4" s="1"/>
  <c r="J27" i="4" s="1"/>
</calcChain>
</file>

<file path=xl/sharedStrings.xml><?xml version="1.0" encoding="utf-8"?>
<sst xmlns="http://schemas.openxmlformats.org/spreadsheetml/2006/main" count="431" uniqueCount="249">
  <si>
    <t>SALDO</t>
  </si>
  <si>
    <t>POR PAGAR</t>
  </si>
  <si>
    <t>DEVUELTA IPS</t>
  </si>
  <si>
    <t>EN PROCESO DE AUDITORIA</t>
  </si>
  <si>
    <t>NO RADICADA</t>
  </si>
  <si>
    <t>GLOSA POR CONCILIAR</t>
  </si>
  <si>
    <t xml:space="preserve">GLOSA ACEPTA IPS </t>
  </si>
  <si>
    <t xml:space="preserve">CANCELADA </t>
  </si>
  <si>
    <t>DOC No</t>
  </si>
  <si>
    <t>DIFERENCIA</t>
  </si>
  <si>
    <t>SUCURSAL</t>
  </si>
  <si>
    <t>#</t>
  </si>
  <si>
    <t>No DE FACTURA</t>
  </si>
  <si>
    <t>VALOR FACTURA</t>
  </si>
  <si>
    <t>OBSERVACIÓN</t>
  </si>
  <si>
    <t>COPAGO/CUOTA MODERADORA</t>
  </si>
  <si>
    <t>COOSALUD EPS SA</t>
  </si>
  <si>
    <t>DETALLE DE CARTERA IPS</t>
  </si>
  <si>
    <t>COOSALUD  NIT 900,226,715</t>
  </si>
  <si>
    <t>=</t>
  </si>
  <si>
    <t>Cartera presentada  IPS</t>
  </si>
  <si>
    <t>-</t>
  </si>
  <si>
    <t>Devoluciones</t>
  </si>
  <si>
    <t>Facturas sin evidencia de radicación</t>
  </si>
  <si>
    <t>Glosas por  Conciliar</t>
  </si>
  <si>
    <t>Glosas Aceptadas por la IPS</t>
  </si>
  <si>
    <t>Copagos</t>
  </si>
  <si>
    <t>Facturas Pagadas</t>
  </si>
  <si>
    <t>Diferencias en factura de proveedor</t>
  </si>
  <si>
    <t>Saldo</t>
  </si>
  <si>
    <t>Saldo Final</t>
  </si>
  <si>
    <t xml:space="preserve">Anticipos por legalizar </t>
  </si>
  <si>
    <t>Saldo Disponible a Favor de:</t>
  </si>
  <si>
    <t>Fecha de Corte Cartera Presentada IPS</t>
  </si>
  <si>
    <t>Fecha de Cruce de Cartera</t>
  </si>
  <si>
    <t>MFAT</t>
  </si>
  <si>
    <t>APUL</t>
  </si>
  <si>
    <t>AGUD</t>
  </si>
  <si>
    <t>HMFA</t>
  </si>
  <si>
    <t>HAPU</t>
  </si>
  <si>
    <t>HAGU</t>
  </si>
  <si>
    <t>ESTADO  DE  CARTERA</t>
  </si>
  <si>
    <t>COOSALUD</t>
  </si>
  <si>
    <t xml:space="preserve"> CORTE  A 31  JULIO   2021</t>
  </si>
  <si>
    <t>NIT:  900226715</t>
  </si>
  <si>
    <t>E S E    HOSPITAL   MARCO FELIPE  AFANADOR -  TOCAIMA</t>
  </si>
  <si>
    <t>NIT :  890680033</t>
  </si>
  <si>
    <t>NIT</t>
  </si>
  <si>
    <t>FACTURA</t>
  </si>
  <si>
    <t>FECHA FACTURA</t>
  </si>
  <si>
    <t>FACHA DE RADICADO</t>
  </si>
  <si>
    <t>V/FACTURA</t>
  </si>
  <si>
    <t>SALDO FACTURA</t>
  </si>
  <si>
    <t>MFAT0001061115</t>
  </si>
  <si>
    <t>MFAT0001065078</t>
  </si>
  <si>
    <t>MFAT0001065460</t>
  </si>
  <si>
    <t>MFAT0001069676</t>
  </si>
  <si>
    <t>MFAT0001074431</t>
  </si>
  <si>
    <t>MFAT0001081798</t>
  </si>
  <si>
    <t>MFAT0001083751</t>
  </si>
  <si>
    <t>MFAT0001086968</t>
  </si>
  <si>
    <t>APUL0000180585</t>
  </si>
  <si>
    <t>MFAT0001089915</t>
  </si>
  <si>
    <t>MFAT0001090699</t>
  </si>
  <si>
    <t>MFAT0001090943</t>
  </si>
  <si>
    <t>MFAT0001092474</t>
  </si>
  <si>
    <t>MFAT0001092728</t>
  </si>
  <si>
    <t>MFAT0001092800</t>
  </si>
  <si>
    <t>MFAT0001092803</t>
  </si>
  <si>
    <t>MFAT0001093117</t>
  </si>
  <si>
    <t>MFAT0001093119</t>
  </si>
  <si>
    <t>MFAT0001093524</t>
  </si>
  <si>
    <t>MFAT0001093679</t>
  </si>
  <si>
    <t>MFAT0001093742</t>
  </si>
  <si>
    <t>MFAT0001094380</t>
  </si>
  <si>
    <t>MFAT0001094640</t>
  </si>
  <si>
    <t>MFAT0001094706</t>
  </si>
  <si>
    <t>MFAT0001095665</t>
  </si>
  <si>
    <t>MFAT0001096095</t>
  </si>
  <si>
    <t>AGUD0001247146</t>
  </si>
  <si>
    <t>MFAT0001100169</t>
  </si>
  <si>
    <t>MFAT0001101858</t>
  </si>
  <si>
    <t>AGUD0001247680</t>
  </si>
  <si>
    <t>MFAT0001104970</t>
  </si>
  <si>
    <t>MFAT0001107121</t>
  </si>
  <si>
    <t>MFAT0001108436</t>
  </si>
  <si>
    <t>HMFA0000000144</t>
  </si>
  <si>
    <t>HMFA0000000390</t>
  </si>
  <si>
    <t>HMFA0000000775</t>
  </si>
  <si>
    <t>HMFA0000000776</t>
  </si>
  <si>
    <t>HMFA0000000886</t>
  </si>
  <si>
    <t>HAPU0000000196</t>
  </si>
  <si>
    <t>HMFA0000001557</t>
  </si>
  <si>
    <t>HMFA0000002372</t>
  </si>
  <si>
    <t>HMFA0000002516</t>
  </si>
  <si>
    <t>HMFA0000002930</t>
  </si>
  <si>
    <t>HMFA0000007075</t>
  </si>
  <si>
    <t>HMFA0000008145</t>
  </si>
  <si>
    <t>HMFA0000008856</t>
  </si>
  <si>
    <t>HMFA0000009617</t>
  </si>
  <si>
    <t>HMFA0000009629</t>
  </si>
  <si>
    <t>HMFA0000009875</t>
  </si>
  <si>
    <t>HMFA0000012070</t>
  </si>
  <si>
    <t>HMFA0000012425</t>
  </si>
  <si>
    <t>HMFA0000012779</t>
  </si>
  <si>
    <t>HAGU0000003126</t>
  </si>
  <si>
    <t>HMFA0000013047</t>
  </si>
  <si>
    <t>HAPU0000002573</t>
  </si>
  <si>
    <t>HAGU0000003285</t>
  </si>
  <si>
    <t>HAGU0000003601</t>
  </si>
  <si>
    <t>HMFA0000016642</t>
  </si>
  <si>
    <t>HMFA0000017225</t>
  </si>
  <si>
    <t>HMFA0000021842</t>
  </si>
  <si>
    <t>HMFA0000022012</t>
  </si>
  <si>
    <t>HMFA0000022678</t>
  </si>
  <si>
    <t>HMFA0000022917</t>
  </si>
  <si>
    <t>HMFA0000022927</t>
  </si>
  <si>
    <t>HMFA0000023634</t>
  </si>
  <si>
    <t>HMFA0000024033</t>
  </si>
  <si>
    <t>HMFA0000024065</t>
  </si>
  <si>
    <t>HMFA0000025049</t>
  </si>
  <si>
    <t>HMFA0000025097</t>
  </si>
  <si>
    <t>HMFA0000026476</t>
  </si>
  <si>
    <t>HMFA0000027197</t>
  </si>
  <si>
    <t>HMFA0000027217</t>
  </si>
  <si>
    <t>HMFA0000030941</t>
  </si>
  <si>
    <t>HMFA0000031563</t>
  </si>
  <si>
    <t>HMFA0000032390</t>
  </si>
  <si>
    <t>HAPU0000007464</t>
  </si>
  <si>
    <t>HAPU0000007511</t>
  </si>
  <si>
    <t xml:space="preserve">TOTAL </t>
  </si>
  <si>
    <t>ALBERTO   GUERRERO  RUIZ</t>
  </si>
  <si>
    <t>DEPARTAMENTO DE  CARTERA</t>
  </si>
  <si>
    <t xml:space="preserve">ESE HOSPITAL MARCO FELIPE AFANADOR </t>
  </si>
  <si>
    <t>CELULAR:  3203334149</t>
  </si>
  <si>
    <t>HOSPITAL MARCO FELIPE AFANADOR DE TOCAIMA</t>
  </si>
  <si>
    <t>NIT: 890680033</t>
  </si>
  <si>
    <t>Icono part.abiertas/comp.</t>
  </si>
  <si>
    <t>Cuenta</t>
  </si>
  <si>
    <t>Nº documento</t>
  </si>
  <si>
    <t>Cuenta de mayor</t>
  </si>
  <si>
    <t>Fecha de documento</t>
  </si>
  <si>
    <t>Referencia</t>
  </si>
  <si>
    <t>Importe en moneda local</t>
  </si>
  <si>
    <t>Asignación</t>
  </si>
  <si>
    <t>Clase de documento</t>
  </si>
  <si>
    <t>Doc.compensación</t>
  </si>
  <si>
    <t>Texto</t>
  </si>
  <si>
    <t>Centro de beneficio</t>
  </si>
  <si>
    <t>Demora tras vencimiento neto</t>
  </si>
  <si>
    <t>Base p. plazo pago</t>
  </si>
  <si>
    <t>2778</t>
  </si>
  <si>
    <t>1901823997</t>
  </si>
  <si>
    <t>2905100202</t>
  </si>
  <si>
    <t>MFAT0000968697</t>
  </si>
  <si>
    <t>11161748321</t>
  </si>
  <si>
    <t>KR</t>
  </si>
  <si>
    <t>2000355340</t>
  </si>
  <si>
    <t>68720000637 MARIELA  MARTINEZ ARDILA</t>
  </si>
  <si>
    <t>1903517335</t>
  </si>
  <si>
    <t xml:space="preserve"> MFAT0000961661</t>
  </si>
  <si>
    <t>11170835713</t>
  </si>
  <si>
    <t>76001624268 MIGUEL ANGEL YAÑEZ MONTAÑO</t>
  </si>
  <si>
    <t>1901703391</t>
  </si>
  <si>
    <t>MFAT0000951404</t>
  </si>
  <si>
    <t>11170842659</t>
  </si>
  <si>
    <t>47288085156 EDUAR ENRIQUE CARDENAS LARA</t>
  </si>
  <si>
    <t>1901824032</t>
  </si>
  <si>
    <t>MFAT0000943457</t>
  </si>
  <si>
    <t>11170854567</t>
  </si>
  <si>
    <t>68307378990 OSCAR ARMANDO JAIMES GARCIA</t>
  </si>
  <si>
    <t>1901824034</t>
  </si>
  <si>
    <t>MFAT0000942284</t>
  </si>
  <si>
    <t>1901758480</t>
  </si>
  <si>
    <t>MFAT0000904427</t>
  </si>
  <si>
    <t>11170900129</t>
  </si>
  <si>
    <t>54001024002 VALERY GUTIERREZ BURGOS</t>
  </si>
  <si>
    <t>1904112492</t>
  </si>
  <si>
    <t>12051131986</t>
  </si>
  <si>
    <t>25307117870 JAIME CASTILLO</t>
  </si>
  <si>
    <t>1904112497</t>
  </si>
  <si>
    <t>MFAT0001056268</t>
  </si>
  <si>
    <t>1904913219</t>
  </si>
  <si>
    <t>2905100102</t>
  </si>
  <si>
    <t>MFAT0001043335</t>
  </si>
  <si>
    <t>20200731</t>
  </si>
  <si>
    <t>ABONO FACT MFAT0001043335 25307115433 AIDA ELISBET</t>
  </si>
  <si>
    <t>1903485311</t>
  </si>
  <si>
    <t>MFAT0000987852</t>
  </si>
  <si>
    <t>8161134414</t>
  </si>
  <si>
    <t>08001426337 MARIBEL  CIFUENTES SANCHEZ</t>
  </si>
  <si>
    <t>1903215061</t>
  </si>
  <si>
    <t>APUL0000160782</t>
  </si>
  <si>
    <t>8161139280</t>
  </si>
  <si>
    <t>47551362909 MARIA JOSE PERTUZ VALLE</t>
  </si>
  <si>
    <t>2000344509</t>
  </si>
  <si>
    <t>MPS MAG-1554</t>
  </si>
  <si>
    <t>magdalena</t>
  </si>
  <si>
    <t>ZP</t>
  </si>
  <si>
    <t>EVENTO JUL_2020-MOVILIDAD EPSS42</t>
  </si>
  <si>
    <t>GIRO DIRECTO  EVENTO MAGDALENA JULIO 2020</t>
  </si>
  <si>
    <t>Facturas en proceso de auditoria Aplistaff_ JUN_2021</t>
  </si>
  <si>
    <t>Facturas en proceso de auditoria Aplistaff_ JUL_2021</t>
  </si>
  <si>
    <t>AÑO</t>
  </si>
  <si>
    <t>IPS ENVIAR SOPORTES DE RADICACIÓN.</t>
  </si>
  <si>
    <t>MFAT0000917354</t>
  </si>
  <si>
    <t>APUL0000144877</t>
  </si>
  <si>
    <t>APUL0000146099</t>
  </si>
  <si>
    <t>MFAT0000961661</t>
  </si>
  <si>
    <t>MFAT0001026772</t>
  </si>
  <si>
    <t>DF-159246733199</t>
  </si>
  <si>
    <t xml:space="preserve">por cambio de nit de la eps  todos los servicios prestados apartir de 1 noviembre  deben ser facturados con el nuevo nit y racion social ( Coosalud EPS SA 9002267153 Codigo  Subsisiaso EPSS43 y Contributivo EPS043)No anexan pantallazo  de notificacion a la linea 018000  </t>
  </si>
  <si>
    <t>DF-159246733198</t>
  </si>
  <si>
    <t>Por cambio de nit de la eps  todos los servicios prestados apartir de 1 noviembre  deben ser facturados con el nuevo nit y racion social ( Coosalud EPS SA 9002267153 Codigo  Subsisiaso EPSS43 y Contributivo EPS043)</t>
  </si>
  <si>
    <t>FACTURA CANCELADA EN SU TOTALIDAD DOC.2000222428 $103.302  Y DOC.2000355340 $35.798</t>
  </si>
  <si>
    <t>2000198810</t>
  </si>
  <si>
    <t>MPS CUN-452</t>
  </si>
  <si>
    <t>20190927</t>
  </si>
  <si>
    <t>ZV</t>
  </si>
  <si>
    <t>COMPENSACION</t>
  </si>
  <si>
    <t>2500000000</t>
  </si>
  <si>
    <t>1903280042</t>
  </si>
  <si>
    <t>8161152022</t>
  </si>
  <si>
    <t>25307119917 LINA ISABEL TIQUE BARRETO</t>
  </si>
  <si>
    <t>2530719021</t>
  </si>
  <si>
    <t>1903280061</t>
  </si>
  <si>
    <t>MFAT0001020529</t>
  </si>
  <si>
    <t>8161157818</t>
  </si>
  <si>
    <t>25307117001 JOSE ISIDORO QUIJANO MONTENEGRO</t>
  </si>
  <si>
    <t>1903280083</t>
  </si>
  <si>
    <t>MFAT0001024153</t>
  </si>
  <si>
    <t>25307117870 JAIME  CASTILLO TINJACA</t>
  </si>
  <si>
    <t>1903280098</t>
  </si>
  <si>
    <t>MFAT0001029816</t>
  </si>
  <si>
    <t>8161201105</t>
  </si>
  <si>
    <t>2000186754</t>
  </si>
  <si>
    <t>cundinamarca</t>
  </si>
  <si>
    <t>EVENTO SEP_2019</t>
  </si>
  <si>
    <t>2000222428</t>
  </si>
  <si>
    <t>abono-76001624268 MIGUEL ANGEL YAÑEZ MONTAÑO</t>
  </si>
  <si>
    <t>7600117011</t>
  </si>
  <si>
    <t>2000204885</t>
  </si>
  <si>
    <t>MPS ATL-451</t>
  </si>
  <si>
    <t>atlantico</t>
  </si>
  <si>
    <t>EVENTO SEP_2019_saldo x legalizar</t>
  </si>
  <si>
    <t>800000000</t>
  </si>
  <si>
    <t>GIRO DIRECTO CUNDINAMARCA SEPTIEMBRE 2019</t>
  </si>
  <si>
    <t>GIRO DIRECTO ATLANTICO SEPTIEMBRE 2019</t>
  </si>
  <si>
    <t>Estado de cartera IPS:E S E    HOSPITAL   MARCO FELIPE  AFANADOR -  TOCAIMA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</si>
</sst>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#,##0_ ;[Red]\-#,##0\ "/>
    <numFmt numFmtId="166" formatCode="_(* #,##0.00_);_(* \(#,##0.00\);_(* &quot;-&quot;??_);_(@_)"/>
    <numFmt numFmtId="167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5" fillId="0" borderId="0"/>
    <xf numFmtId="0" fontId="6" fillId="0" borderId="0"/>
    <xf numFmtId="0" fontId="6" fillId="0" borderId="0"/>
    <xf numFmtId="166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1" fillId="0" borderId="0"/>
    <xf numFmtId="43" fontId="7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  <xf numFmtId="0" fontId="2" fillId="0" borderId="2" xfId="0" applyFont="1" applyBorder="1"/>
    <xf numFmtId="164" fontId="2" fillId="0" borderId="2" xfId="0" applyNumberFormat="1" applyFont="1" applyBorder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left"/>
    </xf>
    <xf numFmtId="0" fontId="2" fillId="0" borderId="0" xfId="0" applyFont="1" applyFill="1"/>
    <xf numFmtId="0" fontId="2" fillId="0" borderId="2" xfId="0" applyFont="1" applyFill="1" applyBorder="1"/>
    <xf numFmtId="164" fontId="2" fillId="0" borderId="2" xfId="0" applyNumberFormat="1" applyFont="1" applyFill="1" applyBorder="1"/>
    <xf numFmtId="0" fontId="2" fillId="0" borderId="1" xfId="0" applyFont="1" applyFill="1" applyBorder="1"/>
    <xf numFmtId="0" fontId="2" fillId="0" borderId="3" xfId="0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0" fontId="0" fillId="4" borderId="0" xfId="0" applyFill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9" xfId="0" applyFill="1" applyBorder="1" applyAlignment="1">
      <alignment horizontal="center"/>
    </xf>
    <xf numFmtId="0" fontId="3" fillId="4" borderId="0" xfId="0" applyFont="1" applyFill="1"/>
    <xf numFmtId="3" fontId="0" fillId="4" borderId="0" xfId="0" applyNumberFormat="1" applyFill="1"/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right"/>
    </xf>
    <xf numFmtId="0" fontId="0" fillId="4" borderId="9" xfId="0" applyFill="1" applyBorder="1" applyAlignment="1">
      <alignment horizontal="center" vertical="center"/>
    </xf>
    <xf numFmtId="3" fontId="4" fillId="3" borderId="0" xfId="0" applyNumberFormat="1" applyFont="1" applyFill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0" xfId="0" applyFill="1" applyAlignment="1">
      <alignment vertical="center"/>
    </xf>
    <xf numFmtId="165" fontId="0" fillId="4" borderId="0" xfId="0" applyNumberFormat="1" applyFill="1"/>
    <xf numFmtId="0" fontId="4" fillId="5" borderId="0" xfId="0" applyFont="1" applyFill="1"/>
    <xf numFmtId="165" fontId="8" fillId="4" borderId="0" xfId="0" applyNumberFormat="1" applyFont="1" applyFill="1"/>
    <xf numFmtId="0" fontId="0" fillId="0" borderId="9" xfId="0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4" fillId="5" borderId="0" xfId="0" applyFont="1" applyFill="1" applyAlignment="1">
      <alignment horizontal="right"/>
    </xf>
    <xf numFmtId="0" fontId="0" fillId="4" borderId="11" xfId="0" applyFill="1" applyBorder="1"/>
    <xf numFmtId="0" fontId="0" fillId="4" borderId="4" xfId="0" applyFill="1" applyBorder="1"/>
    <xf numFmtId="0" fontId="0" fillId="4" borderId="12" xfId="0" applyFill="1" applyBorder="1"/>
    <xf numFmtId="0" fontId="4" fillId="0" borderId="0" xfId="0" applyFont="1"/>
    <xf numFmtId="0" fontId="0" fillId="0" borderId="13" xfId="0" applyBorder="1"/>
    <xf numFmtId="14" fontId="0" fillId="0" borderId="13" xfId="0" applyNumberFormat="1" applyBorder="1"/>
    <xf numFmtId="0" fontId="0" fillId="0" borderId="0" xfId="0" applyBorder="1"/>
    <xf numFmtId="0" fontId="10" fillId="0" borderId="0" xfId="0" applyFont="1" applyAlignment="1">
      <alignment vertic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0" fontId="0" fillId="0" borderId="16" xfId="0" applyBorder="1"/>
    <xf numFmtId="14" fontId="0" fillId="0" borderId="16" xfId="0" applyNumberFormat="1" applyBorder="1"/>
    <xf numFmtId="166" fontId="0" fillId="0" borderId="17" xfId="4" applyFont="1" applyBorder="1"/>
    <xf numFmtId="166" fontId="0" fillId="0" borderId="15" xfId="4" applyFont="1" applyBorder="1"/>
    <xf numFmtId="0" fontId="4" fillId="5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4" fillId="5" borderId="0" xfId="0" applyFont="1" applyFill="1" applyAlignment="1">
      <alignment horizontal="left" vertical="center"/>
    </xf>
    <xf numFmtId="164" fontId="0" fillId="0" borderId="13" xfId="0" applyNumberFormat="1" applyBorder="1"/>
    <xf numFmtId="0" fontId="11" fillId="7" borderId="13" xfId="6" applyFill="1" applyBorder="1"/>
    <xf numFmtId="0" fontId="11" fillId="0" borderId="0" xfId="6"/>
    <xf numFmtId="0" fontId="11" fillId="0" borderId="0" xfId="6" applyAlignment="1">
      <alignment indent="1"/>
    </xf>
    <xf numFmtId="14" fontId="11" fillId="0" borderId="0" xfId="6" applyNumberFormat="1" applyAlignment="1">
      <alignment horizontal="right"/>
    </xf>
    <xf numFmtId="3" fontId="11" fillId="0" borderId="0" xfId="6" applyNumberFormat="1" applyAlignment="1">
      <alignment horizontal="right"/>
    </xf>
    <xf numFmtId="0" fontId="11" fillId="8" borderId="0" xfId="6" applyFill="1" applyAlignment="1">
      <alignment indent="1"/>
    </xf>
    <xf numFmtId="0" fontId="11" fillId="8" borderId="0" xfId="6" applyFill="1"/>
    <xf numFmtId="14" fontId="11" fillId="8" borderId="0" xfId="6" applyNumberFormat="1" applyFill="1" applyAlignment="1">
      <alignment horizontal="right"/>
    </xf>
    <xf numFmtId="3" fontId="11" fillId="8" borderId="0" xfId="6" applyNumberFormat="1" applyFill="1" applyAlignment="1">
      <alignment horizontal="right"/>
    </xf>
    <xf numFmtId="14" fontId="4" fillId="5" borderId="0" xfId="0" applyNumberFormat="1" applyFont="1" applyFill="1" applyAlignment="1">
      <alignment horizontal="right"/>
    </xf>
    <xf numFmtId="164" fontId="2" fillId="0" borderId="13" xfId="0" applyNumberFormat="1" applyFont="1" applyBorder="1"/>
    <xf numFmtId="164" fontId="1" fillId="0" borderId="13" xfId="0" applyNumberFormat="1" applyFont="1" applyBorder="1"/>
    <xf numFmtId="0" fontId="4" fillId="0" borderId="14" xfId="0" applyFont="1" applyFill="1" applyBorder="1"/>
    <xf numFmtId="0" fontId="0" fillId="0" borderId="13" xfId="0" applyFill="1" applyBorder="1"/>
    <xf numFmtId="0" fontId="2" fillId="0" borderId="13" xfId="0" applyNumberFormat="1" applyFont="1" applyBorder="1"/>
    <xf numFmtId="0" fontId="2" fillId="0" borderId="13" xfId="0" applyNumberFormat="1" applyFont="1" applyFill="1" applyBorder="1"/>
    <xf numFmtId="0" fontId="0" fillId="0" borderId="0" xfId="0" applyBorder="1" applyAlignment="1">
      <alignment horizontal="left"/>
    </xf>
    <xf numFmtId="0" fontId="0" fillId="4" borderId="0" xfId="0" applyFill="1" applyBorder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/>
    <xf numFmtId="0" fontId="4" fillId="3" borderId="0" xfId="0" applyFont="1" applyFill="1" applyBorder="1" applyAlignment="1">
      <alignment horizontal="left"/>
    </xf>
    <xf numFmtId="14" fontId="4" fillId="5" borderId="0" xfId="0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right"/>
    </xf>
    <xf numFmtId="0" fontId="4" fillId="5" borderId="13" xfId="0" applyFont="1" applyFill="1" applyBorder="1" applyAlignment="1">
      <alignment horizontal="left"/>
    </xf>
    <xf numFmtId="165" fontId="4" fillId="5" borderId="13" xfId="0" applyNumberFormat="1" applyFont="1" applyFill="1" applyBorder="1"/>
    <xf numFmtId="165" fontId="9" fillId="6" borderId="13" xfId="3" applyNumberFormat="1" applyFont="1" applyFill="1" applyBorder="1" applyAlignment="1">
      <alignment horizontal="right"/>
    </xf>
    <xf numFmtId="165" fontId="4" fillId="3" borderId="13" xfId="0" applyNumberFormat="1" applyFont="1" applyFill="1" applyBorder="1"/>
    <xf numFmtId="0" fontId="0" fillId="5" borderId="0" xfId="0" applyFill="1" applyAlignment="1">
      <alignment horizontal="left"/>
    </xf>
    <xf numFmtId="0" fontId="0" fillId="5" borderId="0" xfId="0" applyFill="1" applyBorder="1" applyAlignment="1">
      <alignment horizontal="left"/>
    </xf>
    <xf numFmtId="167" fontId="0" fillId="0" borderId="13" xfId="5" applyNumberFormat="1" applyFont="1" applyBorder="1" applyAlignment="1">
      <alignment horizontal="left"/>
    </xf>
    <xf numFmtId="167" fontId="0" fillId="0" borderId="13" xfId="5" applyNumberFormat="1" applyFont="1" applyBorder="1"/>
    <xf numFmtId="167" fontId="0" fillId="4" borderId="13" xfId="5" applyNumberFormat="1" applyFont="1" applyFill="1" applyBorder="1"/>
    <xf numFmtId="0" fontId="2" fillId="0" borderId="13" xfId="0" applyFont="1" applyBorder="1"/>
    <xf numFmtId="1" fontId="2" fillId="0" borderId="13" xfId="0" applyNumberFormat="1" applyFont="1" applyBorder="1" applyAlignment="1">
      <alignment horizontal="left"/>
    </xf>
    <xf numFmtId="0" fontId="1" fillId="2" borderId="17" xfId="0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164" fontId="1" fillId="3" borderId="17" xfId="0" applyNumberFormat="1" applyFont="1" applyFill="1" applyBorder="1" applyAlignment="1">
      <alignment horizontal="center" vertical="center" wrapText="1"/>
    </xf>
    <xf numFmtId="1" fontId="1" fillId="3" borderId="17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left"/>
    </xf>
    <xf numFmtId="0" fontId="0" fillId="0" borderId="0" xfId="0" applyAlignment="1">
      <alignment indent="1"/>
    </xf>
    <xf numFmtId="1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11" fillId="0" borderId="0" xfId="0" applyFont="1"/>
    <xf numFmtId="0" fontId="0" fillId="8" borderId="0" xfId="0" applyFill="1" applyAlignment="1">
      <alignment indent="1"/>
    </xf>
    <xf numFmtId="0" fontId="0" fillId="8" borderId="0" xfId="0" applyFill="1"/>
    <xf numFmtId="14" fontId="0" fillId="8" borderId="0" xfId="0" applyNumberFormat="1" applyFill="1" applyAlignment="1">
      <alignment horizontal="right"/>
    </xf>
    <xf numFmtId="3" fontId="0" fillId="8" borderId="0" xfId="0" applyNumberFormat="1" applyFill="1" applyAlignment="1">
      <alignment horizontal="right"/>
    </xf>
    <xf numFmtId="3" fontId="0" fillId="4" borderId="0" xfId="0" applyNumberFormat="1" applyFill="1" applyBorder="1"/>
    <xf numFmtId="0" fontId="13" fillId="0" borderId="13" xfId="0" applyFont="1" applyBorder="1"/>
    <xf numFmtId="14" fontId="13" fillId="0" borderId="13" xfId="0" applyNumberFormat="1" applyFont="1" applyBorder="1"/>
    <xf numFmtId="166" fontId="13" fillId="0" borderId="13" xfId="7" applyNumberFormat="1" applyFont="1" applyFill="1" applyBorder="1"/>
    <xf numFmtId="0" fontId="0" fillId="0" borderId="13" xfId="0" applyFont="1" applyFill="1" applyBorder="1"/>
    <xf numFmtId="0" fontId="4" fillId="0" borderId="21" xfId="0" applyFont="1" applyBorder="1"/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4" fillId="5" borderId="0" xfId="0" applyFont="1" applyFill="1" applyAlignment="1">
      <alignment horizontal="left" vertical="center"/>
    </xf>
    <xf numFmtId="0" fontId="3" fillId="4" borderId="0" xfId="0" applyFont="1" applyFill="1" applyAlignment="1"/>
  </cellXfs>
  <cellStyles count="8">
    <cellStyle name="Excel Built-in Normal" xfId="2" xr:uid="{FEAD7595-BA08-478F-B751-377DB77EF33F}"/>
    <cellStyle name="Excel Built-in Normal 1" xfId="1" xr:uid="{415A6882-2E43-4BC3-9D04-44747B12C90A}"/>
    <cellStyle name="Millares" xfId="7" builtinId="3"/>
    <cellStyle name="Millares 2" xfId="4" xr:uid="{53DD0C5B-B4C3-48EB-8547-1B129FF366CC}"/>
    <cellStyle name="Moneda" xfId="5" builtinId="4"/>
    <cellStyle name="Normal" xfId="0" builtinId="0"/>
    <cellStyle name="Normal 2" xfId="6" xr:uid="{5BE59663-F06B-4ABC-845D-D9763F284EAB}"/>
    <cellStyle name="Normal 2 2" xfId="3" xr:uid="{93DAE960-8E3E-41B7-B037-DB5BBB3569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104777</xdr:colOff>
      <xdr:row>1</xdr:row>
      <xdr:rowOff>142876</xdr:rowOff>
    </xdr:from>
    <xdr:to>
      <xdr:col>4</xdr:col>
      <xdr:colOff>1000126</xdr:colOff>
      <xdr:row>4</xdr:row>
      <xdr:rowOff>28576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A9ED80E-4DB8-4ABC-9936-D3203DFB50C3}"/>
            </a:ext>
          </a:extLst>
        </xdr:cNvPr>
        <xdr:cNvGrpSpPr/>
      </xdr:nvGrpSpPr>
      <xdr:grpSpPr bwMode="auto">
        <a:xfrm>
          <a:off x="1381127" y="333376"/>
          <a:ext cx="3238499" cy="628650"/>
          <a:chOff x="0" y="0"/>
          <a:chExt cx="5407" cy="1440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B677D50F-E6DC-40C9-AD84-6C6C097D90A9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368" cy="1440"/>
          </a:xfrm>
          <a:prstGeom prst="ellipse">
            <a:avLst/>
          </a:prstGeom>
          <a:solidFill>
            <a:srgbClr val="FFFFFF"/>
          </a:solidFill>
          <a:ln w="38100">
            <a:solidFill>
              <a:srgbClr val="00FFFF"/>
            </a:solidFill>
            <a:round/>
            <a:headEnd/>
            <a:tailEnd/>
          </a:ln>
        </xdr:spPr>
        <xdr:txBody>
          <a:bodyPr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3E8F8E9C-3004-4F43-BC1A-467712A9D335}"/>
              </a:ext>
            </a:extLst>
          </xdr:cNvPr>
          <xdr:cNvSpPr>
            <a:spLocks noChangeArrowheads="1"/>
          </xdr:cNvSpPr>
        </xdr:nvSpPr>
        <xdr:spPr bwMode="auto">
          <a:xfrm>
            <a:off x="1265" y="320"/>
            <a:ext cx="3955" cy="657"/>
          </a:xfrm>
          <a:prstGeom prst="rect">
            <a:avLst/>
          </a:prstGeom>
          <a:solidFill>
            <a:srgbClr val="FFFFFF"/>
          </a:solidFill>
          <a:ln w="28575">
            <a:solidFill>
              <a:srgbClr val="00FFFF"/>
            </a:solidFill>
            <a:miter lim="800000"/>
            <a:headEnd/>
            <a:tailEnd/>
          </a:ln>
        </xdr:spPr>
        <xdr:txBody>
          <a:bodyPr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7475B5EB-AF31-4C37-8CB4-D8F47C5DFB0D}"/>
              </a:ext>
            </a:extLst>
          </xdr:cNvPr>
          <xdr:cNvSpPr>
            <a:spLocks noChangeArrowheads="1"/>
          </xdr:cNvSpPr>
        </xdr:nvSpPr>
        <xdr:spPr bwMode="auto">
          <a:xfrm>
            <a:off x="1200" y="393"/>
            <a:ext cx="3969" cy="510"/>
          </a:xfrm>
          <a:prstGeom prst="rect">
            <a:avLst/>
          </a:prstGeom>
          <a:solidFill>
            <a:srgbClr val="3B26D6"/>
          </a:solidFill>
          <a:ln w="9525">
            <a:solidFill>
              <a:srgbClr val="FFFFFF"/>
            </a:solidFill>
            <a:miter lim="800000"/>
            <a:headEnd/>
            <a:tailEnd/>
          </a:ln>
          <a:effectLst/>
        </xdr:spPr>
        <xdr:txBody>
          <a:bodyPr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F53083B7-06F9-489F-9BEA-34CA7A3D7A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6" y="372"/>
            <a:ext cx="4111" cy="5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91440" tIns="46800" rIns="91440" bIns="45720" anchor="t" upright="1"/>
          <a:lstStyle/>
          <a:p>
            <a:pPr>
              <a:spcAft>
                <a:spcPts val="0"/>
              </a:spcAft>
            </a:pPr>
            <a:r>
              <a:rPr lang="es-ES" sz="1100" b="1" i="1">
                <a:solidFill>
                  <a:srgbClr val="FFFFFF"/>
                </a:solidFill>
                <a:effectLst/>
                <a:latin typeface="Futura Lt BT"/>
                <a:ea typeface="Times New Roman" panose="02020603050405020304" pitchFamily="18" charset="0"/>
                <a:cs typeface="Times New Roman" panose="02020603050405020304" pitchFamily="18" charset="0"/>
              </a:rPr>
              <a:t>HOSPITAL MARCO FELIPE AFANADOR</a:t>
            </a:r>
            <a:endParaRPr lang="es-CO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5E5A8050-5517-464C-A6C0-9D66FD85A627}"/>
              </a:ext>
            </a:extLst>
          </xdr:cNvPr>
          <xdr:cNvSpPr>
            <a:spLocks noChangeArrowheads="1"/>
          </xdr:cNvSpPr>
        </xdr:nvSpPr>
        <xdr:spPr bwMode="auto">
          <a:xfrm>
            <a:off x="67" y="109"/>
            <a:ext cx="1229" cy="1206"/>
          </a:xfrm>
          <a:prstGeom prst="ellipse">
            <a:avLst/>
          </a:prstGeom>
          <a:solidFill>
            <a:srgbClr val="3B26D6"/>
          </a:solidFill>
          <a:ln w="38100">
            <a:solidFill>
              <a:srgbClr val="FFFFFF"/>
            </a:solidFill>
            <a:round/>
            <a:headEnd/>
            <a:tailEnd/>
          </a:ln>
        </xdr:spPr>
        <xdr:txBody>
          <a:bodyPr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8" name="Oval 7">
            <a:extLst>
              <a:ext uri="{FF2B5EF4-FFF2-40B4-BE49-F238E27FC236}">
                <a16:creationId xmlns:a16="http://schemas.microsoft.com/office/drawing/2014/main" id="{44F857B0-F6D3-4FE5-85BF-D6541C01CB7E}"/>
              </a:ext>
            </a:extLst>
          </xdr:cNvPr>
          <xdr:cNvSpPr>
            <a:spLocks noChangeArrowheads="1"/>
          </xdr:cNvSpPr>
        </xdr:nvSpPr>
        <xdr:spPr bwMode="auto">
          <a:xfrm>
            <a:off x="96" y="95"/>
            <a:ext cx="1160" cy="1253"/>
          </a:xfrm>
          <a:prstGeom prst="ellipse">
            <a:avLst/>
          </a:prstGeom>
          <a:solidFill>
            <a:srgbClr val="3B26D6"/>
          </a:solidFill>
          <a:ln w="76200">
            <a:noFill/>
            <a:round/>
            <a:headEnd/>
            <a:tailEnd/>
          </a:ln>
        </xdr:spPr>
        <xdr:txBody>
          <a:bodyPr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B642A276-0001-4C78-BB5E-6F4FB4215783}"/>
              </a:ext>
            </a:extLst>
          </xdr:cNvPr>
          <xdr:cNvSpPr>
            <a:spLocks noChangeArrowheads="1"/>
          </xdr:cNvSpPr>
        </xdr:nvSpPr>
        <xdr:spPr bwMode="auto">
          <a:xfrm>
            <a:off x="219" y="489"/>
            <a:ext cx="174" cy="120"/>
          </a:xfrm>
          <a:prstGeom prst="rect">
            <a:avLst/>
          </a:prstGeom>
          <a:solidFill>
            <a:srgbClr val="FFFFFF"/>
          </a:solidFill>
          <a:ln w="3175">
            <a:solidFill>
              <a:srgbClr val="FFFFFF"/>
            </a:solidFill>
            <a:miter lim="800000"/>
            <a:headEnd/>
            <a:tailEnd/>
          </a:ln>
          <a:effectLst>
            <a:outerShdw dist="53882" dir="2700000" algn="ctr" rotWithShape="0">
              <a:srgbClr val="000000">
                <a:alpha val="50000"/>
              </a:srgbClr>
            </a:outerShdw>
          </a:effectLst>
        </xdr:spPr>
        <xdr:txBody>
          <a:bodyPr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F2FED6E9-9173-4F33-93A0-5993E2A20164}"/>
              </a:ext>
            </a:extLst>
          </xdr:cNvPr>
          <xdr:cNvSpPr>
            <a:spLocks noChangeArrowheads="1"/>
          </xdr:cNvSpPr>
        </xdr:nvSpPr>
        <xdr:spPr bwMode="auto">
          <a:xfrm>
            <a:off x="407" y="489"/>
            <a:ext cx="139" cy="210"/>
          </a:xfrm>
          <a:prstGeom prst="rect">
            <a:avLst/>
          </a:prstGeom>
          <a:solidFill>
            <a:srgbClr val="FFFFFF"/>
          </a:solidFill>
          <a:ln w="3175">
            <a:solidFill>
              <a:srgbClr val="FFFFFF"/>
            </a:solidFill>
            <a:miter lim="800000"/>
            <a:headEnd/>
            <a:tailEnd/>
          </a:ln>
          <a:effectLst>
            <a:outerShdw dist="45791" dir="3378596" algn="ctr" rotWithShape="0">
              <a:srgbClr val="000000">
                <a:alpha val="50000"/>
              </a:srgbClr>
            </a:outerShdw>
          </a:effectLst>
        </xdr:spPr>
        <xdr:txBody>
          <a:bodyPr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52C3B191-E98F-4A40-A88F-04D155EE04AD}"/>
              </a:ext>
            </a:extLst>
          </xdr:cNvPr>
          <xdr:cNvSpPr>
            <a:spLocks noChangeArrowheads="1"/>
          </xdr:cNvSpPr>
        </xdr:nvSpPr>
        <xdr:spPr bwMode="auto">
          <a:xfrm>
            <a:off x="785" y="493"/>
            <a:ext cx="139" cy="209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  <a:effectLst>
            <a:outerShdw dist="53882" dir="2700000" algn="ctr" rotWithShape="0">
              <a:srgbClr val="000000">
                <a:alpha val="50000"/>
              </a:srgbClr>
            </a:outerShdw>
          </a:effectLst>
        </xdr:spPr>
        <xdr:txBody>
          <a:bodyPr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2" name="Oval 11">
            <a:extLst>
              <a:ext uri="{FF2B5EF4-FFF2-40B4-BE49-F238E27FC236}">
                <a16:creationId xmlns:a16="http://schemas.microsoft.com/office/drawing/2014/main" id="{4031C659-F343-4B45-9DB2-B58A4A609AA3}"/>
              </a:ext>
            </a:extLst>
          </xdr:cNvPr>
          <xdr:cNvSpPr>
            <a:spLocks noChangeArrowheads="1"/>
          </xdr:cNvSpPr>
        </xdr:nvSpPr>
        <xdr:spPr bwMode="auto">
          <a:xfrm>
            <a:off x="773" y="248"/>
            <a:ext cx="163" cy="168"/>
          </a:xfrm>
          <a:prstGeom prst="ellipse">
            <a:avLst/>
          </a:prstGeom>
          <a:solidFill>
            <a:srgbClr val="FFFFFF"/>
          </a:solidFill>
          <a:ln w="9525">
            <a:solidFill>
              <a:srgbClr val="FFFFFF"/>
            </a:solidFill>
            <a:round/>
            <a:headEnd/>
            <a:tailEnd/>
          </a:ln>
          <a:effectLst>
            <a:outerShdw dist="45791" dir="2021404" algn="ctr" rotWithShape="0">
              <a:srgbClr val="000000">
                <a:alpha val="50000"/>
              </a:srgbClr>
            </a:outerShdw>
          </a:effectLst>
        </xdr:spPr>
        <xdr:txBody>
          <a:bodyPr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EF072F53-1C04-436F-8306-B67B11097BB6}"/>
              </a:ext>
            </a:extLst>
          </xdr:cNvPr>
          <xdr:cNvSpPr>
            <a:spLocks noChangeArrowheads="1"/>
          </xdr:cNvSpPr>
        </xdr:nvSpPr>
        <xdr:spPr bwMode="auto">
          <a:xfrm>
            <a:off x="219" y="705"/>
            <a:ext cx="884" cy="120"/>
          </a:xfrm>
          <a:prstGeom prst="rect">
            <a:avLst/>
          </a:prstGeom>
          <a:solidFill>
            <a:srgbClr val="FFFFFF"/>
          </a:solidFill>
          <a:ln w="12700">
            <a:solidFill>
              <a:srgbClr val="FFFFFF"/>
            </a:solidFill>
            <a:miter lim="800000"/>
            <a:headEnd/>
            <a:tailEnd/>
          </a:ln>
          <a:effectLst>
            <a:outerShdw dist="53882" dir="2700000" algn="ctr" rotWithShape="0">
              <a:srgbClr val="000000">
                <a:alpha val="50000"/>
              </a:srgbClr>
            </a:outerShdw>
          </a:effectLst>
        </xdr:spPr>
        <xdr:txBody>
          <a:bodyPr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EB493095-8CF6-4D6F-A5C7-F31634DB9409}"/>
              </a:ext>
            </a:extLst>
          </xdr:cNvPr>
          <xdr:cNvSpPr>
            <a:spLocks noChangeArrowheads="1"/>
          </xdr:cNvSpPr>
        </xdr:nvSpPr>
        <xdr:spPr bwMode="auto">
          <a:xfrm>
            <a:off x="783" y="844"/>
            <a:ext cx="139" cy="300"/>
          </a:xfrm>
          <a:prstGeom prst="rect">
            <a:avLst/>
          </a:prstGeom>
          <a:solidFill>
            <a:srgbClr val="FFFFFF"/>
          </a:solidFill>
          <a:ln w="3175">
            <a:solidFill>
              <a:srgbClr val="FFFFFF"/>
            </a:solidFill>
            <a:miter lim="800000"/>
            <a:headEnd/>
            <a:tailEnd/>
          </a:ln>
          <a:effectLst>
            <a:outerShdw dist="45791" dir="2021404" algn="ctr" rotWithShape="0">
              <a:srgbClr val="000000">
                <a:alpha val="50000"/>
              </a:srgbClr>
            </a:outerShdw>
          </a:effectLst>
        </xdr:spPr>
        <xdr:txBody>
          <a:bodyPr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6AE0740-6DF2-4B64-BC81-BB545E964FE7}"/>
              </a:ext>
            </a:extLst>
          </xdr:cNvPr>
          <xdr:cNvSpPr>
            <a:spLocks noChangeArrowheads="1"/>
          </xdr:cNvSpPr>
        </xdr:nvSpPr>
        <xdr:spPr bwMode="auto">
          <a:xfrm>
            <a:off x="404" y="844"/>
            <a:ext cx="139" cy="300"/>
          </a:xfrm>
          <a:prstGeom prst="rect">
            <a:avLst/>
          </a:prstGeom>
          <a:solidFill>
            <a:srgbClr val="FFFFFF"/>
          </a:solidFill>
          <a:ln w="3175">
            <a:solidFill>
              <a:srgbClr val="FFFFFF"/>
            </a:solidFill>
            <a:miter lim="800000"/>
            <a:headEnd/>
            <a:tailEnd/>
          </a:ln>
          <a:effectLst>
            <a:outerShdw dist="35921" dir="2700000" algn="ctr" rotWithShape="0">
              <a:srgbClr val="000000">
                <a:alpha val="50000"/>
              </a:srgbClr>
            </a:outerShdw>
          </a:effectLst>
        </xdr:spPr>
        <xdr:txBody>
          <a:bodyPr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DEF0F231-5A87-4496-AA95-0EE906823529}"/>
              </a:ext>
            </a:extLst>
          </xdr:cNvPr>
          <xdr:cNvSpPr>
            <a:spLocks noChangeArrowheads="1"/>
          </xdr:cNvSpPr>
        </xdr:nvSpPr>
        <xdr:spPr bwMode="auto">
          <a:xfrm>
            <a:off x="935" y="486"/>
            <a:ext cx="174" cy="120"/>
          </a:xfrm>
          <a:prstGeom prst="rect">
            <a:avLst/>
          </a:prstGeom>
          <a:solidFill>
            <a:srgbClr val="FFFFFF"/>
          </a:solidFill>
          <a:ln w="3175">
            <a:solidFill>
              <a:srgbClr val="FFFFFF"/>
            </a:solidFill>
            <a:miter lim="800000"/>
            <a:headEnd/>
            <a:tailEnd/>
          </a:ln>
          <a:effectLst>
            <a:outerShdw dist="45791" dir="3378596" algn="ctr" rotWithShape="0">
              <a:srgbClr val="000000">
                <a:alpha val="50000"/>
              </a:srgbClr>
            </a:outerShdw>
          </a:effectLst>
        </xdr:spPr>
        <xdr:txBody>
          <a:bodyPr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Oval 16">
            <a:extLst>
              <a:ext uri="{FF2B5EF4-FFF2-40B4-BE49-F238E27FC236}">
                <a16:creationId xmlns:a16="http://schemas.microsoft.com/office/drawing/2014/main" id="{32D4E7E8-763C-400D-8700-6C0D43A7D430}"/>
              </a:ext>
            </a:extLst>
          </xdr:cNvPr>
          <xdr:cNvSpPr>
            <a:spLocks noChangeArrowheads="1"/>
          </xdr:cNvSpPr>
        </xdr:nvSpPr>
        <xdr:spPr bwMode="auto">
          <a:xfrm>
            <a:off x="385" y="248"/>
            <a:ext cx="163" cy="168"/>
          </a:xfrm>
          <a:prstGeom prst="ellipse">
            <a:avLst/>
          </a:prstGeom>
          <a:solidFill>
            <a:srgbClr val="FFFFFF"/>
          </a:solidFill>
          <a:ln w="9525">
            <a:solidFill>
              <a:srgbClr val="FFFFFF"/>
            </a:solidFill>
            <a:round/>
            <a:headEnd/>
            <a:tailEnd/>
          </a:ln>
          <a:effectLst>
            <a:outerShdw dist="45791" dir="2021404" algn="ctr" rotWithShape="0">
              <a:srgbClr val="000000">
                <a:alpha val="50000"/>
              </a:srgbClr>
            </a:outerShdw>
          </a:effectLst>
        </xdr:spPr>
        <xdr:txBody>
          <a:bodyPr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" name="Oval 17">
            <a:extLst>
              <a:ext uri="{FF2B5EF4-FFF2-40B4-BE49-F238E27FC236}">
                <a16:creationId xmlns:a16="http://schemas.microsoft.com/office/drawing/2014/main" id="{F1CB79F0-BD5A-4ADB-A301-6831CE5F961B}"/>
              </a:ext>
            </a:extLst>
          </xdr:cNvPr>
          <xdr:cNvSpPr>
            <a:spLocks noChangeArrowheads="1"/>
          </xdr:cNvSpPr>
        </xdr:nvSpPr>
        <xdr:spPr bwMode="auto">
          <a:xfrm>
            <a:off x="604" y="430"/>
            <a:ext cx="115" cy="1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FFFFFF"/>
            </a:solidFill>
            <a:round/>
            <a:headEnd/>
            <a:tailEnd/>
          </a:ln>
          <a:effectLst>
            <a:outerShdw dist="40161" dir="1106097" algn="ctr" rotWithShape="0">
              <a:srgbClr val="000000">
                <a:alpha val="50000"/>
              </a:srgbClr>
            </a:outerShdw>
          </a:effectLst>
        </xdr:spPr>
        <xdr:txBody>
          <a:bodyPr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AutoShape 18">
            <a:extLst>
              <a:ext uri="{FF2B5EF4-FFF2-40B4-BE49-F238E27FC236}">
                <a16:creationId xmlns:a16="http://schemas.microsoft.com/office/drawing/2014/main" id="{AE71D967-3125-4204-A51F-D64B0515DE48}"/>
              </a:ext>
            </a:extLst>
          </xdr:cNvPr>
          <xdr:cNvSpPr>
            <a:spLocks noChangeArrowheads="1"/>
          </xdr:cNvSpPr>
        </xdr:nvSpPr>
        <xdr:spPr bwMode="auto">
          <a:xfrm>
            <a:off x="3090" y="1050"/>
            <a:ext cx="2154" cy="340"/>
          </a:xfrm>
          <a:prstGeom prst="flowChartAlternateProcess">
            <a:avLst/>
          </a:prstGeom>
          <a:solidFill>
            <a:srgbClr val="00FFFF"/>
          </a:solidFill>
          <a:ln w="9525">
            <a:noFill/>
            <a:miter lim="800000"/>
            <a:headEnd/>
            <a:tailEnd/>
          </a:ln>
        </xdr:spPr>
        <xdr:txBody>
          <a:bodyPr wrap="square" lIns="91440" tIns="45720" rIns="91440" bIns="45720" anchor="t" upright="1"/>
          <a:lstStyle/>
          <a:p>
            <a:pPr>
              <a:spcAft>
                <a:spcPts val="0"/>
              </a:spcAft>
            </a:pPr>
            <a:r>
              <a:rPr lang="es-ES" sz="900" i="1">
                <a:solidFill>
                  <a:srgbClr val="FFFFFF"/>
                </a:solidFill>
                <a:effectLst/>
                <a:latin typeface="Futura Lt BT"/>
                <a:ea typeface="Times New Roman" panose="02020603050405020304" pitchFamily="18" charset="0"/>
                <a:cs typeface="Times New Roman" panose="02020603050405020304" pitchFamily="18" charset="0"/>
              </a:rPr>
              <a:t>Empresa Social del Estado</a:t>
            </a:r>
            <a:endParaRPr lang="es-CO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47626</xdr:rowOff>
    </xdr:from>
    <xdr:ext cx="2190750" cy="323850"/>
    <xdr:pic>
      <xdr:nvPicPr>
        <xdr:cNvPr id="2" name="Imagen 1">
          <a:extLst>
            <a:ext uri="{FF2B5EF4-FFF2-40B4-BE49-F238E27FC236}">
              <a16:creationId xmlns:a16="http://schemas.microsoft.com/office/drawing/2014/main" id="{9E066E3F-9F30-4FEA-8200-35BBFC13F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409576"/>
          <a:ext cx="21907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152400</xdr:colOff>
      <xdr:row>1</xdr:row>
      <xdr:rowOff>133350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0F47E669-A031-49BA-B423-4E76551A0FF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152400</xdr:colOff>
      <xdr:row>2</xdr:row>
      <xdr:rowOff>133350</xdr:rowOff>
    </xdr:to>
    <xdr:pic>
      <xdr:nvPicPr>
        <xdr:cNvPr id="3" name="Picture 14">
          <a:extLst>
            <a:ext uri="{FF2B5EF4-FFF2-40B4-BE49-F238E27FC236}">
              <a16:creationId xmlns:a16="http://schemas.microsoft.com/office/drawing/2014/main" id="{D535CB81-BF8E-4610-A567-33B5229FBA0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152400</xdr:colOff>
      <xdr:row>3</xdr:row>
      <xdr:rowOff>133350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58925EB8-FF4B-4135-AC98-404D6B2D8D4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152400</xdr:colOff>
      <xdr:row>4</xdr:row>
      <xdr:rowOff>133350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DE034316-0AFC-4CBD-9880-B6379937D1B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152400</xdr:colOff>
      <xdr:row>5</xdr:row>
      <xdr:rowOff>133350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006D676C-D67D-44FE-9D6A-93B3785A67F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152400</xdr:colOff>
      <xdr:row>6</xdr:row>
      <xdr:rowOff>133350</xdr:rowOff>
    </xdr:to>
    <xdr:pic>
      <xdr:nvPicPr>
        <xdr:cNvPr id="7" name="Picture 10">
          <a:extLst>
            <a:ext uri="{FF2B5EF4-FFF2-40B4-BE49-F238E27FC236}">
              <a16:creationId xmlns:a16="http://schemas.microsoft.com/office/drawing/2014/main" id="{EE453F97-C9CF-4462-9185-4FC8992CCE5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152400</xdr:colOff>
      <xdr:row>7</xdr:row>
      <xdr:rowOff>133350</xdr:rowOff>
    </xdr:to>
    <xdr:pic>
      <xdr:nvPicPr>
        <xdr:cNvPr id="8" name="Picture 9">
          <a:extLst>
            <a:ext uri="{FF2B5EF4-FFF2-40B4-BE49-F238E27FC236}">
              <a16:creationId xmlns:a16="http://schemas.microsoft.com/office/drawing/2014/main" id="{C68CB207-FFC4-4412-9F44-FAB715E5664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152400</xdr:colOff>
      <xdr:row>8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D4B56A9-EF7F-46BF-883E-57D16892D0D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5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152400</xdr:colOff>
      <xdr:row>9</xdr:row>
      <xdr:rowOff>133350</xdr:rowOff>
    </xdr:to>
    <xdr:pic>
      <xdr:nvPicPr>
        <xdr:cNvPr id="10" name="Picture 7">
          <a:extLst>
            <a:ext uri="{FF2B5EF4-FFF2-40B4-BE49-F238E27FC236}">
              <a16:creationId xmlns:a16="http://schemas.microsoft.com/office/drawing/2014/main" id="{BAB3C19E-49F5-495E-8C96-BC03E62C800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7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152400</xdr:colOff>
      <xdr:row>10</xdr:row>
      <xdr:rowOff>133350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2AEEF68D-A0C1-44A6-A01C-A15444C9446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152400</xdr:colOff>
      <xdr:row>11</xdr:row>
      <xdr:rowOff>133350</xdr:rowOff>
    </xdr:to>
    <xdr:pic>
      <xdr:nvPicPr>
        <xdr:cNvPr id="12" name="Picture 3">
          <a:extLst>
            <a:ext uri="{FF2B5EF4-FFF2-40B4-BE49-F238E27FC236}">
              <a16:creationId xmlns:a16="http://schemas.microsoft.com/office/drawing/2014/main" id="{ED534E48-E19D-4A07-9964-0A3EAD03DA7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1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152400</xdr:colOff>
      <xdr:row>12</xdr:row>
      <xdr:rowOff>133350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B70F5DD3-4259-4912-962E-198B4B21673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152400</xdr:colOff>
      <xdr:row>16</xdr:row>
      <xdr:rowOff>133350</xdr:rowOff>
    </xdr:to>
    <xdr:pic>
      <xdr:nvPicPr>
        <xdr:cNvPr id="24" name="Picture 11">
          <a:extLst>
            <a:ext uri="{FF2B5EF4-FFF2-40B4-BE49-F238E27FC236}">
              <a16:creationId xmlns:a16="http://schemas.microsoft.com/office/drawing/2014/main" id="{DC1982E5-1500-4C0B-B7A0-D0A8A5AB9BD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152400</xdr:colOff>
      <xdr:row>17</xdr:row>
      <xdr:rowOff>133350</xdr:rowOff>
    </xdr:to>
    <xdr:pic>
      <xdr:nvPicPr>
        <xdr:cNvPr id="25" name="Picture 10">
          <a:extLst>
            <a:ext uri="{FF2B5EF4-FFF2-40B4-BE49-F238E27FC236}">
              <a16:creationId xmlns:a16="http://schemas.microsoft.com/office/drawing/2014/main" id="{D7AF3F87-6E68-4F91-AD8C-F4723845170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152400</xdr:colOff>
      <xdr:row>18</xdr:row>
      <xdr:rowOff>133350</xdr:rowOff>
    </xdr:to>
    <xdr:pic>
      <xdr:nvPicPr>
        <xdr:cNvPr id="26" name="Picture 9">
          <a:extLst>
            <a:ext uri="{FF2B5EF4-FFF2-40B4-BE49-F238E27FC236}">
              <a16:creationId xmlns:a16="http://schemas.microsoft.com/office/drawing/2014/main" id="{C0BC5D1E-BC72-4B88-A8EA-E375798E15B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152400</xdr:colOff>
      <xdr:row>19</xdr:row>
      <xdr:rowOff>133350</xdr:rowOff>
    </xdr:to>
    <xdr:pic>
      <xdr:nvPicPr>
        <xdr:cNvPr id="27" name="Picture 8">
          <a:extLst>
            <a:ext uri="{FF2B5EF4-FFF2-40B4-BE49-F238E27FC236}">
              <a16:creationId xmlns:a16="http://schemas.microsoft.com/office/drawing/2014/main" id="{4223953E-EB2E-4E64-A696-DC06CBE7827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152400</xdr:colOff>
      <xdr:row>20</xdr:row>
      <xdr:rowOff>133350</xdr:rowOff>
    </xdr:to>
    <xdr:pic>
      <xdr:nvPicPr>
        <xdr:cNvPr id="28" name="Picture 7">
          <a:extLst>
            <a:ext uri="{FF2B5EF4-FFF2-40B4-BE49-F238E27FC236}">
              <a16:creationId xmlns:a16="http://schemas.microsoft.com/office/drawing/2014/main" id="{8FFC1721-BE5B-4446-9D17-94E1012908B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152400</xdr:colOff>
      <xdr:row>21</xdr:row>
      <xdr:rowOff>133350</xdr:rowOff>
    </xdr:to>
    <xdr:pic>
      <xdr:nvPicPr>
        <xdr:cNvPr id="29" name="Picture 6">
          <a:extLst>
            <a:ext uri="{FF2B5EF4-FFF2-40B4-BE49-F238E27FC236}">
              <a16:creationId xmlns:a16="http://schemas.microsoft.com/office/drawing/2014/main" id="{1DAA8128-B6A8-4654-8209-306275D362E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152400</xdr:colOff>
      <xdr:row>25</xdr:row>
      <xdr:rowOff>133350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69EF64CD-1EAA-46DA-9282-A412B7CE9E8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152400</xdr:colOff>
      <xdr:row>26</xdr:row>
      <xdr:rowOff>133350</xdr:rowOff>
    </xdr:to>
    <xdr:pic>
      <xdr:nvPicPr>
        <xdr:cNvPr id="31" name="Picture 4">
          <a:extLst>
            <a:ext uri="{FF2B5EF4-FFF2-40B4-BE49-F238E27FC236}">
              <a16:creationId xmlns:a16="http://schemas.microsoft.com/office/drawing/2014/main" id="{A5DE0F61-A658-48FA-9BC8-40B7C15F076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1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ORTE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PAGADAS"/>
      <sheetName val="CARTERA"/>
      <sheetName val="GLOSA POR CONCILIAR"/>
      <sheetName val="ZP"/>
    </sheetNames>
    <sheetDataSet>
      <sheetData sheetId="0"/>
      <sheetData sheetId="1"/>
      <sheetData sheetId="2">
        <row r="1">
          <cell r="F1" t="str">
            <v>Referencia</v>
          </cell>
          <cell r="G1" t="str">
            <v>Importe en moneda local</v>
          </cell>
        </row>
        <row r="2">
          <cell r="F2">
            <v>31563</v>
          </cell>
          <cell r="G2">
            <v>36300</v>
          </cell>
        </row>
        <row r="3">
          <cell r="F3">
            <v>7464</v>
          </cell>
          <cell r="G3">
            <v>124770</v>
          </cell>
        </row>
        <row r="4">
          <cell r="F4">
            <v>7511</v>
          </cell>
          <cell r="G4">
            <v>62200</v>
          </cell>
        </row>
        <row r="5">
          <cell r="F5">
            <v>30941</v>
          </cell>
          <cell r="G5">
            <v>214272</v>
          </cell>
        </row>
        <row r="6">
          <cell r="F6">
            <v>32390</v>
          </cell>
          <cell r="G6">
            <v>64670</v>
          </cell>
        </row>
      </sheetData>
      <sheetData sheetId="3">
        <row r="1">
          <cell r="F1" t="str">
            <v>Referencia</v>
          </cell>
          <cell r="G1" t="str">
            <v>Importe en moneda local</v>
          </cell>
        </row>
        <row r="2">
          <cell r="F2">
            <v>7464</v>
          </cell>
          <cell r="G2">
            <v>17000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11FA2-0333-4C9F-A0D7-636868AFB720}">
  <sheetPr>
    <tabColor rgb="FF92D050"/>
  </sheetPr>
  <dimension ref="A1:Q86"/>
  <sheetViews>
    <sheetView topLeftCell="D1" zoomScaleNormal="100" workbookViewId="0">
      <pane ySplit="1" topLeftCell="A8" activePane="bottomLeft" state="frozen"/>
      <selection pane="bottomLeft" activeCell="I7" sqref="I7"/>
    </sheetView>
  </sheetViews>
  <sheetFormatPr baseColWidth="10" defaultRowHeight="12.75" x14ac:dyDescent="0.2"/>
  <cols>
    <col min="1" max="1" width="11.7109375" style="1" customWidth="1"/>
    <col min="2" max="2" width="17.140625" style="1" bestFit="1" customWidth="1"/>
    <col min="3" max="3" width="12.42578125" style="2" customWidth="1"/>
    <col min="4" max="5" width="12.5703125" style="2" customWidth="1"/>
    <col min="6" max="6" width="12.140625" style="2" customWidth="1"/>
    <col min="7" max="8" width="13" style="2" customWidth="1"/>
    <col min="9" max="12" width="11.42578125" style="2"/>
    <col min="13" max="13" width="17.42578125" style="2" bestFit="1" customWidth="1"/>
    <col min="14" max="14" width="22.7109375" style="10" customWidth="1"/>
    <col min="15" max="15" width="31.140625" style="1" customWidth="1"/>
    <col min="16" max="16" width="12.42578125" style="2" customWidth="1"/>
    <col min="17" max="16384" width="11.42578125" style="1"/>
  </cols>
  <sheetData>
    <row r="1" spans="1:17" s="11" customFormat="1" ht="36" customHeight="1" x14ac:dyDescent="0.25">
      <c r="B1" s="96" t="s">
        <v>12</v>
      </c>
      <c r="C1" s="97" t="s">
        <v>13</v>
      </c>
      <c r="D1" s="97" t="s">
        <v>0</v>
      </c>
      <c r="E1" s="97" t="s">
        <v>203</v>
      </c>
      <c r="F1" s="98" t="s">
        <v>1</v>
      </c>
      <c r="G1" s="98" t="s">
        <v>2</v>
      </c>
      <c r="H1" s="98" t="s">
        <v>3</v>
      </c>
      <c r="I1" s="98" t="s">
        <v>4</v>
      </c>
      <c r="J1" s="98" t="s">
        <v>5</v>
      </c>
      <c r="K1" s="98" t="s">
        <v>6</v>
      </c>
      <c r="L1" s="98" t="s">
        <v>15</v>
      </c>
      <c r="M1" s="98" t="s">
        <v>7</v>
      </c>
      <c r="N1" s="99" t="s">
        <v>8</v>
      </c>
      <c r="O1" s="100" t="s">
        <v>14</v>
      </c>
      <c r="P1" s="101" t="s">
        <v>9</v>
      </c>
      <c r="Q1" s="102" t="s">
        <v>10</v>
      </c>
    </row>
    <row r="2" spans="1:17" x14ac:dyDescent="0.2">
      <c r="A2" s="94" t="s">
        <v>35</v>
      </c>
      <c r="B2" s="94">
        <v>917354</v>
      </c>
      <c r="C2" s="72">
        <v>121076</v>
      </c>
      <c r="D2" s="72">
        <v>121076</v>
      </c>
      <c r="E2" s="76">
        <v>2018</v>
      </c>
      <c r="F2" s="72"/>
      <c r="G2" s="72"/>
      <c r="H2" s="72"/>
      <c r="I2" s="72">
        <f>D2</f>
        <v>121076</v>
      </c>
      <c r="J2" s="72"/>
      <c r="K2" s="72"/>
      <c r="L2" s="72"/>
      <c r="M2" s="72"/>
      <c r="N2" s="103"/>
      <c r="O2" s="94"/>
      <c r="P2" s="4">
        <f t="shared" ref="P2:P6" si="0">D2-SUM(F2:M2)</f>
        <v>0</v>
      </c>
      <c r="Q2" s="94"/>
    </row>
    <row r="3" spans="1:17" x14ac:dyDescent="0.2">
      <c r="A3" s="94" t="s">
        <v>36</v>
      </c>
      <c r="B3" s="94">
        <v>144877</v>
      </c>
      <c r="C3" s="72">
        <v>123798</v>
      </c>
      <c r="D3" s="72">
        <v>123798</v>
      </c>
      <c r="E3" s="76">
        <v>2018</v>
      </c>
      <c r="F3" s="72"/>
      <c r="G3" s="72">
        <v>123798</v>
      </c>
      <c r="H3" s="72"/>
      <c r="I3" s="72"/>
      <c r="J3" s="72"/>
      <c r="K3" s="72"/>
      <c r="L3" s="72"/>
      <c r="M3" s="72"/>
      <c r="N3" s="95" t="s">
        <v>210</v>
      </c>
      <c r="O3" s="94" t="s">
        <v>211</v>
      </c>
      <c r="P3" s="4">
        <f t="shared" si="0"/>
        <v>0</v>
      </c>
      <c r="Q3" s="94"/>
    </row>
    <row r="4" spans="1:17" x14ac:dyDescent="0.2">
      <c r="A4" s="94" t="s">
        <v>36</v>
      </c>
      <c r="B4" s="94">
        <v>146099</v>
      </c>
      <c r="C4" s="72">
        <v>56100</v>
      </c>
      <c r="D4" s="72">
        <v>56100</v>
      </c>
      <c r="E4" s="76">
        <v>2018</v>
      </c>
      <c r="F4" s="72"/>
      <c r="G4" s="72">
        <v>56100</v>
      </c>
      <c r="H4" s="72"/>
      <c r="I4" s="72"/>
      <c r="J4" s="72"/>
      <c r="K4" s="72"/>
      <c r="L4" s="72"/>
      <c r="M4" s="72"/>
      <c r="N4" s="104" t="s">
        <v>212</v>
      </c>
      <c r="O4" s="1" t="s">
        <v>213</v>
      </c>
      <c r="P4" s="4">
        <f t="shared" si="0"/>
        <v>0</v>
      </c>
      <c r="Q4" s="94"/>
    </row>
    <row r="5" spans="1:17" x14ac:dyDescent="0.2">
      <c r="A5" s="94" t="s">
        <v>35</v>
      </c>
      <c r="B5" s="94">
        <v>961661</v>
      </c>
      <c r="C5" s="72">
        <v>139100</v>
      </c>
      <c r="D5" s="72">
        <v>103302</v>
      </c>
      <c r="E5" s="76">
        <v>2018</v>
      </c>
      <c r="F5" s="72"/>
      <c r="G5" s="72"/>
      <c r="H5" s="72"/>
      <c r="I5" s="72"/>
      <c r="J5" s="72"/>
      <c r="K5" s="72"/>
      <c r="L5" s="72"/>
      <c r="M5" s="72">
        <v>103302</v>
      </c>
      <c r="N5" s="95">
        <v>2000222428</v>
      </c>
      <c r="O5" s="94" t="s">
        <v>214</v>
      </c>
      <c r="P5" s="4">
        <f t="shared" si="0"/>
        <v>0</v>
      </c>
      <c r="Q5" s="94"/>
    </row>
    <row r="6" spans="1:17" x14ac:dyDescent="0.2">
      <c r="A6" s="94" t="s">
        <v>35</v>
      </c>
      <c r="B6" s="94">
        <v>1026772</v>
      </c>
      <c r="C6" s="72">
        <v>60900</v>
      </c>
      <c r="D6" s="72">
        <v>60900</v>
      </c>
      <c r="E6" s="76">
        <v>2019</v>
      </c>
      <c r="F6" s="72"/>
      <c r="G6" s="72"/>
      <c r="H6" s="72"/>
      <c r="I6" s="72"/>
      <c r="J6" s="72"/>
      <c r="K6" s="72"/>
      <c r="L6" s="72"/>
      <c r="M6" s="72">
        <v>60900</v>
      </c>
      <c r="N6" s="95">
        <v>2000198810</v>
      </c>
      <c r="O6" s="94" t="s">
        <v>246</v>
      </c>
      <c r="P6" s="4">
        <f t="shared" si="0"/>
        <v>0</v>
      </c>
      <c r="Q6" s="94"/>
    </row>
    <row r="7" spans="1:17" x14ac:dyDescent="0.2">
      <c r="A7" s="3" t="s">
        <v>35</v>
      </c>
      <c r="B7" s="3">
        <v>1061115</v>
      </c>
      <c r="C7" s="4">
        <v>101620</v>
      </c>
      <c r="D7" s="4">
        <v>45</v>
      </c>
      <c r="E7" s="76">
        <v>2019</v>
      </c>
      <c r="F7" s="4"/>
      <c r="G7" s="4"/>
      <c r="H7" s="4"/>
      <c r="I7" s="4"/>
      <c r="J7" s="4"/>
      <c r="K7" s="4"/>
      <c r="L7" s="20"/>
      <c r="M7" s="4">
        <v>45</v>
      </c>
      <c r="N7" s="13" t="s">
        <v>157</v>
      </c>
      <c r="O7" s="3" t="s">
        <v>200</v>
      </c>
      <c r="P7" s="4">
        <f>D7-SUM(F7:M7)</f>
        <v>0</v>
      </c>
      <c r="Q7" s="3"/>
    </row>
    <row r="8" spans="1:17" ht="15" x14ac:dyDescent="0.25">
      <c r="A8" s="3" t="s">
        <v>35</v>
      </c>
      <c r="B8" s="3">
        <v>1094380</v>
      </c>
      <c r="C8" s="4">
        <v>26300</v>
      </c>
      <c r="D8" s="4">
        <v>26300</v>
      </c>
      <c r="E8" s="76">
        <v>2020</v>
      </c>
      <c r="F8" s="4"/>
      <c r="G8" s="4"/>
      <c r="H8" s="4"/>
      <c r="I8" s="61">
        <f>D8</f>
        <v>26300</v>
      </c>
      <c r="J8" s="4"/>
      <c r="K8" s="4"/>
      <c r="L8" s="20"/>
      <c r="M8" s="4"/>
      <c r="N8" s="13"/>
      <c r="O8" s="3" t="s">
        <v>204</v>
      </c>
      <c r="P8" s="4">
        <f t="shared" ref="P8:P71" si="1">D8-SUM(F8:M8)</f>
        <v>0</v>
      </c>
      <c r="Q8" s="3"/>
    </row>
    <row r="9" spans="1:17" ht="15" x14ac:dyDescent="0.25">
      <c r="A9" s="3" t="s">
        <v>35</v>
      </c>
      <c r="B9" s="3">
        <v>1094640</v>
      </c>
      <c r="C9" s="4">
        <v>545550</v>
      </c>
      <c r="D9" s="4">
        <v>545550</v>
      </c>
      <c r="E9" s="76">
        <v>2020</v>
      </c>
      <c r="F9" s="4"/>
      <c r="G9" s="4"/>
      <c r="H9" s="4"/>
      <c r="I9" s="61">
        <f t="shared" ref="I9:I72" si="2">D9</f>
        <v>545550</v>
      </c>
      <c r="J9" s="4"/>
      <c r="K9" s="4"/>
      <c r="L9" s="20"/>
      <c r="M9" s="4"/>
      <c r="N9" s="13"/>
      <c r="O9" s="3" t="str">
        <f t="shared" ref="O9:O72" si="3">O8</f>
        <v>IPS ENVIAR SOPORTES DE RADICACIÓN.</v>
      </c>
      <c r="P9" s="4">
        <f t="shared" si="1"/>
        <v>0</v>
      </c>
      <c r="Q9" s="3"/>
    </row>
    <row r="10" spans="1:17" ht="15" x14ac:dyDescent="0.25">
      <c r="A10" s="3" t="s">
        <v>35</v>
      </c>
      <c r="B10" s="3">
        <v>1094706</v>
      </c>
      <c r="C10" s="4">
        <v>35100</v>
      </c>
      <c r="D10" s="4">
        <v>35100</v>
      </c>
      <c r="E10" s="76">
        <v>2020</v>
      </c>
      <c r="F10" s="4"/>
      <c r="G10" s="4"/>
      <c r="H10" s="4"/>
      <c r="I10" s="61">
        <f t="shared" si="2"/>
        <v>35100</v>
      </c>
      <c r="J10" s="4"/>
      <c r="K10" s="4"/>
      <c r="L10" s="20"/>
      <c r="M10" s="4"/>
      <c r="N10" s="13"/>
      <c r="O10" s="3" t="str">
        <f t="shared" si="3"/>
        <v>IPS ENVIAR SOPORTES DE RADICACIÓN.</v>
      </c>
      <c r="P10" s="4">
        <f t="shared" si="1"/>
        <v>0</v>
      </c>
      <c r="Q10" s="3"/>
    </row>
    <row r="11" spans="1:17" ht="15" x14ac:dyDescent="0.25">
      <c r="A11" s="3" t="s">
        <v>35</v>
      </c>
      <c r="B11" s="3">
        <v>1095665</v>
      </c>
      <c r="C11" s="4">
        <v>1118997</v>
      </c>
      <c r="D11" s="4">
        <v>1118997</v>
      </c>
      <c r="E11" s="76">
        <v>2020</v>
      </c>
      <c r="F11" s="4"/>
      <c r="G11" s="4"/>
      <c r="H11" s="4"/>
      <c r="I11" s="61">
        <f t="shared" si="2"/>
        <v>1118997</v>
      </c>
      <c r="J11" s="4"/>
      <c r="K11" s="4"/>
      <c r="L11" s="20"/>
      <c r="M11" s="4"/>
      <c r="N11" s="13"/>
      <c r="O11" s="3" t="str">
        <f t="shared" si="3"/>
        <v>IPS ENVIAR SOPORTES DE RADICACIÓN.</v>
      </c>
      <c r="P11" s="4">
        <f t="shared" si="1"/>
        <v>0</v>
      </c>
      <c r="Q11" s="3"/>
    </row>
    <row r="12" spans="1:17" ht="15" x14ac:dyDescent="0.25">
      <c r="A12" s="8" t="s">
        <v>35</v>
      </c>
      <c r="B12" s="8">
        <v>1096095</v>
      </c>
      <c r="C12" s="9">
        <v>779485</v>
      </c>
      <c r="D12" s="9">
        <v>779485</v>
      </c>
      <c r="E12" s="76">
        <v>2020</v>
      </c>
      <c r="F12" s="4"/>
      <c r="G12" s="4"/>
      <c r="H12" s="4"/>
      <c r="I12" s="61">
        <f t="shared" si="2"/>
        <v>779485</v>
      </c>
      <c r="J12" s="4"/>
      <c r="K12" s="4"/>
      <c r="L12" s="20"/>
      <c r="M12" s="4"/>
      <c r="N12" s="13"/>
      <c r="O12" s="3" t="str">
        <f t="shared" si="3"/>
        <v>IPS ENVIAR SOPORTES DE RADICACIÓN.</v>
      </c>
      <c r="P12" s="4">
        <f t="shared" si="1"/>
        <v>0</v>
      </c>
      <c r="Q12" s="8"/>
    </row>
    <row r="13" spans="1:17" ht="15" x14ac:dyDescent="0.25">
      <c r="A13" s="8" t="s">
        <v>37</v>
      </c>
      <c r="B13" s="8">
        <v>1247146</v>
      </c>
      <c r="C13" s="9">
        <v>545696</v>
      </c>
      <c r="D13" s="9">
        <v>545696</v>
      </c>
      <c r="E13" s="76">
        <v>2020</v>
      </c>
      <c r="F13" s="4"/>
      <c r="G13" s="4"/>
      <c r="H13" s="4"/>
      <c r="I13" s="61">
        <f t="shared" si="2"/>
        <v>545696</v>
      </c>
      <c r="J13" s="4"/>
      <c r="K13" s="4"/>
      <c r="L13" s="20"/>
      <c r="M13" s="4"/>
      <c r="N13" s="13"/>
      <c r="O13" s="3" t="str">
        <f t="shared" si="3"/>
        <v>IPS ENVIAR SOPORTES DE RADICACIÓN.</v>
      </c>
      <c r="P13" s="4">
        <f t="shared" si="1"/>
        <v>0</v>
      </c>
      <c r="Q13" s="8"/>
    </row>
    <row r="14" spans="1:17" ht="15" x14ac:dyDescent="0.25">
      <c r="A14" s="8" t="s">
        <v>35</v>
      </c>
      <c r="B14" s="8">
        <v>1100169</v>
      </c>
      <c r="C14" s="9">
        <v>35100</v>
      </c>
      <c r="D14" s="9">
        <v>35100</v>
      </c>
      <c r="E14" s="76">
        <v>2020</v>
      </c>
      <c r="F14" s="4"/>
      <c r="G14" s="4"/>
      <c r="H14" s="4"/>
      <c r="I14" s="61">
        <f t="shared" si="2"/>
        <v>35100</v>
      </c>
      <c r="J14" s="4"/>
      <c r="K14" s="4"/>
      <c r="L14" s="20"/>
      <c r="M14" s="4"/>
      <c r="N14" s="13"/>
      <c r="O14" s="3" t="str">
        <f t="shared" si="3"/>
        <v>IPS ENVIAR SOPORTES DE RADICACIÓN.</v>
      </c>
      <c r="P14" s="4">
        <f t="shared" si="1"/>
        <v>0</v>
      </c>
      <c r="Q14" s="8"/>
    </row>
    <row r="15" spans="1:17" ht="15" x14ac:dyDescent="0.25">
      <c r="A15" s="8" t="s">
        <v>35</v>
      </c>
      <c r="B15" s="8">
        <v>1101858</v>
      </c>
      <c r="C15" s="9">
        <v>61254</v>
      </c>
      <c r="D15" s="9">
        <v>61254</v>
      </c>
      <c r="E15" s="76">
        <v>2020</v>
      </c>
      <c r="F15" s="4"/>
      <c r="G15" s="4"/>
      <c r="H15" s="4"/>
      <c r="I15" s="61">
        <f t="shared" si="2"/>
        <v>61254</v>
      </c>
      <c r="J15" s="4"/>
      <c r="K15" s="4"/>
      <c r="L15" s="20"/>
      <c r="M15" s="4"/>
      <c r="N15" s="13"/>
      <c r="O15" s="3" t="str">
        <f t="shared" si="3"/>
        <v>IPS ENVIAR SOPORTES DE RADICACIÓN.</v>
      </c>
      <c r="P15" s="4">
        <f t="shared" si="1"/>
        <v>0</v>
      </c>
      <c r="Q15" s="8"/>
    </row>
    <row r="16" spans="1:17" ht="15" x14ac:dyDescent="0.25">
      <c r="A16" s="8" t="s">
        <v>37</v>
      </c>
      <c r="B16" s="8">
        <v>1247680</v>
      </c>
      <c r="C16" s="9">
        <v>57600</v>
      </c>
      <c r="D16" s="9">
        <v>57600</v>
      </c>
      <c r="E16" s="76">
        <v>2020</v>
      </c>
      <c r="F16" s="4"/>
      <c r="G16" s="4"/>
      <c r="H16" s="4"/>
      <c r="I16" s="61">
        <f t="shared" si="2"/>
        <v>57600</v>
      </c>
      <c r="J16" s="4"/>
      <c r="K16" s="4"/>
      <c r="L16" s="20"/>
      <c r="M16" s="4"/>
      <c r="N16" s="13"/>
      <c r="O16" s="3" t="str">
        <f t="shared" si="3"/>
        <v>IPS ENVIAR SOPORTES DE RADICACIÓN.</v>
      </c>
      <c r="P16" s="4">
        <f t="shared" si="1"/>
        <v>0</v>
      </c>
      <c r="Q16" s="8"/>
    </row>
    <row r="17" spans="1:17" ht="15" x14ac:dyDescent="0.25">
      <c r="A17" s="8" t="s">
        <v>35</v>
      </c>
      <c r="B17" s="8">
        <v>1069676</v>
      </c>
      <c r="C17" s="9">
        <v>190468</v>
      </c>
      <c r="D17" s="9">
        <v>190468</v>
      </c>
      <c r="E17" s="76">
        <v>2020</v>
      </c>
      <c r="F17" s="4"/>
      <c r="G17" s="4"/>
      <c r="H17" s="4"/>
      <c r="I17" s="61">
        <f t="shared" si="2"/>
        <v>190468</v>
      </c>
      <c r="J17" s="4"/>
      <c r="K17" s="4"/>
      <c r="L17" s="20"/>
      <c r="M17" s="4"/>
      <c r="N17" s="13"/>
      <c r="O17" s="3" t="str">
        <f t="shared" si="3"/>
        <v>IPS ENVIAR SOPORTES DE RADICACIÓN.</v>
      </c>
      <c r="P17" s="4">
        <f t="shared" si="1"/>
        <v>0</v>
      </c>
      <c r="Q17" s="8"/>
    </row>
    <row r="18" spans="1:17" ht="15" x14ac:dyDescent="0.25">
      <c r="A18" s="8" t="s">
        <v>35</v>
      </c>
      <c r="B18" s="8">
        <v>1074431</v>
      </c>
      <c r="C18" s="9">
        <v>108300</v>
      </c>
      <c r="D18" s="9">
        <v>108300</v>
      </c>
      <c r="E18" s="76">
        <v>2020</v>
      </c>
      <c r="F18" s="4"/>
      <c r="G18" s="4"/>
      <c r="H18" s="4"/>
      <c r="I18" s="61">
        <f t="shared" si="2"/>
        <v>108300</v>
      </c>
      <c r="J18" s="4"/>
      <c r="K18" s="4"/>
      <c r="L18" s="20"/>
      <c r="M18" s="4"/>
      <c r="N18" s="13"/>
      <c r="O18" s="3" t="str">
        <f t="shared" si="3"/>
        <v>IPS ENVIAR SOPORTES DE RADICACIÓN.</v>
      </c>
      <c r="P18" s="4">
        <f t="shared" si="1"/>
        <v>0</v>
      </c>
      <c r="Q18" s="8"/>
    </row>
    <row r="19" spans="1:17" ht="15" x14ac:dyDescent="0.25">
      <c r="A19" s="8" t="s">
        <v>35</v>
      </c>
      <c r="B19" s="8">
        <v>1081798</v>
      </c>
      <c r="C19" s="9">
        <v>392859</v>
      </c>
      <c r="D19" s="9">
        <v>392859</v>
      </c>
      <c r="E19" s="76">
        <v>2020</v>
      </c>
      <c r="F19" s="4"/>
      <c r="G19" s="4"/>
      <c r="H19" s="4"/>
      <c r="I19" s="61">
        <f t="shared" si="2"/>
        <v>392859</v>
      </c>
      <c r="J19" s="4"/>
      <c r="K19" s="4"/>
      <c r="L19" s="20"/>
      <c r="M19" s="4"/>
      <c r="N19" s="13"/>
      <c r="O19" s="3" t="str">
        <f t="shared" si="3"/>
        <v>IPS ENVIAR SOPORTES DE RADICACIÓN.</v>
      </c>
      <c r="P19" s="4">
        <f t="shared" si="1"/>
        <v>0</v>
      </c>
      <c r="Q19" s="8"/>
    </row>
    <row r="20" spans="1:17" ht="15" x14ac:dyDescent="0.25">
      <c r="A20" s="8" t="s">
        <v>35</v>
      </c>
      <c r="B20" s="8">
        <v>1086968</v>
      </c>
      <c r="C20" s="9">
        <v>35100</v>
      </c>
      <c r="D20" s="9">
        <v>35100</v>
      </c>
      <c r="E20" s="76">
        <v>2020</v>
      </c>
      <c r="F20" s="4"/>
      <c r="G20" s="4"/>
      <c r="H20" s="4"/>
      <c r="I20" s="61">
        <f t="shared" si="2"/>
        <v>35100</v>
      </c>
      <c r="J20" s="4"/>
      <c r="K20" s="4"/>
      <c r="L20" s="20"/>
      <c r="M20" s="4"/>
      <c r="N20" s="13"/>
      <c r="O20" s="3" t="str">
        <f t="shared" si="3"/>
        <v>IPS ENVIAR SOPORTES DE RADICACIÓN.</v>
      </c>
      <c r="P20" s="4">
        <f t="shared" si="1"/>
        <v>0</v>
      </c>
      <c r="Q20" s="8"/>
    </row>
    <row r="21" spans="1:17" ht="15" x14ac:dyDescent="0.25">
      <c r="A21" s="8" t="s">
        <v>36</v>
      </c>
      <c r="B21" s="8">
        <v>180585</v>
      </c>
      <c r="C21" s="9">
        <v>59000</v>
      </c>
      <c r="D21" s="9">
        <v>59000</v>
      </c>
      <c r="E21" s="76">
        <v>2020</v>
      </c>
      <c r="F21" s="4"/>
      <c r="G21" s="4"/>
      <c r="H21" s="4"/>
      <c r="I21" s="61">
        <f t="shared" si="2"/>
        <v>59000</v>
      </c>
      <c r="J21" s="4"/>
      <c r="K21" s="9"/>
      <c r="L21" s="20"/>
      <c r="M21" s="4"/>
      <c r="N21" s="13"/>
      <c r="O21" s="3" t="str">
        <f t="shared" si="3"/>
        <v>IPS ENVIAR SOPORTES DE RADICACIÓN.</v>
      </c>
      <c r="P21" s="4">
        <f t="shared" si="1"/>
        <v>0</v>
      </c>
      <c r="Q21" s="8"/>
    </row>
    <row r="22" spans="1:17" ht="15" x14ac:dyDescent="0.25">
      <c r="A22" s="8" t="s">
        <v>35</v>
      </c>
      <c r="B22" s="8">
        <v>1089915</v>
      </c>
      <c r="C22" s="9">
        <v>543387</v>
      </c>
      <c r="D22" s="9">
        <v>543387</v>
      </c>
      <c r="E22" s="76">
        <v>2020</v>
      </c>
      <c r="F22" s="4"/>
      <c r="G22" s="4"/>
      <c r="H22" s="4"/>
      <c r="I22" s="61">
        <f t="shared" si="2"/>
        <v>543387</v>
      </c>
      <c r="J22" s="4"/>
      <c r="K22" s="4"/>
      <c r="L22" s="20"/>
      <c r="M22" s="4"/>
      <c r="N22" s="13"/>
      <c r="O22" s="3" t="str">
        <f t="shared" si="3"/>
        <v>IPS ENVIAR SOPORTES DE RADICACIÓN.</v>
      </c>
      <c r="P22" s="4">
        <f t="shared" si="1"/>
        <v>0</v>
      </c>
      <c r="Q22" s="8"/>
    </row>
    <row r="23" spans="1:17" ht="15" x14ac:dyDescent="0.25">
      <c r="A23" s="8" t="s">
        <v>35</v>
      </c>
      <c r="B23" s="8">
        <v>1090699</v>
      </c>
      <c r="C23" s="9">
        <v>185547</v>
      </c>
      <c r="D23" s="9">
        <v>185547</v>
      </c>
      <c r="E23" s="76">
        <v>2020</v>
      </c>
      <c r="F23" s="4"/>
      <c r="G23" s="4"/>
      <c r="H23" s="4"/>
      <c r="I23" s="61">
        <f t="shared" si="2"/>
        <v>185547</v>
      </c>
      <c r="J23" s="4"/>
      <c r="K23" s="4"/>
      <c r="L23" s="20"/>
      <c r="M23" s="4"/>
      <c r="N23" s="13"/>
      <c r="O23" s="3" t="str">
        <f t="shared" si="3"/>
        <v>IPS ENVIAR SOPORTES DE RADICACIÓN.</v>
      </c>
      <c r="P23" s="4">
        <f t="shared" si="1"/>
        <v>0</v>
      </c>
      <c r="Q23" s="3"/>
    </row>
    <row r="24" spans="1:17" ht="15" x14ac:dyDescent="0.25">
      <c r="A24" s="8" t="s">
        <v>35</v>
      </c>
      <c r="B24" s="8">
        <v>1090943</v>
      </c>
      <c r="C24" s="9">
        <v>774949</v>
      </c>
      <c r="D24" s="9">
        <v>774949</v>
      </c>
      <c r="E24" s="76">
        <v>2020</v>
      </c>
      <c r="F24" s="4"/>
      <c r="G24" s="4"/>
      <c r="H24" s="4"/>
      <c r="I24" s="61">
        <f t="shared" si="2"/>
        <v>774949</v>
      </c>
      <c r="J24" s="4"/>
      <c r="K24" s="4"/>
      <c r="L24" s="20"/>
      <c r="M24" s="4"/>
      <c r="N24" s="13"/>
      <c r="O24" s="3" t="str">
        <f t="shared" si="3"/>
        <v>IPS ENVIAR SOPORTES DE RADICACIÓN.</v>
      </c>
      <c r="P24" s="4">
        <f t="shared" si="1"/>
        <v>0</v>
      </c>
      <c r="Q24" s="8"/>
    </row>
    <row r="25" spans="1:17" ht="15" x14ac:dyDescent="0.25">
      <c r="A25" s="8" t="s">
        <v>35</v>
      </c>
      <c r="B25" s="8">
        <v>1092474</v>
      </c>
      <c r="C25" s="9">
        <v>746635</v>
      </c>
      <c r="D25" s="9">
        <v>746635</v>
      </c>
      <c r="E25" s="76">
        <v>2020</v>
      </c>
      <c r="F25" s="4"/>
      <c r="G25" s="4"/>
      <c r="H25" s="4"/>
      <c r="I25" s="61">
        <f t="shared" si="2"/>
        <v>746635</v>
      </c>
      <c r="J25" s="4"/>
      <c r="K25" s="4"/>
      <c r="L25" s="20"/>
      <c r="M25" s="4"/>
      <c r="N25" s="13"/>
      <c r="O25" s="3" t="str">
        <f t="shared" si="3"/>
        <v>IPS ENVIAR SOPORTES DE RADICACIÓN.</v>
      </c>
      <c r="P25" s="4">
        <f t="shared" si="1"/>
        <v>0</v>
      </c>
      <c r="Q25" s="8"/>
    </row>
    <row r="26" spans="1:17" ht="15" x14ac:dyDescent="0.25">
      <c r="A26" s="8" t="s">
        <v>35</v>
      </c>
      <c r="B26" s="8">
        <v>1092728</v>
      </c>
      <c r="C26" s="9">
        <v>218533</v>
      </c>
      <c r="D26" s="9">
        <v>218533</v>
      </c>
      <c r="E26" s="76">
        <v>2020</v>
      </c>
      <c r="F26" s="4"/>
      <c r="G26" s="4"/>
      <c r="H26" s="4"/>
      <c r="I26" s="61">
        <f t="shared" si="2"/>
        <v>218533</v>
      </c>
      <c r="J26" s="4"/>
      <c r="K26" s="4"/>
      <c r="L26" s="20"/>
      <c r="M26" s="4"/>
      <c r="N26" s="13"/>
      <c r="O26" s="3" t="str">
        <f t="shared" si="3"/>
        <v>IPS ENVIAR SOPORTES DE RADICACIÓN.</v>
      </c>
      <c r="P26" s="4">
        <f t="shared" si="1"/>
        <v>0</v>
      </c>
      <c r="Q26" s="8"/>
    </row>
    <row r="27" spans="1:17" ht="15" x14ac:dyDescent="0.25">
      <c r="A27" s="8" t="s">
        <v>35</v>
      </c>
      <c r="B27" s="8">
        <v>1092800</v>
      </c>
      <c r="C27" s="9">
        <v>732700</v>
      </c>
      <c r="D27" s="9">
        <v>732700</v>
      </c>
      <c r="E27" s="76">
        <v>2020</v>
      </c>
      <c r="F27" s="4"/>
      <c r="G27" s="4"/>
      <c r="H27" s="4"/>
      <c r="I27" s="61">
        <f t="shared" si="2"/>
        <v>732700</v>
      </c>
      <c r="J27" s="4"/>
      <c r="K27" s="4"/>
      <c r="L27" s="20"/>
      <c r="M27" s="4"/>
      <c r="N27" s="13"/>
      <c r="O27" s="3" t="str">
        <f t="shared" si="3"/>
        <v>IPS ENVIAR SOPORTES DE RADICACIÓN.</v>
      </c>
      <c r="P27" s="4">
        <f t="shared" si="1"/>
        <v>0</v>
      </c>
      <c r="Q27" s="8"/>
    </row>
    <row r="28" spans="1:17" ht="15" x14ac:dyDescent="0.25">
      <c r="A28" s="8" t="s">
        <v>35</v>
      </c>
      <c r="B28" s="8">
        <v>1092803</v>
      </c>
      <c r="C28" s="9">
        <v>24000</v>
      </c>
      <c r="D28" s="9">
        <v>24000</v>
      </c>
      <c r="E28" s="76">
        <v>2020</v>
      </c>
      <c r="F28" s="4"/>
      <c r="G28" s="4"/>
      <c r="H28" s="4"/>
      <c r="I28" s="61">
        <f t="shared" si="2"/>
        <v>24000</v>
      </c>
      <c r="J28" s="4"/>
      <c r="K28" s="4"/>
      <c r="L28" s="20"/>
      <c r="M28" s="4"/>
      <c r="N28" s="13"/>
      <c r="O28" s="3" t="str">
        <f t="shared" si="3"/>
        <v>IPS ENVIAR SOPORTES DE RADICACIÓN.</v>
      </c>
      <c r="P28" s="4">
        <f t="shared" si="1"/>
        <v>0</v>
      </c>
      <c r="Q28" s="3"/>
    </row>
    <row r="29" spans="1:17" ht="15" x14ac:dyDescent="0.25">
      <c r="A29" s="8" t="s">
        <v>35</v>
      </c>
      <c r="B29" s="8">
        <v>1093117</v>
      </c>
      <c r="C29" s="9">
        <v>327100</v>
      </c>
      <c r="D29" s="9">
        <v>327100</v>
      </c>
      <c r="E29" s="76">
        <v>2020</v>
      </c>
      <c r="F29" s="4"/>
      <c r="G29" s="4"/>
      <c r="H29" s="4"/>
      <c r="I29" s="61">
        <f t="shared" si="2"/>
        <v>327100</v>
      </c>
      <c r="J29" s="4"/>
      <c r="K29" s="4"/>
      <c r="L29" s="20"/>
      <c r="M29" s="4"/>
      <c r="N29" s="13"/>
      <c r="O29" s="3" t="str">
        <f t="shared" si="3"/>
        <v>IPS ENVIAR SOPORTES DE RADICACIÓN.</v>
      </c>
      <c r="P29" s="4">
        <f t="shared" si="1"/>
        <v>0</v>
      </c>
      <c r="Q29" s="3"/>
    </row>
    <row r="30" spans="1:17" ht="15" x14ac:dyDescent="0.25">
      <c r="A30" s="8" t="s">
        <v>35</v>
      </c>
      <c r="B30" s="8">
        <v>1093119</v>
      </c>
      <c r="C30" s="9">
        <v>50600</v>
      </c>
      <c r="D30" s="9">
        <v>50600</v>
      </c>
      <c r="E30" s="76">
        <v>2020</v>
      </c>
      <c r="F30" s="4"/>
      <c r="G30" s="4"/>
      <c r="H30" s="4"/>
      <c r="I30" s="61">
        <f t="shared" si="2"/>
        <v>50600</v>
      </c>
      <c r="J30" s="4"/>
      <c r="K30" s="4"/>
      <c r="L30" s="20"/>
      <c r="M30" s="4"/>
      <c r="N30" s="13"/>
      <c r="O30" s="3" t="str">
        <f t="shared" si="3"/>
        <v>IPS ENVIAR SOPORTES DE RADICACIÓN.</v>
      </c>
      <c r="P30" s="4">
        <f t="shared" si="1"/>
        <v>0</v>
      </c>
      <c r="Q30" s="3"/>
    </row>
    <row r="31" spans="1:17" ht="15" x14ac:dyDescent="0.25">
      <c r="A31" s="8" t="s">
        <v>35</v>
      </c>
      <c r="B31" s="8">
        <v>1093524</v>
      </c>
      <c r="C31" s="9">
        <v>25500</v>
      </c>
      <c r="D31" s="9">
        <v>25500</v>
      </c>
      <c r="E31" s="76">
        <v>2020</v>
      </c>
      <c r="F31" s="4"/>
      <c r="G31" s="4"/>
      <c r="H31" s="9"/>
      <c r="I31" s="61">
        <f t="shared" si="2"/>
        <v>25500</v>
      </c>
      <c r="J31" s="4"/>
      <c r="K31" s="4"/>
      <c r="L31" s="20"/>
      <c r="M31" s="4"/>
      <c r="N31" s="13"/>
      <c r="O31" s="3" t="str">
        <f t="shared" si="3"/>
        <v>IPS ENVIAR SOPORTES DE RADICACIÓN.</v>
      </c>
      <c r="P31" s="4">
        <f t="shared" si="1"/>
        <v>0</v>
      </c>
      <c r="Q31" s="3"/>
    </row>
    <row r="32" spans="1:17" ht="15" x14ac:dyDescent="0.25">
      <c r="A32" s="8" t="s">
        <v>35</v>
      </c>
      <c r="B32" s="8">
        <v>1093679</v>
      </c>
      <c r="C32" s="9">
        <v>24000</v>
      </c>
      <c r="D32" s="9">
        <v>24000</v>
      </c>
      <c r="E32" s="76">
        <v>2020</v>
      </c>
      <c r="F32" s="4"/>
      <c r="G32" s="4"/>
      <c r="H32" s="4"/>
      <c r="I32" s="61">
        <f t="shared" si="2"/>
        <v>24000</v>
      </c>
      <c r="J32" s="4"/>
      <c r="K32" s="4"/>
      <c r="L32" s="20"/>
      <c r="M32" s="4"/>
      <c r="N32" s="13"/>
      <c r="O32" s="3" t="str">
        <f t="shared" si="3"/>
        <v>IPS ENVIAR SOPORTES DE RADICACIÓN.</v>
      </c>
      <c r="P32" s="4">
        <f t="shared" si="1"/>
        <v>0</v>
      </c>
      <c r="Q32" s="3"/>
    </row>
    <row r="33" spans="1:17" ht="15" x14ac:dyDescent="0.25">
      <c r="A33" s="8" t="s">
        <v>35</v>
      </c>
      <c r="B33" s="8">
        <v>1093742</v>
      </c>
      <c r="C33" s="9">
        <v>212035</v>
      </c>
      <c r="D33" s="9">
        <v>212035</v>
      </c>
      <c r="E33" s="76">
        <v>2020</v>
      </c>
      <c r="F33" s="4"/>
      <c r="G33" s="4"/>
      <c r="H33" s="4"/>
      <c r="I33" s="61">
        <f t="shared" si="2"/>
        <v>212035</v>
      </c>
      <c r="J33" s="4"/>
      <c r="K33" s="4"/>
      <c r="L33" s="20"/>
      <c r="M33" s="4"/>
      <c r="N33" s="13"/>
      <c r="O33" s="3" t="str">
        <f t="shared" si="3"/>
        <v>IPS ENVIAR SOPORTES DE RADICACIÓN.</v>
      </c>
      <c r="P33" s="4">
        <f t="shared" si="1"/>
        <v>0</v>
      </c>
      <c r="Q33" s="3"/>
    </row>
    <row r="34" spans="1:17" ht="15" x14ac:dyDescent="0.25">
      <c r="A34" s="8" t="s">
        <v>35</v>
      </c>
      <c r="B34" s="8">
        <v>1065078</v>
      </c>
      <c r="C34" s="9">
        <v>71450</v>
      </c>
      <c r="D34" s="9">
        <v>71450</v>
      </c>
      <c r="E34" s="76">
        <v>2020</v>
      </c>
      <c r="F34" s="4"/>
      <c r="G34" s="4"/>
      <c r="H34" s="4"/>
      <c r="I34" s="61">
        <f t="shared" si="2"/>
        <v>71450</v>
      </c>
      <c r="J34" s="4"/>
      <c r="K34" s="4"/>
      <c r="L34" s="20"/>
      <c r="M34" s="4"/>
      <c r="N34" s="13"/>
      <c r="O34" s="3" t="str">
        <f t="shared" si="3"/>
        <v>IPS ENVIAR SOPORTES DE RADICACIÓN.</v>
      </c>
      <c r="P34" s="4">
        <f t="shared" si="1"/>
        <v>0</v>
      </c>
      <c r="Q34" s="3"/>
    </row>
    <row r="35" spans="1:17" ht="15" x14ac:dyDescent="0.25">
      <c r="A35" s="8" t="s">
        <v>35</v>
      </c>
      <c r="B35" s="8">
        <v>1065460</v>
      </c>
      <c r="C35" s="9">
        <v>131614</v>
      </c>
      <c r="D35" s="9">
        <v>131614</v>
      </c>
      <c r="E35" s="76">
        <v>2020</v>
      </c>
      <c r="F35" s="4"/>
      <c r="G35" s="4"/>
      <c r="H35" s="9"/>
      <c r="I35" s="61">
        <f t="shared" si="2"/>
        <v>131614</v>
      </c>
      <c r="J35" s="4"/>
      <c r="K35" s="4"/>
      <c r="L35" s="20"/>
      <c r="M35" s="4"/>
      <c r="N35" s="13"/>
      <c r="O35" s="3" t="str">
        <f t="shared" si="3"/>
        <v>IPS ENVIAR SOPORTES DE RADICACIÓN.</v>
      </c>
      <c r="P35" s="4">
        <f t="shared" si="1"/>
        <v>0</v>
      </c>
      <c r="Q35" s="3"/>
    </row>
    <row r="36" spans="1:17" ht="15" x14ac:dyDescent="0.25">
      <c r="A36" s="8" t="s">
        <v>35</v>
      </c>
      <c r="B36" s="8">
        <v>1083751</v>
      </c>
      <c r="C36" s="9">
        <v>139168</v>
      </c>
      <c r="D36" s="9">
        <v>139168</v>
      </c>
      <c r="E36" s="76">
        <v>2020</v>
      </c>
      <c r="F36" s="4"/>
      <c r="G36" s="4"/>
      <c r="H36" s="4"/>
      <c r="I36" s="61">
        <f t="shared" si="2"/>
        <v>139168</v>
      </c>
      <c r="J36" s="4"/>
      <c r="K36" s="4"/>
      <c r="L36" s="20"/>
      <c r="M36" s="4"/>
      <c r="N36" s="13"/>
      <c r="O36" s="3" t="str">
        <f t="shared" si="3"/>
        <v>IPS ENVIAR SOPORTES DE RADICACIÓN.</v>
      </c>
      <c r="P36" s="4">
        <f t="shared" si="1"/>
        <v>0</v>
      </c>
      <c r="Q36" s="3"/>
    </row>
    <row r="37" spans="1:17" ht="15" x14ac:dyDescent="0.25">
      <c r="A37" s="8" t="s">
        <v>35</v>
      </c>
      <c r="B37" s="8">
        <v>1104970</v>
      </c>
      <c r="C37" s="9">
        <v>182833</v>
      </c>
      <c r="D37" s="9">
        <v>182833</v>
      </c>
      <c r="E37" s="76">
        <v>2020</v>
      </c>
      <c r="F37" s="4"/>
      <c r="G37" s="4"/>
      <c r="H37" s="4"/>
      <c r="I37" s="61">
        <f t="shared" si="2"/>
        <v>182833</v>
      </c>
      <c r="J37" s="4"/>
      <c r="K37" s="4"/>
      <c r="L37" s="20"/>
      <c r="M37" s="4"/>
      <c r="N37" s="13"/>
      <c r="O37" s="3" t="str">
        <f t="shared" si="3"/>
        <v>IPS ENVIAR SOPORTES DE RADICACIÓN.</v>
      </c>
      <c r="P37" s="4">
        <f t="shared" si="1"/>
        <v>0</v>
      </c>
      <c r="Q37" s="3"/>
    </row>
    <row r="38" spans="1:17" ht="15" x14ac:dyDescent="0.25">
      <c r="A38" s="8" t="s">
        <v>35</v>
      </c>
      <c r="B38" s="8">
        <v>1107121</v>
      </c>
      <c r="C38" s="9">
        <v>35100</v>
      </c>
      <c r="D38" s="9">
        <v>35100</v>
      </c>
      <c r="E38" s="76">
        <v>2020</v>
      </c>
      <c r="F38" s="4"/>
      <c r="G38" s="4"/>
      <c r="H38" s="4"/>
      <c r="I38" s="61">
        <f t="shared" si="2"/>
        <v>35100</v>
      </c>
      <c r="J38" s="4"/>
      <c r="K38" s="4"/>
      <c r="L38" s="20"/>
      <c r="M38" s="4"/>
      <c r="N38" s="13"/>
      <c r="O38" s="3" t="str">
        <f t="shared" si="3"/>
        <v>IPS ENVIAR SOPORTES DE RADICACIÓN.</v>
      </c>
      <c r="P38" s="4">
        <f t="shared" si="1"/>
        <v>0</v>
      </c>
      <c r="Q38" s="8"/>
    </row>
    <row r="39" spans="1:17" ht="15" x14ac:dyDescent="0.25">
      <c r="A39" s="8" t="s">
        <v>35</v>
      </c>
      <c r="B39" s="8">
        <v>1108436</v>
      </c>
      <c r="C39" s="9">
        <v>668346</v>
      </c>
      <c r="D39" s="9">
        <v>668346</v>
      </c>
      <c r="E39" s="76">
        <v>2020</v>
      </c>
      <c r="F39" s="4"/>
      <c r="G39" s="4"/>
      <c r="H39" s="4"/>
      <c r="I39" s="61">
        <f t="shared" si="2"/>
        <v>668346</v>
      </c>
      <c r="J39" s="4"/>
      <c r="K39" s="4"/>
      <c r="L39" s="20"/>
      <c r="M39" s="4"/>
      <c r="N39" s="13"/>
      <c r="O39" s="3" t="str">
        <f t="shared" si="3"/>
        <v>IPS ENVIAR SOPORTES DE RADICACIÓN.</v>
      </c>
      <c r="P39" s="4">
        <f t="shared" si="1"/>
        <v>0</v>
      </c>
      <c r="Q39" s="8"/>
    </row>
    <row r="40" spans="1:17" ht="15" x14ac:dyDescent="0.25">
      <c r="A40" s="8" t="s">
        <v>38</v>
      </c>
      <c r="B40" s="8">
        <v>144</v>
      </c>
      <c r="C40" s="9">
        <v>35100</v>
      </c>
      <c r="D40" s="9">
        <v>35100</v>
      </c>
      <c r="E40" s="76">
        <v>2020</v>
      </c>
      <c r="F40" s="4"/>
      <c r="G40" s="4"/>
      <c r="H40" s="4"/>
      <c r="I40" s="61">
        <f t="shared" si="2"/>
        <v>35100</v>
      </c>
      <c r="J40" s="4"/>
      <c r="K40" s="4"/>
      <c r="L40" s="20"/>
      <c r="M40" s="4"/>
      <c r="N40" s="13"/>
      <c r="O40" s="3" t="str">
        <f t="shared" si="3"/>
        <v>IPS ENVIAR SOPORTES DE RADICACIÓN.</v>
      </c>
      <c r="P40" s="4">
        <f t="shared" si="1"/>
        <v>0</v>
      </c>
      <c r="Q40" s="8"/>
    </row>
    <row r="41" spans="1:17" ht="15" x14ac:dyDescent="0.25">
      <c r="A41" s="8" t="s">
        <v>38</v>
      </c>
      <c r="B41" s="8">
        <v>390</v>
      </c>
      <c r="C41" s="9">
        <v>24000</v>
      </c>
      <c r="D41" s="9">
        <v>24000</v>
      </c>
      <c r="E41" s="76">
        <v>2020</v>
      </c>
      <c r="F41" s="4"/>
      <c r="G41" s="4"/>
      <c r="H41" s="4"/>
      <c r="I41" s="61">
        <f t="shared" si="2"/>
        <v>24000</v>
      </c>
      <c r="J41" s="4"/>
      <c r="K41" s="4"/>
      <c r="L41" s="20"/>
      <c r="M41" s="4"/>
      <c r="N41" s="13"/>
      <c r="O41" s="3" t="str">
        <f t="shared" si="3"/>
        <v>IPS ENVIAR SOPORTES DE RADICACIÓN.</v>
      </c>
      <c r="P41" s="4">
        <f t="shared" si="1"/>
        <v>0</v>
      </c>
      <c r="Q41" s="3"/>
    </row>
    <row r="42" spans="1:17" ht="15" x14ac:dyDescent="0.25">
      <c r="A42" s="8" t="s">
        <v>38</v>
      </c>
      <c r="B42" s="8">
        <v>775</v>
      </c>
      <c r="C42" s="9">
        <v>173200</v>
      </c>
      <c r="D42" s="9">
        <v>173200</v>
      </c>
      <c r="E42" s="76">
        <v>2020</v>
      </c>
      <c r="F42" s="4"/>
      <c r="G42" s="4"/>
      <c r="H42" s="4"/>
      <c r="I42" s="61">
        <f t="shared" si="2"/>
        <v>173200</v>
      </c>
      <c r="J42" s="4"/>
      <c r="K42" s="4"/>
      <c r="L42" s="20"/>
      <c r="M42" s="4"/>
      <c r="N42" s="13"/>
      <c r="O42" s="3" t="str">
        <f t="shared" si="3"/>
        <v>IPS ENVIAR SOPORTES DE RADICACIÓN.</v>
      </c>
      <c r="P42" s="4">
        <f t="shared" si="1"/>
        <v>0</v>
      </c>
      <c r="Q42" s="3"/>
    </row>
    <row r="43" spans="1:17" ht="15" x14ac:dyDescent="0.25">
      <c r="A43" s="8" t="s">
        <v>38</v>
      </c>
      <c r="B43" s="8">
        <v>776</v>
      </c>
      <c r="C43" s="9">
        <v>48000</v>
      </c>
      <c r="D43" s="9">
        <v>48000</v>
      </c>
      <c r="E43" s="76">
        <v>2020</v>
      </c>
      <c r="F43" s="4"/>
      <c r="G43" s="4"/>
      <c r="H43" s="4"/>
      <c r="I43" s="61">
        <f t="shared" si="2"/>
        <v>48000</v>
      </c>
      <c r="J43" s="4"/>
      <c r="K43" s="4"/>
      <c r="L43" s="20"/>
      <c r="M43" s="4"/>
      <c r="N43" s="13"/>
      <c r="O43" s="3" t="str">
        <f t="shared" si="3"/>
        <v>IPS ENVIAR SOPORTES DE RADICACIÓN.</v>
      </c>
      <c r="P43" s="4">
        <f t="shared" si="1"/>
        <v>0</v>
      </c>
      <c r="Q43" s="8"/>
    </row>
    <row r="44" spans="1:17" ht="15" x14ac:dyDescent="0.25">
      <c r="A44" s="8" t="s">
        <v>38</v>
      </c>
      <c r="B44" s="8">
        <v>886</v>
      </c>
      <c r="C44" s="9">
        <v>335905</v>
      </c>
      <c r="D44" s="9">
        <v>335905</v>
      </c>
      <c r="E44" s="76">
        <v>2020</v>
      </c>
      <c r="F44" s="4"/>
      <c r="G44" s="4"/>
      <c r="H44" s="4"/>
      <c r="I44" s="61">
        <f t="shared" si="2"/>
        <v>335905</v>
      </c>
      <c r="J44" s="4"/>
      <c r="K44" s="4"/>
      <c r="L44" s="20"/>
      <c r="M44" s="4"/>
      <c r="N44" s="13"/>
      <c r="O44" s="3" t="str">
        <f t="shared" si="3"/>
        <v>IPS ENVIAR SOPORTES DE RADICACIÓN.</v>
      </c>
      <c r="P44" s="4">
        <f t="shared" si="1"/>
        <v>0</v>
      </c>
      <c r="Q44" s="3"/>
    </row>
    <row r="45" spans="1:17" ht="15" x14ac:dyDescent="0.25">
      <c r="A45" s="8" t="s">
        <v>39</v>
      </c>
      <c r="B45" s="8">
        <v>196</v>
      </c>
      <c r="C45" s="9">
        <v>125729</v>
      </c>
      <c r="D45" s="9">
        <v>125729</v>
      </c>
      <c r="E45" s="76">
        <v>2020</v>
      </c>
      <c r="F45" s="4"/>
      <c r="G45" s="4"/>
      <c r="H45" s="4"/>
      <c r="I45" s="61">
        <f t="shared" si="2"/>
        <v>125729</v>
      </c>
      <c r="J45" s="4"/>
      <c r="K45" s="4"/>
      <c r="L45" s="20"/>
      <c r="M45" s="4"/>
      <c r="N45" s="13"/>
      <c r="O45" s="3" t="str">
        <f t="shared" si="3"/>
        <v>IPS ENVIAR SOPORTES DE RADICACIÓN.</v>
      </c>
      <c r="P45" s="4">
        <f t="shared" si="1"/>
        <v>0</v>
      </c>
      <c r="Q45" s="3"/>
    </row>
    <row r="46" spans="1:17" ht="15" x14ac:dyDescent="0.25">
      <c r="A46" s="8" t="s">
        <v>38</v>
      </c>
      <c r="B46" s="8">
        <v>1557</v>
      </c>
      <c r="C46" s="9">
        <v>50600</v>
      </c>
      <c r="D46" s="9">
        <v>50600</v>
      </c>
      <c r="E46" s="76">
        <v>2020</v>
      </c>
      <c r="F46" s="4"/>
      <c r="G46" s="4"/>
      <c r="H46" s="4"/>
      <c r="I46" s="61">
        <f t="shared" si="2"/>
        <v>50600</v>
      </c>
      <c r="J46" s="4"/>
      <c r="K46" s="4"/>
      <c r="L46" s="20"/>
      <c r="M46" s="4"/>
      <c r="N46" s="13"/>
      <c r="O46" s="3" t="str">
        <f t="shared" si="3"/>
        <v>IPS ENVIAR SOPORTES DE RADICACIÓN.</v>
      </c>
      <c r="P46" s="4">
        <f t="shared" si="1"/>
        <v>0</v>
      </c>
      <c r="Q46" s="3"/>
    </row>
    <row r="47" spans="1:17" ht="15" x14ac:dyDescent="0.25">
      <c r="A47" s="8" t="s">
        <v>38</v>
      </c>
      <c r="B47" s="8">
        <v>2372</v>
      </c>
      <c r="C47" s="9">
        <v>25500</v>
      </c>
      <c r="D47" s="9">
        <v>25500</v>
      </c>
      <c r="E47" s="76">
        <v>2020</v>
      </c>
      <c r="F47" s="4"/>
      <c r="G47" s="4"/>
      <c r="H47" s="4"/>
      <c r="I47" s="61">
        <f t="shared" si="2"/>
        <v>25500</v>
      </c>
      <c r="J47" s="4"/>
      <c r="K47" s="4"/>
      <c r="L47" s="20"/>
      <c r="M47" s="4"/>
      <c r="N47" s="13"/>
      <c r="O47" s="3" t="str">
        <f t="shared" si="3"/>
        <v>IPS ENVIAR SOPORTES DE RADICACIÓN.</v>
      </c>
      <c r="P47" s="4">
        <f t="shared" si="1"/>
        <v>0</v>
      </c>
      <c r="Q47" s="3"/>
    </row>
    <row r="48" spans="1:17" ht="15" x14ac:dyDescent="0.25">
      <c r="A48" s="8" t="s">
        <v>38</v>
      </c>
      <c r="B48" s="8">
        <v>2516</v>
      </c>
      <c r="C48" s="9">
        <v>113229</v>
      </c>
      <c r="D48" s="9">
        <v>113229</v>
      </c>
      <c r="E48" s="76">
        <v>2020</v>
      </c>
      <c r="F48" s="4"/>
      <c r="G48" s="4"/>
      <c r="H48" s="4"/>
      <c r="I48" s="61">
        <f t="shared" si="2"/>
        <v>113229</v>
      </c>
      <c r="J48" s="4"/>
      <c r="K48" s="9"/>
      <c r="L48" s="20"/>
      <c r="M48" s="4"/>
      <c r="N48" s="13"/>
      <c r="O48" s="3" t="str">
        <f t="shared" si="3"/>
        <v>IPS ENVIAR SOPORTES DE RADICACIÓN.</v>
      </c>
      <c r="P48" s="4">
        <f t="shared" si="1"/>
        <v>0</v>
      </c>
      <c r="Q48" s="3"/>
    </row>
    <row r="49" spans="1:17" ht="15" x14ac:dyDescent="0.25">
      <c r="A49" s="8" t="s">
        <v>38</v>
      </c>
      <c r="B49" s="8">
        <v>2930</v>
      </c>
      <c r="C49" s="9">
        <v>50600</v>
      </c>
      <c r="D49" s="9">
        <v>50600</v>
      </c>
      <c r="E49" s="76">
        <v>2020</v>
      </c>
      <c r="F49" s="4"/>
      <c r="G49" s="4"/>
      <c r="H49" s="4"/>
      <c r="I49" s="61">
        <f t="shared" si="2"/>
        <v>50600</v>
      </c>
      <c r="J49" s="4"/>
      <c r="K49" s="4"/>
      <c r="L49" s="20"/>
      <c r="M49" s="4"/>
      <c r="N49" s="13"/>
      <c r="O49" s="3" t="str">
        <f t="shared" si="3"/>
        <v>IPS ENVIAR SOPORTES DE RADICACIÓN.</v>
      </c>
      <c r="P49" s="4">
        <f t="shared" si="1"/>
        <v>0</v>
      </c>
      <c r="Q49" s="3"/>
    </row>
    <row r="50" spans="1:17" s="14" customFormat="1" ht="15" x14ac:dyDescent="0.25">
      <c r="A50" s="15" t="s">
        <v>38</v>
      </c>
      <c r="B50" s="15">
        <v>7075</v>
      </c>
      <c r="C50" s="16">
        <v>24000</v>
      </c>
      <c r="D50" s="16">
        <v>24000</v>
      </c>
      <c r="E50" s="77">
        <v>2021</v>
      </c>
      <c r="F50" s="4"/>
      <c r="G50" s="4"/>
      <c r="H50" s="4"/>
      <c r="I50" s="61">
        <f t="shared" si="2"/>
        <v>24000</v>
      </c>
      <c r="J50" s="4"/>
      <c r="K50" s="4"/>
      <c r="L50" s="20"/>
      <c r="M50" s="4"/>
      <c r="N50" s="13"/>
      <c r="O50" s="3" t="str">
        <f t="shared" si="3"/>
        <v>IPS ENVIAR SOPORTES DE RADICACIÓN.</v>
      </c>
      <c r="P50" s="4">
        <f t="shared" si="1"/>
        <v>0</v>
      </c>
      <c r="Q50" s="17"/>
    </row>
    <row r="51" spans="1:17" ht="15" x14ac:dyDescent="0.25">
      <c r="A51" s="8" t="s">
        <v>38</v>
      </c>
      <c r="B51" s="8">
        <v>8145</v>
      </c>
      <c r="C51" s="9">
        <v>133959</v>
      </c>
      <c r="D51" s="9">
        <v>133959</v>
      </c>
      <c r="E51" s="76">
        <v>2021</v>
      </c>
      <c r="F51" s="4"/>
      <c r="G51" s="4"/>
      <c r="H51" s="4"/>
      <c r="I51" s="61">
        <f t="shared" si="2"/>
        <v>133959</v>
      </c>
      <c r="J51" s="4"/>
      <c r="K51" s="4"/>
      <c r="L51" s="20"/>
      <c r="M51" s="4"/>
      <c r="N51" s="13"/>
      <c r="O51" s="3" t="str">
        <f t="shared" si="3"/>
        <v>IPS ENVIAR SOPORTES DE RADICACIÓN.</v>
      </c>
      <c r="P51" s="4">
        <f t="shared" si="1"/>
        <v>0</v>
      </c>
      <c r="Q51" s="3"/>
    </row>
    <row r="52" spans="1:17" ht="15" x14ac:dyDescent="0.25">
      <c r="A52" s="8" t="s">
        <v>38</v>
      </c>
      <c r="B52" s="8">
        <v>8856</v>
      </c>
      <c r="C52" s="9">
        <v>57600</v>
      </c>
      <c r="D52" s="9">
        <v>57600</v>
      </c>
      <c r="E52" s="76">
        <v>2021</v>
      </c>
      <c r="F52" s="4"/>
      <c r="G52" s="4"/>
      <c r="H52" s="4"/>
      <c r="I52" s="61">
        <f t="shared" si="2"/>
        <v>57600</v>
      </c>
      <c r="J52" s="4"/>
      <c r="K52" s="4"/>
      <c r="L52" s="20"/>
      <c r="M52" s="4"/>
      <c r="N52" s="13"/>
      <c r="O52" s="3" t="str">
        <f t="shared" si="3"/>
        <v>IPS ENVIAR SOPORTES DE RADICACIÓN.</v>
      </c>
      <c r="P52" s="4">
        <f t="shared" si="1"/>
        <v>0</v>
      </c>
      <c r="Q52" s="3"/>
    </row>
    <row r="53" spans="1:17" ht="15" x14ac:dyDescent="0.25">
      <c r="A53" s="8" t="s">
        <v>38</v>
      </c>
      <c r="B53" s="8">
        <v>9617</v>
      </c>
      <c r="C53" s="9">
        <v>215751</v>
      </c>
      <c r="D53" s="9">
        <v>215751</v>
      </c>
      <c r="E53" s="76">
        <v>2021</v>
      </c>
      <c r="F53" s="4"/>
      <c r="G53" s="4"/>
      <c r="H53" s="4"/>
      <c r="I53" s="61">
        <f t="shared" si="2"/>
        <v>215751</v>
      </c>
      <c r="J53" s="4"/>
      <c r="K53" s="9"/>
      <c r="L53" s="20"/>
      <c r="M53" s="4"/>
      <c r="N53" s="13"/>
      <c r="O53" s="3" t="str">
        <f t="shared" si="3"/>
        <v>IPS ENVIAR SOPORTES DE RADICACIÓN.</v>
      </c>
      <c r="P53" s="4">
        <f t="shared" si="1"/>
        <v>0</v>
      </c>
      <c r="Q53" s="3"/>
    </row>
    <row r="54" spans="1:17" ht="15" x14ac:dyDescent="0.25">
      <c r="A54" s="8" t="s">
        <v>38</v>
      </c>
      <c r="B54" s="8">
        <v>9629</v>
      </c>
      <c r="C54" s="9">
        <v>64700</v>
      </c>
      <c r="D54" s="9">
        <v>64700</v>
      </c>
      <c r="E54" s="76">
        <v>2021</v>
      </c>
      <c r="F54" s="4"/>
      <c r="G54" s="4"/>
      <c r="H54" s="4"/>
      <c r="I54" s="61">
        <f t="shared" si="2"/>
        <v>64700</v>
      </c>
      <c r="J54" s="4"/>
      <c r="K54" s="4"/>
      <c r="L54" s="20"/>
      <c r="M54" s="4"/>
      <c r="N54" s="13"/>
      <c r="O54" s="3" t="str">
        <f t="shared" si="3"/>
        <v>IPS ENVIAR SOPORTES DE RADICACIÓN.</v>
      </c>
      <c r="P54" s="4">
        <f t="shared" si="1"/>
        <v>0</v>
      </c>
      <c r="Q54" s="3"/>
    </row>
    <row r="55" spans="1:17" ht="15" x14ac:dyDescent="0.25">
      <c r="A55" s="8" t="s">
        <v>38</v>
      </c>
      <c r="B55" s="8">
        <v>9875</v>
      </c>
      <c r="C55" s="9">
        <v>876367</v>
      </c>
      <c r="D55" s="9">
        <v>876367</v>
      </c>
      <c r="E55" s="76">
        <v>2021</v>
      </c>
      <c r="F55" s="4"/>
      <c r="G55" s="4"/>
      <c r="H55" s="4"/>
      <c r="I55" s="61">
        <f t="shared" si="2"/>
        <v>876367</v>
      </c>
      <c r="J55" s="4"/>
      <c r="K55" s="4"/>
      <c r="L55" s="20"/>
      <c r="M55" s="4"/>
      <c r="N55" s="13"/>
      <c r="O55" s="3" t="str">
        <f t="shared" si="3"/>
        <v>IPS ENVIAR SOPORTES DE RADICACIÓN.</v>
      </c>
      <c r="P55" s="4">
        <f t="shared" si="1"/>
        <v>0</v>
      </c>
      <c r="Q55" s="3"/>
    </row>
    <row r="56" spans="1:17" ht="15" x14ac:dyDescent="0.25">
      <c r="A56" s="8" t="s">
        <v>38</v>
      </c>
      <c r="B56" s="8">
        <v>12070</v>
      </c>
      <c r="C56" s="9">
        <v>171604</v>
      </c>
      <c r="D56" s="9">
        <v>171604</v>
      </c>
      <c r="E56" s="76">
        <v>2021</v>
      </c>
      <c r="F56" s="4"/>
      <c r="G56" s="4"/>
      <c r="H56" s="4"/>
      <c r="I56" s="61">
        <f t="shared" si="2"/>
        <v>171604</v>
      </c>
      <c r="J56" s="4"/>
      <c r="K56" s="4"/>
      <c r="L56" s="20"/>
      <c r="M56" s="4"/>
      <c r="N56" s="13"/>
      <c r="O56" s="3" t="str">
        <f t="shared" si="3"/>
        <v>IPS ENVIAR SOPORTES DE RADICACIÓN.</v>
      </c>
      <c r="P56" s="4">
        <f t="shared" si="1"/>
        <v>0</v>
      </c>
      <c r="Q56" s="3"/>
    </row>
    <row r="57" spans="1:17" ht="15" x14ac:dyDescent="0.25">
      <c r="A57" s="8" t="s">
        <v>38</v>
      </c>
      <c r="B57" s="8">
        <v>12425</v>
      </c>
      <c r="C57" s="9">
        <v>185741</v>
      </c>
      <c r="D57" s="9">
        <v>185741</v>
      </c>
      <c r="E57" s="76">
        <v>2021</v>
      </c>
      <c r="F57" s="4"/>
      <c r="G57" s="4"/>
      <c r="H57" s="4"/>
      <c r="I57" s="61">
        <f t="shared" si="2"/>
        <v>185741</v>
      </c>
      <c r="J57" s="4"/>
      <c r="K57" s="4"/>
      <c r="L57" s="20"/>
      <c r="M57" s="4"/>
      <c r="N57" s="13"/>
      <c r="O57" s="3" t="str">
        <f t="shared" si="3"/>
        <v>IPS ENVIAR SOPORTES DE RADICACIÓN.</v>
      </c>
      <c r="P57" s="4">
        <f t="shared" si="1"/>
        <v>0</v>
      </c>
      <c r="Q57" s="8"/>
    </row>
    <row r="58" spans="1:17" ht="15" x14ac:dyDescent="0.25">
      <c r="A58" s="8" t="s">
        <v>38</v>
      </c>
      <c r="B58" s="8">
        <v>12779</v>
      </c>
      <c r="C58" s="9">
        <v>204572</v>
      </c>
      <c r="D58" s="9">
        <v>204572</v>
      </c>
      <c r="E58" s="76">
        <v>2021</v>
      </c>
      <c r="F58" s="4"/>
      <c r="G58" s="4"/>
      <c r="H58" s="4"/>
      <c r="I58" s="61">
        <f t="shared" si="2"/>
        <v>204572</v>
      </c>
      <c r="J58" s="4"/>
      <c r="K58" s="4"/>
      <c r="L58" s="20"/>
      <c r="M58" s="4"/>
      <c r="N58" s="13"/>
      <c r="O58" s="3" t="str">
        <f t="shared" si="3"/>
        <v>IPS ENVIAR SOPORTES DE RADICACIÓN.</v>
      </c>
      <c r="P58" s="4">
        <f t="shared" si="1"/>
        <v>0</v>
      </c>
      <c r="Q58" s="3"/>
    </row>
    <row r="59" spans="1:17" ht="15" x14ac:dyDescent="0.25">
      <c r="A59" s="8" t="s">
        <v>40</v>
      </c>
      <c r="B59" s="8">
        <v>3126</v>
      </c>
      <c r="C59" s="9">
        <v>168820</v>
      </c>
      <c r="D59" s="9">
        <v>168820</v>
      </c>
      <c r="E59" s="76">
        <v>2021</v>
      </c>
      <c r="F59" s="4"/>
      <c r="G59" s="4"/>
      <c r="H59" s="4"/>
      <c r="I59" s="61">
        <f t="shared" si="2"/>
        <v>168820</v>
      </c>
      <c r="J59" s="4"/>
      <c r="K59" s="9"/>
      <c r="L59" s="20"/>
      <c r="M59" s="4"/>
      <c r="N59" s="13"/>
      <c r="O59" s="3" t="str">
        <f t="shared" si="3"/>
        <v>IPS ENVIAR SOPORTES DE RADICACIÓN.</v>
      </c>
      <c r="P59" s="4">
        <f t="shared" si="1"/>
        <v>0</v>
      </c>
      <c r="Q59" s="8"/>
    </row>
    <row r="60" spans="1:17" ht="15" x14ac:dyDescent="0.25">
      <c r="A60" s="8" t="s">
        <v>38</v>
      </c>
      <c r="B60" s="8">
        <v>13047</v>
      </c>
      <c r="C60" s="9">
        <v>322664</v>
      </c>
      <c r="D60" s="9">
        <v>322664</v>
      </c>
      <c r="E60" s="76">
        <v>2021</v>
      </c>
      <c r="F60" s="4"/>
      <c r="G60" s="4"/>
      <c r="H60" s="4"/>
      <c r="I60" s="61">
        <f t="shared" si="2"/>
        <v>322664</v>
      </c>
      <c r="J60" s="4"/>
      <c r="K60" s="4"/>
      <c r="L60" s="20"/>
      <c r="M60" s="4"/>
      <c r="N60" s="13"/>
      <c r="O60" s="3" t="str">
        <f t="shared" si="3"/>
        <v>IPS ENVIAR SOPORTES DE RADICACIÓN.</v>
      </c>
      <c r="P60" s="4">
        <f t="shared" si="1"/>
        <v>0</v>
      </c>
      <c r="Q60" s="3"/>
    </row>
    <row r="61" spans="1:17" ht="15" x14ac:dyDescent="0.25">
      <c r="A61" s="8" t="s">
        <v>39</v>
      </c>
      <c r="B61" s="8">
        <v>2573</v>
      </c>
      <c r="C61" s="9">
        <v>100700</v>
      </c>
      <c r="D61" s="9">
        <v>100700</v>
      </c>
      <c r="E61" s="76">
        <v>2021</v>
      </c>
      <c r="F61" s="4"/>
      <c r="G61" s="4"/>
      <c r="H61" s="4"/>
      <c r="I61" s="61">
        <f t="shared" si="2"/>
        <v>100700</v>
      </c>
      <c r="J61" s="4"/>
      <c r="K61" s="9"/>
      <c r="L61" s="20"/>
      <c r="M61" s="4"/>
      <c r="N61" s="13"/>
      <c r="O61" s="3" t="str">
        <f t="shared" si="3"/>
        <v>IPS ENVIAR SOPORTES DE RADICACIÓN.</v>
      </c>
      <c r="P61" s="4">
        <f t="shared" si="1"/>
        <v>0</v>
      </c>
      <c r="Q61" s="3"/>
    </row>
    <row r="62" spans="1:17" ht="15" x14ac:dyDescent="0.25">
      <c r="A62" s="8" t="s">
        <v>40</v>
      </c>
      <c r="B62" s="8">
        <v>3285</v>
      </c>
      <c r="C62" s="9">
        <v>142454</v>
      </c>
      <c r="D62" s="9">
        <v>142454</v>
      </c>
      <c r="E62" s="76">
        <v>2021</v>
      </c>
      <c r="F62" s="4"/>
      <c r="G62" s="4"/>
      <c r="H62" s="4"/>
      <c r="I62" s="61">
        <f t="shared" si="2"/>
        <v>142454</v>
      </c>
      <c r="J62" s="4"/>
      <c r="K62" s="4"/>
      <c r="L62" s="20"/>
      <c r="M62" s="4"/>
      <c r="N62" s="13"/>
      <c r="O62" s="3" t="str">
        <f t="shared" si="3"/>
        <v>IPS ENVIAR SOPORTES DE RADICACIÓN.</v>
      </c>
      <c r="P62" s="4">
        <f t="shared" si="1"/>
        <v>0</v>
      </c>
      <c r="Q62" s="3"/>
    </row>
    <row r="63" spans="1:17" ht="15" x14ac:dyDescent="0.25">
      <c r="A63" s="8" t="s">
        <v>40</v>
      </c>
      <c r="B63" s="8">
        <v>3601</v>
      </c>
      <c r="C63" s="9">
        <v>364534</v>
      </c>
      <c r="D63" s="9">
        <v>364534</v>
      </c>
      <c r="E63" s="76">
        <v>2021</v>
      </c>
      <c r="F63" s="4"/>
      <c r="G63" s="4"/>
      <c r="H63" s="4"/>
      <c r="I63" s="61">
        <f t="shared" si="2"/>
        <v>364534</v>
      </c>
      <c r="J63" s="4"/>
      <c r="K63" s="4"/>
      <c r="L63" s="20"/>
      <c r="M63" s="4"/>
      <c r="N63" s="13"/>
      <c r="O63" s="3" t="str">
        <f t="shared" si="3"/>
        <v>IPS ENVIAR SOPORTES DE RADICACIÓN.</v>
      </c>
      <c r="P63" s="4">
        <f t="shared" si="1"/>
        <v>0</v>
      </c>
      <c r="Q63" s="3"/>
    </row>
    <row r="64" spans="1:17" ht="15" x14ac:dyDescent="0.25">
      <c r="A64" s="8" t="s">
        <v>38</v>
      </c>
      <c r="B64" s="8">
        <v>16642</v>
      </c>
      <c r="C64" s="9">
        <v>150446</v>
      </c>
      <c r="D64" s="9">
        <v>150446</v>
      </c>
      <c r="E64" s="76">
        <v>2021</v>
      </c>
      <c r="F64" s="4"/>
      <c r="G64" s="4"/>
      <c r="H64" s="4"/>
      <c r="I64" s="61">
        <f t="shared" si="2"/>
        <v>150446</v>
      </c>
      <c r="J64" s="4"/>
      <c r="K64" s="4"/>
      <c r="L64" s="20"/>
      <c r="M64" s="4"/>
      <c r="N64" s="13"/>
      <c r="O64" s="3" t="str">
        <f t="shared" si="3"/>
        <v>IPS ENVIAR SOPORTES DE RADICACIÓN.</v>
      </c>
      <c r="P64" s="4">
        <f t="shared" si="1"/>
        <v>0</v>
      </c>
      <c r="Q64" s="3"/>
    </row>
    <row r="65" spans="1:17" ht="15" x14ac:dyDescent="0.25">
      <c r="A65" s="8" t="s">
        <v>38</v>
      </c>
      <c r="B65" s="8">
        <v>17225</v>
      </c>
      <c r="C65" s="9">
        <v>239400</v>
      </c>
      <c r="D65" s="9">
        <v>239400</v>
      </c>
      <c r="E65" s="76">
        <v>2021</v>
      </c>
      <c r="F65" s="4"/>
      <c r="G65" s="4"/>
      <c r="H65" s="4"/>
      <c r="I65" s="61">
        <f t="shared" si="2"/>
        <v>239400</v>
      </c>
      <c r="J65" s="4"/>
      <c r="K65" s="4"/>
      <c r="L65" s="20"/>
      <c r="M65" s="4"/>
      <c r="N65" s="13"/>
      <c r="O65" s="3" t="str">
        <f t="shared" si="3"/>
        <v>IPS ENVIAR SOPORTES DE RADICACIÓN.</v>
      </c>
      <c r="P65" s="4">
        <f t="shared" si="1"/>
        <v>0</v>
      </c>
      <c r="Q65" s="3"/>
    </row>
    <row r="66" spans="1:17" ht="15" x14ac:dyDescent="0.25">
      <c r="A66" s="8" t="s">
        <v>38</v>
      </c>
      <c r="B66" s="8">
        <v>21842</v>
      </c>
      <c r="C66" s="9">
        <v>102600</v>
      </c>
      <c r="D66" s="9">
        <v>102600</v>
      </c>
      <c r="E66" s="76">
        <v>2021</v>
      </c>
      <c r="F66" s="4"/>
      <c r="G66" s="4"/>
      <c r="H66" s="4"/>
      <c r="I66" s="61">
        <f t="shared" si="2"/>
        <v>102600</v>
      </c>
      <c r="J66" s="4"/>
      <c r="K66" s="4"/>
      <c r="L66" s="20"/>
      <c r="M66" s="4"/>
      <c r="N66" s="13"/>
      <c r="O66" s="3" t="str">
        <f t="shared" si="3"/>
        <v>IPS ENVIAR SOPORTES DE RADICACIÓN.</v>
      </c>
      <c r="P66" s="4">
        <f t="shared" si="1"/>
        <v>0</v>
      </c>
      <c r="Q66" s="3"/>
    </row>
    <row r="67" spans="1:17" ht="15" x14ac:dyDescent="0.25">
      <c r="A67" s="8" t="s">
        <v>38</v>
      </c>
      <c r="B67" s="8">
        <v>22012</v>
      </c>
      <c r="C67" s="9">
        <v>80800</v>
      </c>
      <c r="D67" s="9">
        <v>80800</v>
      </c>
      <c r="E67" s="76">
        <v>2021</v>
      </c>
      <c r="F67" s="4"/>
      <c r="G67" s="4"/>
      <c r="H67" s="4"/>
      <c r="I67" s="61">
        <f t="shared" si="2"/>
        <v>80800</v>
      </c>
      <c r="J67" s="4"/>
      <c r="K67" s="9"/>
      <c r="L67" s="20"/>
      <c r="M67" s="4"/>
      <c r="N67" s="13"/>
      <c r="O67" s="3" t="str">
        <f t="shared" si="3"/>
        <v>IPS ENVIAR SOPORTES DE RADICACIÓN.</v>
      </c>
      <c r="P67" s="4">
        <f t="shared" si="1"/>
        <v>0</v>
      </c>
      <c r="Q67" s="3"/>
    </row>
    <row r="68" spans="1:17" ht="15" x14ac:dyDescent="0.25">
      <c r="A68" s="8" t="s">
        <v>38</v>
      </c>
      <c r="B68" s="8">
        <v>22678</v>
      </c>
      <c r="C68" s="9">
        <v>78163</v>
      </c>
      <c r="D68" s="9">
        <v>78163</v>
      </c>
      <c r="E68" s="76">
        <v>2021</v>
      </c>
      <c r="F68" s="4"/>
      <c r="G68" s="4"/>
      <c r="H68" s="4"/>
      <c r="I68" s="61">
        <f t="shared" si="2"/>
        <v>78163</v>
      </c>
      <c r="J68" s="4"/>
      <c r="K68" s="4"/>
      <c r="L68" s="20"/>
      <c r="M68" s="4"/>
      <c r="N68" s="13"/>
      <c r="O68" s="3" t="str">
        <f t="shared" si="3"/>
        <v>IPS ENVIAR SOPORTES DE RADICACIÓN.</v>
      </c>
      <c r="P68" s="4">
        <f t="shared" si="1"/>
        <v>0</v>
      </c>
      <c r="Q68" s="3"/>
    </row>
    <row r="69" spans="1:17" ht="15" x14ac:dyDescent="0.25">
      <c r="A69" s="8" t="s">
        <v>38</v>
      </c>
      <c r="B69" s="8">
        <v>22917</v>
      </c>
      <c r="C69" s="9">
        <v>153200</v>
      </c>
      <c r="D69" s="9">
        <v>153200</v>
      </c>
      <c r="E69" s="76">
        <v>2021</v>
      </c>
      <c r="F69" s="4"/>
      <c r="G69" s="4"/>
      <c r="H69" s="4"/>
      <c r="I69" s="61">
        <f t="shared" si="2"/>
        <v>153200</v>
      </c>
      <c r="J69" s="4"/>
      <c r="K69" s="4"/>
      <c r="L69" s="20"/>
      <c r="M69" s="4"/>
      <c r="N69" s="13"/>
      <c r="O69" s="3" t="str">
        <f t="shared" si="3"/>
        <v>IPS ENVIAR SOPORTES DE RADICACIÓN.</v>
      </c>
      <c r="P69" s="4">
        <f t="shared" si="1"/>
        <v>0</v>
      </c>
      <c r="Q69" s="3"/>
    </row>
    <row r="70" spans="1:17" ht="15" x14ac:dyDescent="0.25">
      <c r="A70" s="8" t="s">
        <v>38</v>
      </c>
      <c r="B70" s="8">
        <v>22927</v>
      </c>
      <c r="C70" s="9">
        <v>60970</v>
      </c>
      <c r="D70" s="9">
        <v>60970</v>
      </c>
      <c r="E70" s="76">
        <v>2021</v>
      </c>
      <c r="F70" s="4"/>
      <c r="G70" s="4"/>
      <c r="H70" s="4"/>
      <c r="I70" s="61">
        <f t="shared" si="2"/>
        <v>60970</v>
      </c>
      <c r="J70" s="4"/>
      <c r="K70" s="4"/>
      <c r="L70" s="20"/>
      <c r="M70" s="4"/>
      <c r="N70" s="13"/>
      <c r="O70" s="3" t="str">
        <f t="shared" si="3"/>
        <v>IPS ENVIAR SOPORTES DE RADICACIÓN.</v>
      </c>
      <c r="P70" s="4">
        <f t="shared" si="1"/>
        <v>0</v>
      </c>
      <c r="Q70" s="3"/>
    </row>
    <row r="71" spans="1:17" ht="15" x14ac:dyDescent="0.25">
      <c r="A71" s="8" t="s">
        <v>38</v>
      </c>
      <c r="B71" s="8">
        <v>23634</v>
      </c>
      <c r="C71" s="9">
        <v>61000</v>
      </c>
      <c r="D71" s="9">
        <v>61000</v>
      </c>
      <c r="E71" s="76">
        <v>2021</v>
      </c>
      <c r="F71" s="4"/>
      <c r="G71" s="4"/>
      <c r="H71" s="4"/>
      <c r="I71" s="61">
        <f t="shared" si="2"/>
        <v>61000</v>
      </c>
      <c r="J71" s="4"/>
      <c r="K71" s="4"/>
      <c r="L71" s="20"/>
      <c r="M71" s="4"/>
      <c r="N71" s="13"/>
      <c r="O71" s="3" t="str">
        <f t="shared" si="3"/>
        <v>IPS ENVIAR SOPORTES DE RADICACIÓN.</v>
      </c>
      <c r="P71" s="4">
        <f t="shared" si="1"/>
        <v>0</v>
      </c>
      <c r="Q71" s="3"/>
    </row>
    <row r="72" spans="1:17" ht="15" x14ac:dyDescent="0.25">
      <c r="A72" s="8" t="s">
        <v>38</v>
      </c>
      <c r="B72" s="8">
        <v>24033</v>
      </c>
      <c r="C72" s="9">
        <v>88800</v>
      </c>
      <c r="D72" s="9">
        <v>88800</v>
      </c>
      <c r="E72" s="76">
        <v>2021</v>
      </c>
      <c r="F72" s="4"/>
      <c r="G72" s="4"/>
      <c r="H72" s="4"/>
      <c r="I72" s="61">
        <f t="shared" si="2"/>
        <v>88800</v>
      </c>
      <c r="J72" s="4"/>
      <c r="K72" s="4"/>
      <c r="L72" s="20"/>
      <c r="M72" s="4"/>
      <c r="N72" s="13"/>
      <c r="O72" s="3" t="str">
        <f t="shared" si="3"/>
        <v>IPS ENVIAR SOPORTES DE RADICACIÓN.</v>
      </c>
      <c r="P72" s="4">
        <f t="shared" ref="P72:P83" si="4">D72-SUM(F72:M72)</f>
        <v>0</v>
      </c>
      <c r="Q72" s="3"/>
    </row>
    <row r="73" spans="1:17" ht="15" x14ac:dyDescent="0.25">
      <c r="A73" s="8" t="s">
        <v>38</v>
      </c>
      <c r="B73" s="8">
        <v>24065</v>
      </c>
      <c r="C73" s="9">
        <v>99400</v>
      </c>
      <c r="D73" s="9">
        <v>99400</v>
      </c>
      <c r="E73" s="76">
        <v>2021</v>
      </c>
      <c r="F73" s="4"/>
      <c r="G73" s="4"/>
      <c r="H73" s="4"/>
      <c r="I73" s="61">
        <f t="shared" ref="I73:I75" si="5">D73</f>
        <v>99400</v>
      </c>
      <c r="J73" s="4"/>
      <c r="K73" s="4"/>
      <c r="L73" s="20"/>
      <c r="M73" s="4"/>
      <c r="N73" s="13"/>
      <c r="O73" s="3" t="str">
        <f t="shared" ref="O73:O75" si="6">O72</f>
        <v>IPS ENVIAR SOPORTES DE RADICACIÓN.</v>
      </c>
      <c r="P73" s="4">
        <f t="shared" si="4"/>
        <v>0</v>
      </c>
      <c r="Q73" s="3"/>
    </row>
    <row r="74" spans="1:17" ht="15" x14ac:dyDescent="0.25">
      <c r="A74" s="8" t="s">
        <v>38</v>
      </c>
      <c r="B74" s="8">
        <v>25049</v>
      </c>
      <c r="C74" s="9">
        <v>81576</v>
      </c>
      <c r="D74" s="9">
        <v>81576</v>
      </c>
      <c r="E74" s="76">
        <v>2021</v>
      </c>
      <c r="F74" s="4"/>
      <c r="G74" s="4"/>
      <c r="H74" s="4"/>
      <c r="I74" s="61">
        <f t="shared" si="5"/>
        <v>81576</v>
      </c>
      <c r="J74" s="4"/>
      <c r="K74" s="4"/>
      <c r="L74" s="20"/>
      <c r="M74" s="4"/>
      <c r="N74" s="13"/>
      <c r="O74" s="3" t="str">
        <f t="shared" si="6"/>
        <v>IPS ENVIAR SOPORTES DE RADICACIÓN.</v>
      </c>
      <c r="P74" s="4">
        <f t="shared" si="4"/>
        <v>0</v>
      </c>
      <c r="Q74" s="3"/>
    </row>
    <row r="75" spans="1:17" ht="15" x14ac:dyDescent="0.25">
      <c r="A75" s="8" t="s">
        <v>38</v>
      </c>
      <c r="B75" s="8">
        <v>25097</v>
      </c>
      <c r="C75" s="9">
        <v>179176</v>
      </c>
      <c r="D75" s="9">
        <v>179176</v>
      </c>
      <c r="E75" s="76">
        <v>2021</v>
      </c>
      <c r="F75" s="4"/>
      <c r="G75" s="4"/>
      <c r="H75" s="4"/>
      <c r="I75" s="61">
        <f t="shared" si="5"/>
        <v>179176</v>
      </c>
      <c r="J75" s="4"/>
      <c r="K75" s="4"/>
      <c r="L75" s="20"/>
      <c r="M75" s="4"/>
      <c r="N75" s="13"/>
      <c r="O75" s="3" t="str">
        <f t="shared" si="6"/>
        <v>IPS ENVIAR SOPORTES DE RADICACIÓN.</v>
      </c>
      <c r="P75" s="4">
        <f t="shared" si="4"/>
        <v>0</v>
      </c>
      <c r="Q75" s="3"/>
    </row>
    <row r="76" spans="1:17" x14ac:dyDescent="0.2">
      <c r="A76" s="8" t="s">
        <v>38</v>
      </c>
      <c r="B76" s="8">
        <v>26476</v>
      </c>
      <c r="C76" s="9">
        <v>64700</v>
      </c>
      <c r="D76" s="9">
        <v>64700</v>
      </c>
      <c r="E76" s="76">
        <v>2021</v>
      </c>
      <c r="F76" s="4"/>
      <c r="G76" s="4">
        <f>D76</f>
        <v>64700</v>
      </c>
      <c r="H76" s="4"/>
      <c r="I76" s="9"/>
      <c r="J76" s="4"/>
      <c r="K76" s="4"/>
      <c r="L76" s="20"/>
      <c r="M76" s="4"/>
      <c r="N76" s="13"/>
      <c r="O76" s="3"/>
      <c r="P76" s="4">
        <f t="shared" si="4"/>
        <v>0</v>
      </c>
      <c r="Q76" s="3"/>
    </row>
    <row r="77" spans="1:17" x14ac:dyDescent="0.2">
      <c r="A77" s="8" t="s">
        <v>38</v>
      </c>
      <c r="B77" s="8">
        <v>27197</v>
      </c>
      <c r="C77" s="9">
        <v>66400</v>
      </c>
      <c r="D77" s="9">
        <v>66400</v>
      </c>
      <c r="E77" s="76">
        <v>2021</v>
      </c>
      <c r="F77" s="4"/>
      <c r="G77" s="4">
        <f t="shared" ref="G77:G78" si="7">D77</f>
        <v>66400</v>
      </c>
      <c r="H77" s="4"/>
      <c r="I77" s="9"/>
      <c r="J77" s="4"/>
      <c r="K77" s="4"/>
      <c r="L77" s="20"/>
      <c r="M77" s="4"/>
      <c r="N77" s="13"/>
      <c r="O77" s="3"/>
      <c r="P77" s="4">
        <f t="shared" si="4"/>
        <v>0</v>
      </c>
      <c r="Q77" s="3"/>
    </row>
    <row r="78" spans="1:17" x14ac:dyDescent="0.2">
      <c r="A78" s="8" t="s">
        <v>38</v>
      </c>
      <c r="B78" s="8">
        <v>27217</v>
      </c>
      <c r="C78" s="9">
        <v>64700</v>
      </c>
      <c r="D78" s="9">
        <v>64700</v>
      </c>
      <c r="E78" s="76">
        <v>2021</v>
      </c>
      <c r="F78" s="4"/>
      <c r="G78" s="4">
        <f t="shared" si="7"/>
        <v>64700</v>
      </c>
      <c r="H78" s="4"/>
      <c r="I78" s="9"/>
      <c r="J78" s="4"/>
      <c r="K78" s="4"/>
      <c r="L78" s="20"/>
      <c r="M78" s="4"/>
      <c r="N78" s="13"/>
      <c r="O78" s="3"/>
      <c r="P78" s="4">
        <f t="shared" si="4"/>
        <v>0</v>
      </c>
      <c r="Q78" s="3"/>
    </row>
    <row r="79" spans="1:17" x14ac:dyDescent="0.2">
      <c r="A79" s="8" t="s">
        <v>38</v>
      </c>
      <c r="B79" s="8">
        <v>30941</v>
      </c>
      <c r="C79" s="9">
        <v>214272</v>
      </c>
      <c r="D79" s="9">
        <v>214272</v>
      </c>
      <c r="E79" s="76">
        <v>2021</v>
      </c>
      <c r="F79" s="4">
        <f>VLOOKUP(B79,[1]CARTERA!$F:$G,2,0)</f>
        <v>214272</v>
      </c>
      <c r="G79" s="4"/>
      <c r="H79" s="4"/>
      <c r="I79" s="9"/>
      <c r="J79" s="4"/>
      <c r="K79" s="4"/>
      <c r="L79" s="20"/>
      <c r="M79" s="4"/>
      <c r="N79" s="13"/>
      <c r="O79" s="3"/>
      <c r="P79" s="4">
        <f t="shared" si="4"/>
        <v>0</v>
      </c>
      <c r="Q79" s="3"/>
    </row>
    <row r="80" spans="1:17" x14ac:dyDescent="0.2">
      <c r="A80" s="8" t="s">
        <v>38</v>
      </c>
      <c r="B80" s="8">
        <v>31563</v>
      </c>
      <c r="C80" s="9">
        <v>36300</v>
      </c>
      <c r="D80" s="9">
        <v>36300</v>
      </c>
      <c r="E80" s="76">
        <v>2021</v>
      </c>
      <c r="F80" s="4">
        <f>VLOOKUP(B80,[1]CARTERA!$F:$G,2,0)</f>
        <v>36300</v>
      </c>
      <c r="G80" s="4"/>
      <c r="H80" s="4"/>
      <c r="I80" s="9"/>
      <c r="J80" s="4"/>
      <c r="K80" s="4"/>
      <c r="L80" s="20"/>
      <c r="M80" s="4"/>
      <c r="N80" s="13"/>
      <c r="O80" s="3"/>
      <c r="P80" s="4">
        <f t="shared" si="4"/>
        <v>0</v>
      </c>
      <c r="Q80" s="3"/>
    </row>
    <row r="81" spans="1:17" x14ac:dyDescent="0.2">
      <c r="A81" s="8" t="s">
        <v>38</v>
      </c>
      <c r="B81" s="8">
        <v>32390</v>
      </c>
      <c r="C81" s="9">
        <v>64670</v>
      </c>
      <c r="D81" s="9">
        <v>64670</v>
      </c>
      <c r="E81" s="76">
        <v>2021</v>
      </c>
      <c r="F81" s="4">
        <f>VLOOKUP(B81,[1]CARTERA!$F:$G,2,0)</f>
        <v>64670</v>
      </c>
      <c r="G81" s="4"/>
      <c r="H81" s="4"/>
      <c r="I81" s="9"/>
      <c r="J81" s="4"/>
      <c r="K81" s="4"/>
      <c r="L81" s="20"/>
      <c r="M81" s="4"/>
      <c r="N81" s="13"/>
      <c r="O81" s="3"/>
      <c r="P81" s="4">
        <f t="shared" si="4"/>
        <v>0</v>
      </c>
      <c r="Q81" s="3"/>
    </row>
    <row r="82" spans="1:17" x14ac:dyDescent="0.2">
      <c r="A82" s="8" t="s">
        <v>39</v>
      </c>
      <c r="B82" s="8">
        <v>7464</v>
      </c>
      <c r="C82" s="9">
        <v>141770</v>
      </c>
      <c r="D82" s="9">
        <v>141770</v>
      </c>
      <c r="E82" s="76">
        <v>2021</v>
      </c>
      <c r="F82" s="4">
        <f>VLOOKUP(B82,[1]CARTERA!$F:$G,2,0)</f>
        <v>124770</v>
      </c>
      <c r="G82" s="4"/>
      <c r="H82" s="4"/>
      <c r="I82" s="9"/>
      <c r="J82" s="4">
        <f>VLOOKUP(B82,'[1]GLOSA POR CONCILIAR'!$F:$G,2,0)</f>
        <v>17000</v>
      </c>
      <c r="K82" s="4"/>
      <c r="L82" s="20"/>
      <c r="M82" s="4"/>
      <c r="N82" s="13"/>
      <c r="O82" s="3"/>
      <c r="P82" s="4">
        <f t="shared" si="4"/>
        <v>0</v>
      </c>
      <c r="Q82" s="3"/>
    </row>
    <row r="83" spans="1:17" x14ac:dyDescent="0.2">
      <c r="A83" s="8" t="s">
        <v>39</v>
      </c>
      <c r="B83" s="8">
        <v>7511</v>
      </c>
      <c r="C83" s="9">
        <v>62200</v>
      </c>
      <c r="D83" s="9">
        <v>62200</v>
      </c>
      <c r="E83" s="76">
        <v>2021</v>
      </c>
      <c r="F83" s="4">
        <f>VLOOKUP(B83,[1]CARTERA!$F:$G,2,0)</f>
        <v>62200</v>
      </c>
      <c r="G83" s="4"/>
      <c r="H83" s="4"/>
      <c r="I83" s="9"/>
      <c r="J83" s="4"/>
      <c r="K83" s="4"/>
      <c r="L83" s="20"/>
      <c r="M83" s="4"/>
      <c r="N83" s="13"/>
      <c r="O83" s="3"/>
      <c r="P83" s="4">
        <f t="shared" si="4"/>
        <v>0</v>
      </c>
      <c r="Q83" s="3"/>
    </row>
    <row r="84" spans="1:17" x14ac:dyDescent="0.2">
      <c r="A84" s="8"/>
      <c r="B84" s="8"/>
      <c r="C84" s="9"/>
      <c r="D84" s="9"/>
      <c r="E84" s="72"/>
      <c r="F84" s="4"/>
      <c r="G84" s="4"/>
      <c r="H84" s="4"/>
      <c r="I84" s="9"/>
      <c r="J84" s="4"/>
      <c r="K84" s="4"/>
      <c r="L84" s="20"/>
      <c r="M84" s="4"/>
      <c r="N84" s="13"/>
      <c r="O84" s="3"/>
      <c r="P84" s="4"/>
      <c r="Q84" s="3"/>
    </row>
    <row r="85" spans="1:17" x14ac:dyDescent="0.2">
      <c r="A85" s="18"/>
      <c r="B85" s="18"/>
      <c r="C85" s="19"/>
      <c r="D85" s="19"/>
      <c r="E85" s="72"/>
      <c r="F85" s="4"/>
      <c r="G85" s="4"/>
      <c r="H85" s="4"/>
      <c r="I85" s="19"/>
      <c r="J85" s="4"/>
      <c r="K85" s="4"/>
      <c r="L85" s="20"/>
      <c r="M85" s="4"/>
      <c r="N85" s="13"/>
      <c r="O85" s="3"/>
      <c r="P85" s="4"/>
      <c r="Q85" s="18"/>
    </row>
    <row r="86" spans="1:17" s="7" customFormat="1" x14ac:dyDescent="0.2">
      <c r="A86" s="5" t="s">
        <v>11</v>
      </c>
      <c r="B86" s="5" t="s">
        <v>11</v>
      </c>
      <c r="C86" s="6">
        <f>SUM(C3:C85)</f>
        <v>15671696</v>
      </c>
      <c r="D86" s="6">
        <f>SUM(D3:D85)</f>
        <v>15534323</v>
      </c>
      <c r="E86" s="73"/>
      <c r="F86" s="6">
        <f t="shared" ref="F86:M86" si="8">SUM(F3:F85)</f>
        <v>502212</v>
      </c>
      <c r="G86" s="6">
        <f t="shared" si="8"/>
        <v>375698</v>
      </c>
      <c r="H86" s="6">
        <f t="shared" si="8"/>
        <v>0</v>
      </c>
      <c r="I86" s="6">
        <f t="shared" si="8"/>
        <v>14475166</v>
      </c>
      <c r="J86" s="6">
        <f t="shared" si="8"/>
        <v>17000</v>
      </c>
      <c r="K86" s="6">
        <f t="shared" si="8"/>
        <v>0</v>
      </c>
      <c r="L86" s="6">
        <f t="shared" si="8"/>
        <v>0</v>
      </c>
      <c r="M86" s="6">
        <f t="shared" si="8"/>
        <v>164247</v>
      </c>
      <c r="N86" s="12"/>
      <c r="O86" s="12"/>
      <c r="P86" s="6">
        <f t="shared" ref="P86" si="9">D86-SUM(F86:M86)</f>
        <v>0</v>
      </c>
      <c r="Q86" s="5"/>
    </row>
  </sheetData>
  <phoneticPr fontId="12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0D6F0-75C4-454D-962A-77A7D1C949B9}">
  <dimension ref="B4:L104"/>
  <sheetViews>
    <sheetView workbookViewId="0">
      <selection activeCell="B11" sqref="B11:F11"/>
    </sheetView>
  </sheetViews>
  <sheetFormatPr baseColWidth="10" defaultRowHeight="15" x14ac:dyDescent="0.25"/>
  <cols>
    <col min="1" max="1" width="5.42578125" customWidth="1"/>
    <col min="2" max="2" width="13.7109375" customWidth="1"/>
    <col min="3" max="3" width="18.140625" customWidth="1"/>
    <col min="4" max="4" width="17" customWidth="1"/>
    <col min="5" max="5" width="19.140625" customWidth="1"/>
    <col min="6" max="6" width="15.140625" customWidth="1"/>
    <col min="7" max="7" width="18.28515625" customWidth="1"/>
  </cols>
  <sheetData>
    <row r="4" spans="2:12" ht="28.5" x14ac:dyDescent="0.25">
      <c r="B4" s="50"/>
    </row>
    <row r="7" spans="2:12" x14ac:dyDescent="0.25">
      <c r="B7" s="119" t="s">
        <v>41</v>
      </c>
      <c r="C7" s="119"/>
      <c r="D7" s="119"/>
      <c r="E7" s="119"/>
      <c r="F7" s="119"/>
    </row>
    <row r="8" spans="2:12" x14ac:dyDescent="0.25">
      <c r="B8" s="119" t="s">
        <v>42</v>
      </c>
      <c r="C8" s="119"/>
      <c r="D8" s="119"/>
      <c r="E8" s="119"/>
      <c r="F8" s="119"/>
    </row>
    <row r="9" spans="2:12" x14ac:dyDescent="0.25">
      <c r="B9" s="119" t="s">
        <v>43</v>
      </c>
      <c r="C9" s="119"/>
      <c r="D9" s="119"/>
      <c r="E9" s="119"/>
      <c r="F9" s="119"/>
      <c r="K9" s="49"/>
      <c r="L9" s="49"/>
    </row>
    <row r="10" spans="2:12" x14ac:dyDescent="0.25">
      <c r="B10" s="119" t="s">
        <v>44</v>
      </c>
      <c r="C10" s="119"/>
      <c r="D10" s="119"/>
      <c r="E10" s="119"/>
      <c r="F10" s="119"/>
      <c r="K10" s="49"/>
      <c r="L10" s="49"/>
    </row>
    <row r="11" spans="2:12" x14ac:dyDescent="0.25">
      <c r="B11" s="119" t="s">
        <v>45</v>
      </c>
      <c r="C11" s="119"/>
      <c r="D11" s="119"/>
      <c r="E11" s="119"/>
      <c r="F11" s="119"/>
      <c r="K11" s="49"/>
      <c r="L11" s="49"/>
    </row>
    <row r="12" spans="2:12" x14ac:dyDescent="0.25">
      <c r="B12" s="119" t="s">
        <v>46</v>
      </c>
      <c r="C12" s="119"/>
      <c r="D12" s="119"/>
      <c r="E12" s="119"/>
      <c r="F12" s="119"/>
      <c r="K12" s="49"/>
      <c r="L12" s="49"/>
    </row>
    <row r="13" spans="2:12" ht="15.75" thickBot="1" x14ac:dyDescent="0.3">
      <c r="K13" s="49"/>
      <c r="L13" s="49"/>
    </row>
    <row r="14" spans="2:12" ht="15.75" thickBot="1" x14ac:dyDescent="0.3">
      <c r="B14" s="51" t="s">
        <v>47</v>
      </c>
      <c r="C14" s="51" t="s">
        <v>48</v>
      </c>
      <c r="D14" s="52" t="s">
        <v>49</v>
      </c>
      <c r="E14" s="52" t="s">
        <v>50</v>
      </c>
      <c r="F14" s="52" t="s">
        <v>51</v>
      </c>
      <c r="G14" s="118" t="s">
        <v>52</v>
      </c>
      <c r="H14" s="74" t="s">
        <v>203</v>
      </c>
      <c r="K14" s="49"/>
      <c r="L14" s="49"/>
    </row>
    <row r="15" spans="2:12" x14ac:dyDescent="0.25">
      <c r="B15" s="114">
        <v>800249241</v>
      </c>
      <c r="C15" s="114" t="s">
        <v>205</v>
      </c>
      <c r="D15" s="115">
        <v>43183</v>
      </c>
      <c r="E15" s="115">
        <v>43244</v>
      </c>
      <c r="F15" s="116">
        <v>121076</v>
      </c>
      <c r="G15" s="116">
        <v>121076</v>
      </c>
      <c r="H15" s="117">
        <v>2018</v>
      </c>
      <c r="K15" s="49"/>
      <c r="L15" s="49"/>
    </row>
    <row r="16" spans="2:12" x14ac:dyDescent="0.25">
      <c r="B16" s="114">
        <v>800249241</v>
      </c>
      <c r="C16" s="114" t="s">
        <v>206</v>
      </c>
      <c r="D16" s="115">
        <v>43222</v>
      </c>
      <c r="E16" s="115">
        <v>43308</v>
      </c>
      <c r="F16" s="116">
        <v>123798</v>
      </c>
      <c r="G16" s="116">
        <v>123798</v>
      </c>
      <c r="H16" s="117">
        <v>2018</v>
      </c>
      <c r="K16" s="49"/>
      <c r="L16" s="49"/>
    </row>
    <row r="17" spans="2:12" x14ac:dyDescent="0.25">
      <c r="B17" s="114">
        <v>800249241</v>
      </c>
      <c r="C17" s="114" t="s">
        <v>207</v>
      </c>
      <c r="D17" s="115">
        <v>43247</v>
      </c>
      <c r="E17" s="115">
        <v>43308</v>
      </c>
      <c r="F17" s="116">
        <v>56100</v>
      </c>
      <c r="G17" s="116">
        <v>56100</v>
      </c>
      <c r="H17" s="117">
        <v>2018</v>
      </c>
      <c r="K17" s="49"/>
      <c r="L17" s="49"/>
    </row>
    <row r="18" spans="2:12" x14ac:dyDescent="0.25">
      <c r="B18" s="114">
        <v>800249241</v>
      </c>
      <c r="C18" s="114" t="s">
        <v>208</v>
      </c>
      <c r="D18" s="115">
        <v>43354</v>
      </c>
      <c r="E18" s="115">
        <v>43399</v>
      </c>
      <c r="F18" s="116">
        <v>139100</v>
      </c>
      <c r="G18" s="116">
        <v>103302</v>
      </c>
      <c r="H18" s="117">
        <v>2018</v>
      </c>
      <c r="K18" s="49"/>
      <c r="L18" s="49"/>
    </row>
    <row r="19" spans="2:12" x14ac:dyDescent="0.25">
      <c r="B19" s="114">
        <v>800249241</v>
      </c>
      <c r="C19" s="114" t="s">
        <v>209</v>
      </c>
      <c r="D19" s="115">
        <v>43627</v>
      </c>
      <c r="E19" s="115">
        <v>43693</v>
      </c>
      <c r="F19" s="116">
        <v>60900</v>
      </c>
      <c r="G19" s="116">
        <v>60900</v>
      </c>
      <c r="H19" s="117">
        <v>2019</v>
      </c>
      <c r="K19" s="49"/>
      <c r="L19" s="49"/>
    </row>
    <row r="20" spans="2:12" x14ac:dyDescent="0.25">
      <c r="B20" s="53">
        <v>900226715</v>
      </c>
      <c r="C20" s="53" t="s">
        <v>53</v>
      </c>
      <c r="D20" s="54">
        <v>43795</v>
      </c>
      <c r="E20" s="54">
        <v>43804</v>
      </c>
      <c r="F20" s="47">
        <v>101620</v>
      </c>
      <c r="G20" s="47">
        <v>45</v>
      </c>
      <c r="H20" s="117">
        <v>2019</v>
      </c>
      <c r="K20" s="49"/>
      <c r="L20" s="49"/>
    </row>
    <row r="21" spans="2:12" x14ac:dyDescent="0.25">
      <c r="B21" s="47">
        <v>900226715</v>
      </c>
      <c r="C21" s="47" t="s">
        <v>74</v>
      </c>
      <c r="D21" s="48">
        <v>44018</v>
      </c>
      <c r="E21" s="48">
        <v>44074</v>
      </c>
      <c r="F21" s="47">
        <v>26300</v>
      </c>
      <c r="G21" s="47">
        <v>26300</v>
      </c>
      <c r="H21" s="75">
        <v>2020</v>
      </c>
      <c r="K21" s="49"/>
      <c r="L21" s="49"/>
    </row>
    <row r="22" spans="2:12" x14ac:dyDescent="0.25">
      <c r="B22" s="47">
        <v>900226715</v>
      </c>
      <c r="C22" s="47" t="s">
        <v>75</v>
      </c>
      <c r="D22" s="48">
        <v>44016</v>
      </c>
      <c r="E22" s="48">
        <v>44074</v>
      </c>
      <c r="F22" s="47">
        <v>545550</v>
      </c>
      <c r="G22" s="47">
        <v>545550</v>
      </c>
      <c r="H22" s="75">
        <v>2020</v>
      </c>
      <c r="K22" s="49"/>
      <c r="L22" s="49"/>
    </row>
    <row r="23" spans="2:12" x14ac:dyDescent="0.25">
      <c r="B23" s="47">
        <v>900226715</v>
      </c>
      <c r="C23" s="47" t="s">
        <v>76</v>
      </c>
      <c r="D23" s="48">
        <v>44019</v>
      </c>
      <c r="E23" s="48">
        <v>44074</v>
      </c>
      <c r="F23" s="47">
        <v>35100</v>
      </c>
      <c r="G23" s="47">
        <v>35100</v>
      </c>
      <c r="H23" s="75">
        <v>2020</v>
      </c>
      <c r="K23" s="49"/>
      <c r="L23" s="49"/>
    </row>
    <row r="24" spans="2:12" x14ac:dyDescent="0.25">
      <c r="B24" s="47">
        <v>900226715</v>
      </c>
      <c r="C24" s="47" t="s">
        <v>77</v>
      </c>
      <c r="D24" s="48">
        <v>44025</v>
      </c>
      <c r="E24" s="48">
        <v>44074</v>
      </c>
      <c r="F24" s="47">
        <v>1118997</v>
      </c>
      <c r="G24" s="47">
        <v>1118997</v>
      </c>
      <c r="H24" s="75">
        <v>2020</v>
      </c>
      <c r="K24" s="49"/>
      <c r="L24" s="49"/>
    </row>
    <row r="25" spans="2:12" x14ac:dyDescent="0.25">
      <c r="B25" s="47">
        <v>900226715</v>
      </c>
      <c r="C25" s="47" t="s">
        <v>78</v>
      </c>
      <c r="D25" s="48">
        <v>44021</v>
      </c>
      <c r="E25" s="48">
        <v>44074</v>
      </c>
      <c r="F25" s="47">
        <v>779485</v>
      </c>
      <c r="G25" s="47">
        <v>779485</v>
      </c>
      <c r="H25" s="75">
        <v>2020</v>
      </c>
      <c r="K25" s="49"/>
      <c r="L25" s="49"/>
    </row>
    <row r="26" spans="2:12" x14ac:dyDescent="0.25">
      <c r="B26" s="47">
        <v>900226715</v>
      </c>
      <c r="C26" s="47" t="s">
        <v>79</v>
      </c>
      <c r="D26" s="48">
        <v>44048</v>
      </c>
      <c r="E26" s="48">
        <v>44078</v>
      </c>
      <c r="F26" s="47">
        <v>545696</v>
      </c>
      <c r="G26" s="47">
        <v>545696</v>
      </c>
      <c r="H26" s="75">
        <v>2020</v>
      </c>
      <c r="K26" s="49"/>
      <c r="L26" s="49"/>
    </row>
    <row r="27" spans="2:12" x14ac:dyDescent="0.25">
      <c r="B27" s="47">
        <v>900226715</v>
      </c>
      <c r="C27" s="47" t="s">
        <v>80</v>
      </c>
      <c r="D27" s="48">
        <v>44055</v>
      </c>
      <c r="E27" s="48">
        <v>44078</v>
      </c>
      <c r="F27" s="47">
        <v>35100</v>
      </c>
      <c r="G27" s="47">
        <v>35100</v>
      </c>
      <c r="H27" s="75">
        <v>2020</v>
      </c>
      <c r="K27" s="49"/>
      <c r="L27" s="49"/>
    </row>
    <row r="28" spans="2:12" x14ac:dyDescent="0.25">
      <c r="B28" s="47">
        <v>900226715</v>
      </c>
      <c r="C28" s="47" t="s">
        <v>81</v>
      </c>
      <c r="D28" s="48">
        <v>44062</v>
      </c>
      <c r="E28" s="48">
        <v>44078</v>
      </c>
      <c r="F28" s="47">
        <v>61254</v>
      </c>
      <c r="G28" s="47">
        <v>61254</v>
      </c>
      <c r="H28" s="75">
        <v>2020</v>
      </c>
      <c r="K28" s="49"/>
      <c r="L28" s="49"/>
    </row>
    <row r="29" spans="2:12" x14ac:dyDescent="0.25">
      <c r="B29" s="47">
        <v>900226715</v>
      </c>
      <c r="C29" s="47" t="s">
        <v>82</v>
      </c>
      <c r="D29" s="48">
        <v>44061</v>
      </c>
      <c r="E29" s="48">
        <v>44078</v>
      </c>
      <c r="F29" s="47">
        <v>57600</v>
      </c>
      <c r="G29" s="47">
        <v>57600</v>
      </c>
      <c r="H29" s="75">
        <v>2020</v>
      </c>
      <c r="K29" s="49"/>
      <c r="L29" s="49"/>
    </row>
    <row r="30" spans="2:12" x14ac:dyDescent="0.25">
      <c r="B30" s="47">
        <v>900226715</v>
      </c>
      <c r="C30" s="47" t="s">
        <v>56</v>
      </c>
      <c r="D30" s="48">
        <v>43849</v>
      </c>
      <c r="E30" s="48">
        <v>44103</v>
      </c>
      <c r="F30" s="47">
        <v>190468</v>
      </c>
      <c r="G30" s="47">
        <v>190468</v>
      </c>
      <c r="H30" s="75">
        <v>2020</v>
      </c>
      <c r="K30" s="49"/>
      <c r="L30" s="49"/>
    </row>
    <row r="31" spans="2:12" x14ac:dyDescent="0.25">
      <c r="B31" s="47">
        <v>900226715</v>
      </c>
      <c r="C31" s="47" t="s">
        <v>57</v>
      </c>
      <c r="D31" s="48">
        <v>43868</v>
      </c>
      <c r="E31" s="48">
        <v>44103</v>
      </c>
      <c r="F31" s="47">
        <v>108300</v>
      </c>
      <c r="G31" s="47">
        <v>108300</v>
      </c>
      <c r="H31" s="75">
        <v>2020</v>
      </c>
      <c r="K31" s="49"/>
      <c r="L31" s="49"/>
    </row>
    <row r="32" spans="2:12" x14ac:dyDescent="0.25">
      <c r="B32" s="47">
        <v>900226715</v>
      </c>
      <c r="C32" s="47" t="s">
        <v>58</v>
      </c>
      <c r="D32" s="48">
        <v>43906</v>
      </c>
      <c r="E32" s="48">
        <v>44103</v>
      </c>
      <c r="F32" s="47">
        <v>392859</v>
      </c>
      <c r="G32" s="47">
        <v>392859</v>
      </c>
      <c r="H32" s="75">
        <v>2020</v>
      </c>
      <c r="K32" s="49"/>
      <c r="L32" s="49"/>
    </row>
    <row r="33" spans="2:12" x14ac:dyDescent="0.25">
      <c r="B33" s="47">
        <v>900226715</v>
      </c>
      <c r="C33" s="47" t="s">
        <v>60</v>
      </c>
      <c r="D33" s="48">
        <v>43959</v>
      </c>
      <c r="E33" s="48">
        <v>44103</v>
      </c>
      <c r="F33" s="47">
        <v>35100</v>
      </c>
      <c r="G33" s="47">
        <v>35100</v>
      </c>
      <c r="H33" s="75">
        <v>2020</v>
      </c>
      <c r="K33" s="49"/>
      <c r="L33" s="49"/>
    </row>
    <row r="34" spans="2:12" x14ac:dyDescent="0.25">
      <c r="B34" s="47">
        <v>900226715</v>
      </c>
      <c r="C34" s="47" t="s">
        <v>61</v>
      </c>
      <c r="D34" s="48">
        <v>43967</v>
      </c>
      <c r="E34" s="48">
        <v>44103</v>
      </c>
      <c r="F34" s="47">
        <v>59000</v>
      </c>
      <c r="G34" s="47">
        <v>59000</v>
      </c>
      <c r="H34" s="75">
        <v>2020</v>
      </c>
      <c r="K34" s="49"/>
      <c r="L34" s="49"/>
    </row>
    <row r="35" spans="2:12" x14ac:dyDescent="0.25">
      <c r="B35" s="47">
        <v>900226715</v>
      </c>
      <c r="C35" s="47" t="s">
        <v>62</v>
      </c>
      <c r="D35" s="48">
        <v>43983</v>
      </c>
      <c r="E35" s="48">
        <v>44103</v>
      </c>
      <c r="F35" s="47">
        <v>543387</v>
      </c>
      <c r="G35" s="47">
        <v>543387</v>
      </c>
      <c r="H35" s="75">
        <v>2020</v>
      </c>
      <c r="K35" s="49"/>
      <c r="L35" s="49"/>
    </row>
    <row r="36" spans="2:12" x14ac:dyDescent="0.25">
      <c r="B36" s="47">
        <v>900226715</v>
      </c>
      <c r="C36" s="47" t="s">
        <v>63</v>
      </c>
      <c r="D36" s="48">
        <v>43954</v>
      </c>
      <c r="E36" s="48">
        <v>44103</v>
      </c>
      <c r="F36" s="47">
        <v>185547</v>
      </c>
      <c r="G36" s="47">
        <v>185547</v>
      </c>
      <c r="H36" s="75">
        <v>2020</v>
      </c>
      <c r="K36" s="49"/>
      <c r="L36" s="49"/>
    </row>
    <row r="37" spans="2:12" x14ac:dyDescent="0.25">
      <c r="B37" s="47">
        <v>900226715</v>
      </c>
      <c r="C37" s="47" t="s">
        <v>64</v>
      </c>
      <c r="D37" s="48">
        <v>43990</v>
      </c>
      <c r="E37" s="48">
        <v>44103</v>
      </c>
      <c r="F37" s="47">
        <v>774949</v>
      </c>
      <c r="G37" s="47">
        <v>774949</v>
      </c>
      <c r="H37" s="75">
        <v>2020</v>
      </c>
      <c r="K37" s="49"/>
      <c r="L37" s="49"/>
    </row>
    <row r="38" spans="2:12" x14ac:dyDescent="0.25">
      <c r="B38" s="47">
        <v>900226715</v>
      </c>
      <c r="C38" s="47" t="s">
        <v>65</v>
      </c>
      <c r="D38" s="48">
        <v>43993</v>
      </c>
      <c r="E38" s="48">
        <v>44103</v>
      </c>
      <c r="F38" s="47">
        <v>746635</v>
      </c>
      <c r="G38" s="47">
        <v>746635</v>
      </c>
      <c r="H38" s="75">
        <v>2020</v>
      </c>
      <c r="K38" s="49"/>
      <c r="L38" s="49"/>
    </row>
    <row r="39" spans="2:12" x14ac:dyDescent="0.25">
      <c r="B39" s="47">
        <v>900226715</v>
      </c>
      <c r="C39" s="47" t="s">
        <v>66</v>
      </c>
      <c r="D39" s="48">
        <v>44005</v>
      </c>
      <c r="E39" s="48">
        <v>44103</v>
      </c>
      <c r="F39" s="47">
        <v>218533</v>
      </c>
      <c r="G39" s="47">
        <v>218533</v>
      </c>
      <c r="H39" s="75">
        <v>2020</v>
      </c>
      <c r="K39" s="49"/>
      <c r="L39" s="49"/>
    </row>
    <row r="40" spans="2:12" x14ac:dyDescent="0.25">
      <c r="B40" s="47">
        <v>900226715</v>
      </c>
      <c r="C40" s="47" t="s">
        <v>67</v>
      </c>
      <c r="D40" s="48">
        <v>44006</v>
      </c>
      <c r="E40" s="48">
        <v>44103</v>
      </c>
      <c r="F40" s="47">
        <v>732700</v>
      </c>
      <c r="G40" s="47">
        <v>732700</v>
      </c>
      <c r="H40" s="75">
        <v>2020</v>
      </c>
      <c r="K40" s="49"/>
      <c r="L40" s="49"/>
    </row>
    <row r="41" spans="2:12" x14ac:dyDescent="0.25">
      <c r="B41" s="47">
        <v>900226715</v>
      </c>
      <c r="C41" s="47" t="s">
        <v>68</v>
      </c>
      <c r="D41" s="48">
        <v>44006</v>
      </c>
      <c r="E41" s="48">
        <v>44103</v>
      </c>
      <c r="F41" s="47">
        <v>24000</v>
      </c>
      <c r="G41" s="47">
        <v>24000</v>
      </c>
      <c r="H41" s="75">
        <v>2020</v>
      </c>
      <c r="K41" s="49"/>
      <c r="L41" s="49"/>
    </row>
    <row r="42" spans="2:12" x14ac:dyDescent="0.25">
      <c r="B42" s="47">
        <v>900226715</v>
      </c>
      <c r="C42" s="47" t="s">
        <v>69</v>
      </c>
      <c r="D42" s="48">
        <v>44007</v>
      </c>
      <c r="E42" s="48">
        <v>44103</v>
      </c>
      <c r="F42" s="47">
        <v>327100</v>
      </c>
      <c r="G42" s="47">
        <v>327100</v>
      </c>
      <c r="H42" s="75">
        <v>2020</v>
      </c>
      <c r="K42" s="49"/>
      <c r="L42" s="49"/>
    </row>
    <row r="43" spans="2:12" x14ac:dyDescent="0.25">
      <c r="B43" s="47">
        <v>900226715</v>
      </c>
      <c r="C43" s="47" t="s">
        <v>70</v>
      </c>
      <c r="D43" s="48">
        <v>44007</v>
      </c>
      <c r="E43" s="48">
        <v>44103</v>
      </c>
      <c r="F43" s="47">
        <v>50600</v>
      </c>
      <c r="G43" s="47">
        <v>50600</v>
      </c>
      <c r="H43" s="75">
        <v>2020</v>
      </c>
      <c r="K43" s="49"/>
      <c r="L43" s="49"/>
    </row>
    <row r="44" spans="2:12" x14ac:dyDescent="0.25">
      <c r="B44" s="47">
        <v>900226715</v>
      </c>
      <c r="C44" s="47" t="s">
        <v>71</v>
      </c>
      <c r="D44" s="48">
        <v>44009</v>
      </c>
      <c r="E44" s="48">
        <v>44103</v>
      </c>
      <c r="F44" s="47">
        <v>25500</v>
      </c>
      <c r="G44" s="47">
        <v>25500</v>
      </c>
      <c r="H44" s="75">
        <v>2020</v>
      </c>
      <c r="K44" s="49"/>
      <c r="L44" s="49"/>
    </row>
    <row r="45" spans="2:12" x14ac:dyDescent="0.25">
      <c r="B45" s="47">
        <v>900226715</v>
      </c>
      <c r="C45" s="47" t="s">
        <v>72</v>
      </c>
      <c r="D45" s="48">
        <v>44012</v>
      </c>
      <c r="E45" s="48">
        <v>44103</v>
      </c>
      <c r="F45" s="47">
        <v>24000</v>
      </c>
      <c r="G45" s="47">
        <v>24000</v>
      </c>
      <c r="H45" s="75">
        <v>2020</v>
      </c>
      <c r="K45" s="49"/>
      <c r="L45" s="49"/>
    </row>
    <row r="46" spans="2:12" x14ac:dyDescent="0.25">
      <c r="B46" s="47">
        <v>900226715</v>
      </c>
      <c r="C46" s="47" t="s">
        <v>73</v>
      </c>
      <c r="D46" s="48">
        <v>44012</v>
      </c>
      <c r="E46" s="48">
        <v>44103</v>
      </c>
      <c r="F46" s="47">
        <v>212035</v>
      </c>
      <c r="G46" s="47">
        <v>212035</v>
      </c>
      <c r="H46" s="75">
        <v>2020</v>
      </c>
      <c r="K46" s="49"/>
      <c r="L46" s="49"/>
    </row>
    <row r="47" spans="2:12" x14ac:dyDescent="0.25">
      <c r="B47" s="47">
        <v>900226715</v>
      </c>
      <c r="C47" s="47" t="s">
        <v>54</v>
      </c>
      <c r="D47" s="48">
        <v>43815</v>
      </c>
      <c r="E47" s="48">
        <v>44104</v>
      </c>
      <c r="F47" s="47">
        <v>71450</v>
      </c>
      <c r="G47" s="47">
        <v>71450</v>
      </c>
      <c r="H47" s="75">
        <v>2020</v>
      </c>
      <c r="K47" s="49"/>
      <c r="L47" s="49"/>
    </row>
    <row r="48" spans="2:12" x14ac:dyDescent="0.25">
      <c r="B48" s="47">
        <v>900226715</v>
      </c>
      <c r="C48" s="47" t="s">
        <v>55</v>
      </c>
      <c r="D48" s="48">
        <v>43807</v>
      </c>
      <c r="E48" s="48">
        <v>44104</v>
      </c>
      <c r="F48" s="47">
        <v>131614</v>
      </c>
      <c r="G48" s="47">
        <v>131614</v>
      </c>
      <c r="H48" s="75">
        <v>2020</v>
      </c>
      <c r="K48" s="49"/>
      <c r="L48" s="49"/>
    </row>
    <row r="49" spans="2:12" x14ac:dyDescent="0.25">
      <c r="B49" s="47">
        <v>900226715</v>
      </c>
      <c r="C49" s="47" t="s">
        <v>59</v>
      </c>
      <c r="D49" s="48">
        <v>43924</v>
      </c>
      <c r="E49" s="48">
        <v>44104</v>
      </c>
      <c r="F49" s="47">
        <v>139168</v>
      </c>
      <c r="G49" s="47">
        <v>139168</v>
      </c>
      <c r="H49" s="75">
        <v>2020</v>
      </c>
      <c r="K49" s="49"/>
      <c r="L49" s="49"/>
    </row>
    <row r="50" spans="2:12" x14ac:dyDescent="0.25">
      <c r="B50" s="47">
        <v>900226715</v>
      </c>
      <c r="C50" s="47" t="s">
        <v>83</v>
      </c>
      <c r="D50" s="48">
        <v>44082</v>
      </c>
      <c r="E50" s="48">
        <v>44119</v>
      </c>
      <c r="F50" s="47">
        <v>182833</v>
      </c>
      <c r="G50" s="47">
        <v>182833</v>
      </c>
      <c r="H50" s="75">
        <v>2020</v>
      </c>
      <c r="K50" s="49"/>
      <c r="L50" s="49"/>
    </row>
    <row r="51" spans="2:12" x14ac:dyDescent="0.25">
      <c r="B51" s="47">
        <v>900226715</v>
      </c>
      <c r="C51" s="47" t="s">
        <v>84</v>
      </c>
      <c r="D51" s="48">
        <v>44096</v>
      </c>
      <c r="E51" s="48">
        <v>44119</v>
      </c>
      <c r="F51" s="47">
        <v>35100</v>
      </c>
      <c r="G51" s="47">
        <v>35100</v>
      </c>
      <c r="H51" s="75">
        <v>2020</v>
      </c>
      <c r="K51" s="49"/>
      <c r="L51" s="49"/>
    </row>
    <row r="52" spans="2:12" x14ac:dyDescent="0.25">
      <c r="B52" s="47">
        <v>900226715</v>
      </c>
      <c r="C52" s="47" t="s">
        <v>85</v>
      </c>
      <c r="D52" s="48">
        <v>44101</v>
      </c>
      <c r="E52" s="48">
        <v>44119</v>
      </c>
      <c r="F52" s="47">
        <v>668346</v>
      </c>
      <c r="G52" s="47">
        <v>668346</v>
      </c>
      <c r="H52" s="75">
        <v>2020</v>
      </c>
      <c r="K52" s="49"/>
      <c r="L52" s="49"/>
    </row>
    <row r="53" spans="2:12" x14ac:dyDescent="0.25">
      <c r="B53" s="47">
        <v>900226715</v>
      </c>
      <c r="C53" s="47" t="s">
        <v>86</v>
      </c>
      <c r="D53" s="48">
        <v>44106</v>
      </c>
      <c r="E53" s="48">
        <v>44152</v>
      </c>
      <c r="F53" s="47">
        <v>35100</v>
      </c>
      <c r="G53" s="47">
        <v>35100</v>
      </c>
      <c r="H53" s="75">
        <v>2020</v>
      </c>
      <c r="K53" s="49"/>
      <c r="L53" s="49"/>
    </row>
    <row r="54" spans="2:12" x14ac:dyDescent="0.25">
      <c r="B54" s="47">
        <v>900226715</v>
      </c>
      <c r="C54" s="47" t="s">
        <v>87</v>
      </c>
      <c r="D54" s="48">
        <v>44110</v>
      </c>
      <c r="E54" s="48">
        <v>44152</v>
      </c>
      <c r="F54" s="47">
        <v>24000</v>
      </c>
      <c r="G54" s="47">
        <v>24000</v>
      </c>
      <c r="H54" s="75">
        <v>2020</v>
      </c>
      <c r="K54" s="49"/>
      <c r="L54" s="49"/>
    </row>
    <row r="55" spans="2:12" x14ac:dyDescent="0.25">
      <c r="B55" s="47">
        <v>900226715</v>
      </c>
      <c r="C55" s="47" t="s">
        <v>88</v>
      </c>
      <c r="D55" s="48">
        <v>44117</v>
      </c>
      <c r="E55" s="48">
        <v>44152</v>
      </c>
      <c r="F55" s="47">
        <v>173200</v>
      </c>
      <c r="G55" s="47">
        <v>173200</v>
      </c>
      <c r="H55" s="75">
        <v>2020</v>
      </c>
      <c r="K55" s="49"/>
      <c r="L55" s="49"/>
    </row>
    <row r="56" spans="2:12" x14ac:dyDescent="0.25">
      <c r="B56" s="47">
        <v>900226715</v>
      </c>
      <c r="C56" s="47" t="s">
        <v>89</v>
      </c>
      <c r="D56" s="48">
        <v>44117</v>
      </c>
      <c r="E56" s="48">
        <v>44152</v>
      </c>
      <c r="F56" s="47">
        <v>48000</v>
      </c>
      <c r="G56" s="47">
        <v>48000</v>
      </c>
      <c r="H56" s="75">
        <v>2020</v>
      </c>
      <c r="K56" s="49"/>
      <c r="L56" s="49"/>
    </row>
    <row r="57" spans="2:12" x14ac:dyDescent="0.25">
      <c r="B57" s="47">
        <v>900226715</v>
      </c>
      <c r="C57" s="47" t="s">
        <v>90</v>
      </c>
      <c r="D57" s="48">
        <v>44117</v>
      </c>
      <c r="E57" s="48">
        <v>44152</v>
      </c>
      <c r="F57" s="47">
        <v>335905</v>
      </c>
      <c r="G57" s="47">
        <v>335905</v>
      </c>
      <c r="H57" s="75">
        <v>2020</v>
      </c>
      <c r="K57" s="49"/>
      <c r="L57" s="49"/>
    </row>
    <row r="58" spans="2:12" x14ac:dyDescent="0.25">
      <c r="B58" s="47">
        <v>900226715</v>
      </c>
      <c r="C58" s="47" t="s">
        <v>91</v>
      </c>
      <c r="D58" s="48">
        <v>44118</v>
      </c>
      <c r="E58" s="48">
        <v>44152</v>
      </c>
      <c r="F58" s="47">
        <v>125729</v>
      </c>
      <c r="G58" s="47">
        <v>125729</v>
      </c>
      <c r="H58" s="75">
        <v>2020</v>
      </c>
      <c r="K58" s="49"/>
      <c r="L58" s="49"/>
    </row>
    <row r="59" spans="2:12" x14ac:dyDescent="0.25">
      <c r="B59" s="47">
        <v>900226715</v>
      </c>
      <c r="C59" s="47" t="s">
        <v>92</v>
      </c>
      <c r="D59" s="48">
        <v>44123</v>
      </c>
      <c r="E59" s="48">
        <v>44152</v>
      </c>
      <c r="F59" s="47">
        <v>50600</v>
      </c>
      <c r="G59" s="47">
        <v>50600</v>
      </c>
      <c r="H59" s="75">
        <v>2020</v>
      </c>
      <c r="K59" s="49"/>
      <c r="L59" s="49"/>
    </row>
    <row r="60" spans="2:12" x14ac:dyDescent="0.25">
      <c r="B60" s="47">
        <v>900226715</v>
      </c>
      <c r="C60" s="47" t="s">
        <v>93</v>
      </c>
      <c r="D60" s="48">
        <v>44128</v>
      </c>
      <c r="E60" s="48">
        <v>44152</v>
      </c>
      <c r="F60" s="47">
        <v>25500</v>
      </c>
      <c r="G60" s="47">
        <v>25500</v>
      </c>
      <c r="H60" s="75">
        <v>2020</v>
      </c>
      <c r="K60" s="49"/>
      <c r="L60" s="49"/>
    </row>
    <row r="61" spans="2:12" x14ac:dyDescent="0.25">
      <c r="B61" s="47">
        <v>900226715</v>
      </c>
      <c r="C61" s="47" t="s">
        <v>94</v>
      </c>
      <c r="D61" s="48">
        <v>44129</v>
      </c>
      <c r="E61" s="48">
        <v>44152</v>
      </c>
      <c r="F61" s="47">
        <v>113229</v>
      </c>
      <c r="G61" s="47">
        <v>113229</v>
      </c>
      <c r="H61" s="75">
        <v>2020</v>
      </c>
      <c r="K61" s="49"/>
      <c r="L61" s="49"/>
    </row>
    <row r="62" spans="2:12" x14ac:dyDescent="0.25">
      <c r="B62" s="47">
        <v>900226715</v>
      </c>
      <c r="C62" s="47" t="s">
        <v>95</v>
      </c>
      <c r="D62" s="48">
        <v>44132</v>
      </c>
      <c r="E62" s="48">
        <v>44152</v>
      </c>
      <c r="F62" s="47">
        <v>50600</v>
      </c>
      <c r="G62" s="47">
        <v>50600</v>
      </c>
      <c r="H62" s="75">
        <v>2020</v>
      </c>
      <c r="K62" s="49"/>
      <c r="L62" s="49"/>
    </row>
    <row r="63" spans="2:12" x14ac:dyDescent="0.25">
      <c r="B63" s="47">
        <v>900226715</v>
      </c>
      <c r="C63" s="47" t="s">
        <v>96</v>
      </c>
      <c r="D63" s="48">
        <v>44172</v>
      </c>
      <c r="E63" s="48">
        <v>44203</v>
      </c>
      <c r="F63" s="47">
        <v>24000</v>
      </c>
      <c r="G63" s="47">
        <v>24000</v>
      </c>
      <c r="H63" s="75">
        <v>2021</v>
      </c>
      <c r="K63" s="49"/>
      <c r="L63" s="49"/>
    </row>
    <row r="64" spans="2:12" x14ac:dyDescent="0.25">
      <c r="B64" s="47">
        <v>900226715</v>
      </c>
      <c r="C64" s="47" t="s">
        <v>97</v>
      </c>
      <c r="D64" s="48">
        <v>44183</v>
      </c>
      <c r="E64" s="48">
        <v>44203</v>
      </c>
      <c r="F64" s="47">
        <v>133959</v>
      </c>
      <c r="G64" s="47">
        <v>133959</v>
      </c>
      <c r="H64" s="75">
        <v>2021</v>
      </c>
      <c r="K64" s="49"/>
      <c r="L64" s="49"/>
    </row>
    <row r="65" spans="2:12" x14ac:dyDescent="0.25">
      <c r="B65" s="47">
        <v>900226715</v>
      </c>
      <c r="C65" s="47" t="s">
        <v>98</v>
      </c>
      <c r="D65" s="48">
        <v>44194</v>
      </c>
      <c r="E65" s="48">
        <v>44203</v>
      </c>
      <c r="F65" s="47">
        <v>57600</v>
      </c>
      <c r="G65" s="47">
        <v>57600</v>
      </c>
      <c r="H65" s="75">
        <v>2021</v>
      </c>
      <c r="K65" s="49"/>
      <c r="L65" s="49"/>
    </row>
    <row r="66" spans="2:12" x14ac:dyDescent="0.25">
      <c r="B66" s="47">
        <v>900226715</v>
      </c>
      <c r="C66" s="47" t="s">
        <v>99</v>
      </c>
      <c r="D66" s="48">
        <v>44207</v>
      </c>
      <c r="E66" s="48">
        <v>44235</v>
      </c>
      <c r="F66" s="47">
        <v>215751</v>
      </c>
      <c r="G66" s="47">
        <v>215751</v>
      </c>
      <c r="H66" s="75">
        <v>2021</v>
      </c>
      <c r="K66" s="49"/>
      <c r="L66" s="49"/>
    </row>
    <row r="67" spans="2:12" x14ac:dyDescent="0.25">
      <c r="B67" s="47">
        <v>900226715</v>
      </c>
      <c r="C67" s="47" t="s">
        <v>100</v>
      </c>
      <c r="D67" s="48">
        <v>44208</v>
      </c>
      <c r="E67" s="48">
        <v>44235</v>
      </c>
      <c r="F67" s="47">
        <v>64700</v>
      </c>
      <c r="G67" s="47">
        <v>64700</v>
      </c>
      <c r="H67" s="75">
        <v>2021</v>
      </c>
      <c r="K67" s="49"/>
      <c r="L67" s="49"/>
    </row>
    <row r="68" spans="2:12" x14ac:dyDescent="0.25">
      <c r="B68" s="47">
        <v>900226715</v>
      </c>
      <c r="C68" s="47" t="s">
        <v>101</v>
      </c>
      <c r="D68" s="48">
        <v>44211</v>
      </c>
      <c r="E68" s="48">
        <v>44235</v>
      </c>
      <c r="F68" s="47">
        <v>876367</v>
      </c>
      <c r="G68" s="47">
        <v>876367</v>
      </c>
      <c r="H68" s="75">
        <v>2021</v>
      </c>
      <c r="K68" s="49"/>
      <c r="L68" s="49"/>
    </row>
    <row r="69" spans="2:12" x14ac:dyDescent="0.25">
      <c r="B69" s="47">
        <v>900226715</v>
      </c>
      <c r="C69" s="47" t="s">
        <v>102</v>
      </c>
      <c r="D69" s="48">
        <v>44249</v>
      </c>
      <c r="E69" s="48">
        <v>44264</v>
      </c>
      <c r="F69" s="47">
        <v>171604</v>
      </c>
      <c r="G69" s="47">
        <v>171604</v>
      </c>
      <c r="H69" s="75">
        <v>2021</v>
      </c>
      <c r="K69" s="49"/>
      <c r="L69" s="49"/>
    </row>
    <row r="70" spans="2:12" x14ac:dyDescent="0.25">
      <c r="B70" s="47">
        <v>900226715</v>
      </c>
      <c r="C70" s="47" t="s">
        <v>103</v>
      </c>
      <c r="D70" s="48">
        <v>44251</v>
      </c>
      <c r="E70" s="48">
        <v>44264</v>
      </c>
      <c r="F70" s="47">
        <v>185741</v>
      </c>
      <c r="G70" s="47">
        <v>185741</v>
      </c>
      <c r="H70" s="75">
        <v>2021</v>
      </c>
      <c r="K70" s="49"/>
      <c r="L70" s="49"/>
    </row>
    <row r="71" spans="2:12" x14ac:dyDescent="0.25">
      <c r="B71" s="47">
        <v>900226715</v>
      </c>
      <c r="C71" s="47" t="s">
        <v>104</v>
      </c>
      <c r="D71" s="48">
        <v>44255</v>
      </c>
      <c r="E71" s="48">
        <v>44264</v>
      </c>
      <c r="F71" s="47">
        <v>204572</v>
      </c>
      <c r="G71" s="47">
        <v>204572</v>
      </c>
      <c r="H71" s="75">
        <v>2021</v>
      </c>
      <c r="K71" s="49"/>
      <c r="L71" s="49"/>
    </row>
    <row r="72" spans="2:12" x14ac:dyDescent="0.25">
      <c r="B72" s="47">
        <v>900226715</v>
      </c>
      <c r="C72" s="47" t="s">
        <v>105</v>
      </c>
      <c r="D72" s="48">
        <v>44257</v>
      </c>
      <c r="E72" s="48">
        <v>44301</v>
      </c>
      <c r="F72" s="47">
        <v>168820</v>
      </c>
      <c r="G72" s="47">
        <v>168820</v>
      </c>
      <c r="H72" s="75">
        <v>2021</v>
      </c>
      <c r="K72" s="49"/>
      <c r="L72" s="49"/>
    </row>
    <row r="73" spans="2:12" x14ac:dyDescent="0.25">
      <c r="B73" s="47">
        <v>900226715</v>
      </c>
      <c r="C73" s="47" t="s">
        <v>106</v>
      </c>
      <c r="D73" s="48">
        <v>44259</v>
      </c>
      <c r="E73" s="48">
        <v>44301</v>
      </c>
      <c r="F73" s="47">
        <v>322664</v>
      </c>
      <c r="G73" s="47">
        <v>322664</v>
      </c>
      <c r="H73" s="75">
        <v>2021</v>
      </c>
      <c r="K73" s="49"/>
      <c r="L73" s="49"/>
    </row>
    <row r="74" spans="2:12" x14ac:dyDescent="0.25">
      <c r="B74" s="47">
        <v>900226715</v>
      </c>
      <c r="C74" s="47" t="s">
        <v>107</v>
      </c>
      <c r="D74" s="48">
        <v>44260</v>
      </c>
      <c r="E74" s="48">
        <v>44301</v>
      </c>
      <c r="F74" s="47">
        <v>100700</v>
      </c>
      <c r="G74" s="47">
        <v>100700</v>
      </c>
      <c r="H74" s="75">
        <v>2021</v>
      </c>
      <c r="K74" s="49"/>
      <c r="L74" s="49"/>
    </row>
    <row r="75" spans="2:12" x14ac:dyDescent="0.25">
      <c r="B75" s="47">
        <v>900226715</v>
      </c>
      <c r="C75" s="47" t="s">
        <v>108</v>
      </c>
      <c r="D75" s="48">
        <v>44264</v>
      </c>
      <c r="E75" s="48">
        <v>44301</v>
      </c>
      <c r="F75" s="47">
        <v>142454</v>
      </c>
      <c r="G75" s="47">
        <v>142454</v>
      </c>
      <c r="H75" s="75">
        <v>2021</v>
      </c>
      <c r="K75" s="49"/>
      <c r="L75" s="49"/>
    </row>
    <row r="76" spans="2:12" x14ac:dyDescent="0.25">
      <c r="B76" s="47">
        <v>900226715</v>
      </c>
      <c r="C76" s="47" t="s">
        <v>109</v>
      </c>
      <c r="D76" s="48">
        <v>44271</v>
      </c>
      <c r="E76" s="48">
        <v>44301</v>
      </c>
      <c r="F76" s="47">
        <v>364534</v>
      </c>
      <c r="G76" s="47">
        <v>364534</v>
      </c>
      <c r="H76" s="75">
        <v>2021</v>
      </c>
      <c r="K76" s="49"/>
      <c r="L76" s="49"/>
    </row>
    <row r="77" spans="2:12" x14ac:dyDescent="0.25">
      <c r="B77" s="47">
        <v>900226715</v>
      </c>
      <c r="C77" s="47" t="s">
        <v>110</v>
      </c>
      <c r="D77" s="48">
        <v>44286</v>
      </c>
      <c r="E77" s="48">
        <v>44301</v>
      </c>
      <c r="F77" s="47">
        <v>150446</v>
      </c>
      <c r="G77" s="47">
        <v>150446</v>
      </c>
      <c r="H77" s="75">
        <v>2021</v>
      </c>
      <c r="K77" s="49"/>
      <c r="L77" s="49"/>
    </row>
    <row r="78" spans="2:12" x14ac:dyDescent="0.25">
      <c r="B78" s="47">
        <v>900226715</v>
      </c>
      <c r="C78" s="47" t="s">
        <v>111</v>
      </c>
      <c r="D78" s="48">
        <v>44291</v>
      </c>
      <c r="E78" s="48">
        <v>44336</v>
      </c>
      <c r="F78" s="47">
        <v>239400</v>
      </c>
      <c r="G78" s="47">
        <v>239400</v>
      </c>
      <c r="H78" s="75">
        <v>2021</v>
      </c>
      <c r="K78" s="49"/>
      <c r="L78" s="49"/>
    </row>
    <row r="79" spans="2:12" x14ac:dyDescent="0.25">
      <c r="B79" s="47">
        <v>900226715</v>
      </c>
      <c r="C79" s="47" t="s">
        <v>112</v>
      </c>
      <c r="D79" s="48">
        <v>44319</v>
      </c>
      <c r="E79" s="48">
        <v>44357</v>
      </c>
      <c r="F79" s="47">
        <v>102600</v>
      </c>
      <c r="G79" s="47">
        <v>102600</v>
      </c>
      <c r="H79" s="75">
        <v>2021</v>
      </c>
      <c r="K79" s="49"/>
      <c r="L79" s="49"/>
    </row>
    <row r="80" spans="2:12" x14ac:dyDescent="0.25">
      <c r="B80" s="47">
        <v>900226715</v>
      </c>
      <c r="C80" s="47" t="s">
        <v>113</v>
      </c>
      <c r="D80" s="48">
        <v>44321</v>
      </c>
      <c r="E80" s="48">
        <v>44357</v>
      </c>
      <c r="F80" s="47">
        <v>80800</v>
      </c>
      <c r="G80" s="47">
        <v>80800</v>
      </c>
      <c r="H80" s="75">
        <v>2021</v>
      </c>
      <c r="K80" s="49"/>
      <c r="L80" s="49"/>
    </row>
    <row r="81" spans="2:12" x14ac:dyDescent="0.25">
      <c r="B81" s="47">
        <v>900226715</v>
      </c>
      <c r="C81" s="47" t="s">
        <v>114</v>
      </c>
      <c r="D81" s="48">
        <v>44328</v>
      </c>
      <c r="E81" s="48">
        <v>44357</v>
      </c>
      <c r="F81" s="47">
        <v>78163</v>
      </c>
      <c r="G81" s="47">
        <v>78163</v>
      </c>
      <c r="H81" s="75">
        <v>2021</v>
      </c>
      <c r="K81" s="49"/>
      <c r="L81" s="49"/>
    </row>
    <row r="82" spans="2:12" x14ac:dyDescent="0.25">
      <c r="B82" s="47">
        <v>900226715</v>
      </c>
      <c r="C82" s="47" t="s">
        <v>115</v>
      </c>
      <c r="D82" s="48">
        <v>44333</v>
      </c>
      <c r="E82" s="48">
        <v>44357</v>
      </c>
      <c r="F82" s="47">
        <v>153200</v>
      </c>
      <c r="G82" s="47">
        <v>153200</v>
      </c>
      <c r="H82" s="75">
        <v>2021</v>
      </c>
      <c r="K82" s="49"/>
      <c r="L82" s="49"/>
    </row>
    <row r="83" spans="2:12" x14ac:dyDescent="0.25">
      <c r="B83" s="47">
        <v>900226715</v>
      </c>
      <c r="C83" s="47" t="s">
        <v>116</v>
      </c>
      <c r="D83" s="48">
        <v>44333</v>
      </c>
      <c r="E83" s="48">
        <v>44357</v>
      </c>
      <c r="F83" s="47">
        <v>60970</v>
      </c>
      <c r="G83" s="47">
        <v>60970</v>
      </c>
      <c r="H83" s="75">
        <v>2021</v>
      </c>
      <c r="K83" s="49"/>
      <c r="L83" s="49"/>
    </row>
    <row r="84" spans="2:12" x14ac:dyDescent="0.25">
      <c r="B84" s="47">
        <v>900226715</v>
      </c>
      <c r="C84" s="47" t="s">
        <v>117</v>
      </c>
      <c r="D84" s="48">
        <v>44339</v>
      </c>
      <c r="E84" s="48">
        <v>44357</v>
      </c>
      <c r="F84" s="47">
        <v>61000</v>
      </c>
      <c r="G84" s="47">
        <v>61000</v>
      </c>
      <c r="H84" s="75">
        <v>2021</v>
      </c>
      <c r="K84" s="49"/>
      <c r="L84" s="49"/>
    </row>
    <row r="85" spans="2:12" x14ac:dyDescent="0.25">
      <c r="B85" s="47">
        <v>900226715</v>
      </c>
      <c r="C85" s="47" t="s">
        <v>118</v>
      </c>
      <c r="D85" s="48">
        <v>44341</v>
      </c>
      <c r="E85" s="48">
        <v>44357</v>
      </c>
      <c r="F85" s="47">
        <v>88800</v>
      </c>
      <c r="G85" s="47">
        <v>88800</v>
      </c>
      <c r="H85" s="75">
        <v>2021</v>
      </c>
      <c r="K85" s="49"/>
      <c r="L85" s="49"/>
    </row>
    <row r="86" spans="2:12" x14ac:dyDescent="0.25">
      <c r="B86" s="47">
        <v>900226715</v>
      </c>
      <c r="C86" s="47" t="s">
        <v>119</v>
      </c>
      <c r="D86" s="48">
        <v>44341</v>
      </c>
      <c r="E86" s="48">
        <v>44357</v>
      </c>
      <c r="F86" s="47">
        <v>99400</v>
      </c>
      <c r="G86" s="47">
        <v>99400</v>
      </c>
      <c r="H86" s="75">
        <v>2021</v>
      </c>
      <c r="K86" s="49"/>
      <c r="L86" s="49"/>
    </row>
    <row r="87" spans="2:12" x14ac:dyDescent="0.25">
      <c r="B87" s="47">
        <v>900226715</v>
      </c>
      <c r="C87" s="47" t="s">
        <v>120</v>
      </c>
      <c r="D87" s="48">
        <v>44345</v>
      </c>
      <c r="E87" s="48">
        <v>44357</v>
      </c>
      <c r="F87" s="47">
        <v>81576</v>
      </c>
      <c r="G87" s="47">
        <v>81576</v>
      </c>
      <c r="H87" s="75">
        <v>2021</v>
      </c>
      <c r="K87" s="49"/>
      <c r="L87" s="49"/>
    </row>
    <row r="88" spans="2:12" x14ac:dyDescent="0.25">
      <c r="B88" s="47">
        <v>900226715</v>
      </c>
      <c r="C88" s="47" t="s">
        <v>121</v>
      </c>
      <c r="D88" s="48">
        <v>44346</v>
      </c>
      <c r="E88" s="48">
        <v>44357</v>
      </c>
      <c r="F88" s="47">
        <v>179176</v>
      </c>
      <c r="G88" s="47">
        <v>179176</v>
      </c>
      <c r="H88" s="75">
        <v>2021</v>
      </c>
      <c r="K88" s="49"/>
      <c r="L88" s="49"/>
    </row>
    <row r="89" spans="2:12" x14ac:dyDescent="0.25">
      <c r="B89" s="47">
        <v>900226715</v>
      </c>
      <c r="C89" s="47" t="s">
        <v>122</v>
      </c>
      <c r="D89" s="48">
        <v>44352</v>
      </c>
      <c r="E89" s="48">
        <v>44390</v>
      </c>
      <c r="F89" s="47">
        <v>64700</v>
      </c>
      <c r="G89" s="47">
        <v>64700</v>
      </c>
      <c r="H89" s="75">
        <v>2021</v>
      </c>
      <c r="K89" s="49"/>
      <c r="L89" s="49"/>
    </row>
    <row r="90" spans="2:12" x14ac:dyDescent="0.25">
      <c r="B90" s="47">
        <v>900226715</v>
      </c>
      <c r="C90" s="47" t="s">
        <v>123</v>
      </c>
      <c r="D90" s="48">
        <v>44364</v>
      </c>
      <c r="E90" s="48">
        <v>44390</v>
      </c>
      <c r="F90" s="47">
        <v>66400</v>
      </c>
      <c r="G90" s="47">
        <v>66400</v>
      </c>
      <c r="H90" s="75">
        <v>2021</v>
      </c>
      <c r="K90" s="49"/>
      <c r="L90" s="49"/>
    </row>
    <row r="91" spans="2:12" x14ac:dyDescent="0.25">
      <c r="B91" s="47">
        <v>900226715</v>
      </c>
      <c r="C91" s="47" t="s">
        <v>124</v>
      </c>
      <c r="D91" s="48">
        <v>44364</v>
      </c>
      <c r="E91" s="48">
        <v>44390</v>
      </c>
      <c r="F91" s="47">
        <v>64700</v>
      </c>
      <c r="G91" s="47">
        <v>64700</v>
      </c>
      <c r="H91" s="75">
        <v>2021</v>
      </c>
      <c r="K91" s="49"/>
      <c r="L91" s="49"/>
    </row>
    <row r="92" spans="2:12" x14ac:dyDescent="0.25">
      <c r="B92" s="47">
        <v>900226715</v>
      </c>
      <c r="C92" s="47" t="s">
        <v>125</v>
      </c>
      <c r="D92" s="48">
        <v>44390</v>
      </c>
      <c r="E92" s="48">
        <v>44418</v>
      </c>
      <c r="F92" s="47">
        <v>214272</v>
      </c>
      <c r="G92" s="47">
        <v>214272</v>
      </c>
      <c r="H92" s="75">
        <v>2021</v>
      </c>
      <c r="K92" s="49"/>
      <c r="L92" s="49"/>
    </row>
    <row r="93" spans="2:12" x14ac:dyDescent="0.25">
      <c r="B93" s="47">
        <v>900226715</v>
      </c>
      <c r="C93" s="47" t="s">
        <v>126</v>
      </c>
      <c r="D93" s="48">
        <v>44392</v>
      </c>
      <c r="E93" s="48">
        <v>44418</v>
      </c>
      <c r="F93" s="47">
        <v>36300</v>
      </c>
      <c r="G93" s="47">
        <v>36300</v>
      </c>
      <c r="H93" s="75">
        <v>2021</v>
      </c>
      <c r="K93" s="49"/>
      <c r="L93" s="49"/>
    </row>
    <row r="94" spans="2:12" x14ac:dyDescent="0.25">
      <c r="B94" s="47">
        <v>900226715</v>
      </c>
      <c r="C94" s="47" t="s">
        <v>127</v>
      </c>
      <c r="D94" s="48">
        <v>44400</v>
      </c>
      <c r="E94" s="48">
        <v>44418</v>
      </c>
      <c r="F94" s="47">
        <v>64670</v>
      </c>
      <c r="G94" s="47">
        <v>64670</v>
      </c>
      <c r="H94" s="75">
        <v>2021</v>
      </c>
      <c r="K94" s="49"/>
      <c r="L94" s="49"/>
    </row>
    <row r="95" spans="2:12" x14ac:dyDescent="0.25">
      <c r="B95" s="47">
        <v>900226715</v>
      </c>
      <c r="C95" s="47" t="s">
        <v>128</v>
      </c>
      <c r="D95" s="48">
        <v>44406</v>
      </c>
      <c r="E95" s="48">
        <v>44418</v>
      </c>
      <c r="F95" s="47">
        <v>141770</v>
      </c>
      <c r="G95" s="47">
        <v>141770</v>
      </c>
      <c r="H95" s="75">
        <v>2021</v>
      </c>
      <c r="K95" s="49"/>
      <c r="L95" s="49"/>
    </row>
    <row r="96" spans="2:12" x14ac:dyDescent="0.25">
      <c r="B96" s="47">
        <v>900226715</v>
      </c>
      <c r="C96" s="47" t="s">
        <v>129</v>
      </c>
      <c r="D96" s="48">
        <v>44407</v>
      </c>
      <c r="E96" s="48">
        <v>44418</v>
      </c>
      <c r="F96" s="47">
        <v>62200</v>
      </c>
      <c r="G96" s="47">
        <v>62200</v>
      </c>
      <c r="H96" s="75">
        <v>2021</v>
      </c>
      <c r="K96" s="49"/>
      <c r="L96" s="49"/>
    </row>
    <row r="97" spans="2:7" ht="15.75" thickBot="1" x14ac:dyDescent="0.3">
      <c r="B97" s="53"/>
      <c r="C97" s="47"/>
      <c r="D97" s="48"/>
      <c r="E97" s="48"/>
      <c r="F97" s="55"/>
      <c r="G97" s="55"/>
    </row>
    <row r="98" spans="2:7" ht="15.75" thickBot="1" x14ac:dyDescent="0.3">
      <c r="E98" t="s">
        <v>130</v>
      </c>
      <c r="F98" s="56">
        <f>SUM(F20:F97)</f>
        <v>15291798</v>
      </c>
      <c r="G98" s="56">
        <f>SUM(G20:G97)</f>
        <v>15190223</v>
      </c>
    </row>
    <row r="101" spans="2:7" x14ac:dyDescent="0.25">
      <c r="B101" s="46" t="s">
        <v>131</v>
      </c>
      <c r="C101" s="46"/>
    </row>
    <row r="102" spans="2:7" x14ac:dyDescent="0.25">
      <c r="B102" t="s">
        <v>132</v>
      </c>
    </row>
    <row r="103" spans="2:7" x14ac:dyDescent="0.25">
      <c r="B103" t="s">
        <v>133</v>
      </c>
    </row>
    <row r="104" spans="2:7" x14ac:dyDescent="0.25">
      <c r="B104" t="s">
        <v>134</v>
      </c>
    </row>
  </sheetData>
  <sortState xmlns:xlrd2="http://schemas.microsoft.com/office/spreadsheetml/2017/richdata2" ref="B20:G96">
    <sortCondition ref="E20:E96"/>
  </sortState>
  <mergeCells count="6">
    <mergeCell ref="B12:F12"/>
    <mergeCell ref="B7:F7"/>
    <mergeCell ref="B8:F8"/>
    <mergeCell ref="B9:F9"/>
    <mergeCell ref="B10:F10"/>
    <mergeCell ref="B11:F11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B937-0770-4ACB-B88F-EF54F17B6C5F}">
  <sheetPr>
    <tabColor rgb="FF92D050"/>
  </sheetPr>
  <dimension ref="B2:L30"/>
  <sheetViews>
    <sheetView tabSelected="1" topLeftCell="A13" zoomScale="85" zoomScaleNormal="85" workbookViewId="0">
      <selection activeCell="O7" sqref="O7"/>
    </sheetView>
  </sheetViews>
  <sheetFormatPr baseColWidth="10" defaultRowHeight="15" x14ac:dyDescent="0.25"/>
  <cols>
    <col min="1" max="1" width="10.42578125" style="21" customWidth="1"/>
    <col min="2" max="2" width="3.28515625" style="21" customWidth="1"/>
    <col min="3" max="3" width="34.140625" style="21" customWidth="1"/>
    <col min="4" max="4" width="1.140625" style="21" customWidth="1"/>
    <col min="5" max="5" width="15.28515625" style="21" hidden="1" customWidth="1"/>
    <col min="6" max="6" width="10.42578125" style="21" customWidth="1"/>
    <col min="7" max="7" width="11.5703125" style="21" customWidth="1"/>
    <col min="8" max="8" width="12.85546875" style="21" customWidth="1"/>
    <col min="9" max="9" width="12.28515625" style="21" customWidth="1"/>
    <col min="10" max="10" width="24.5703125" style="21" customWidth="1"/>
    <col min="11" max="11" width="3.28515625" style="21" customWidth="1"/>
    <col min="12" max="16384" width="11.42578125" style="21"/>
  </cols>
  <sheetData>
    <row r="2" spans="2:11" ht="6.75" customHeight="1" x14ac:dyDescent="0.25">
      <c r="B2" s="22"/>
      <c r="C2" s="23"/>
      <c r="D2" s="23"/>
      <c r="E2" s="23"/>
      <c r="F2" s="23"/>
      <c r="G2" s="23"/>
      <c r="H2" s="23"/>
      <c r="I2" s="23"/>
      <c r="J2" s="23"/>
      <c r="K2" s="24"/>
    </row>
    <row r="3" spans="2:11" ht="6.75" customHeight="1" x14ac:dyDescent="0.25">
      <c r="B3" s="25"/>
      <c r="K3" s="26"/>
    </row>
    <row r="4" spans="2:11" x14ac:dyDescent="0.25">
      <c r="B4" s="25"/>
      <c r="K4" s="26"/>
    </row>
    <row r="5" spans="2:11" ht="15.75" x14ac:dyDescent="0.25">
      <c r="B5" s="27"/>
      <c r="C5" s="28" t="s">
        <v>16</v>
      </c>
      <c r="D5" s="28"/>
      <c r="E5" s="28"/>
      <c r="F5" s="28"/>
      <c r="G5" s="28"/>
      <c r="H5" s="28"/>
      <c r="I5" s="28"/>
      <c r="J5" s="29"/>
      <c r="K5" s="26"/>
    </row>
    <row r="6" spans="2:11" ht="15.75" x14ac:dyDescent="0.25">
      <c r="B6" s="27"/>
      <c r="C6" s="28" t="s">
        <v>248</v>
      </c>
      <c r="D6" s="28"/>
      <c r="E6" s="30" t="s">
        <v>135</v>
      </c>
      <c r="F6" s="127"/>
      <c r="G6" s="127"/>
      <c r="H6" s="127"/>
      <c r="I6" s="127"/>
      <c r="J6" s="31" t="s">
        <v>136</v>
      </c>
      <c r="K6" s="26"/>
    </row>
    <row r="7" spans="2:11" x14ac:dyDescent="0.25">
      <c r="B7" s="27"/>
      <c r="I7" s="79"/>
      <c r="J7" s="29"/>
      <c r="K7" s="26"/>
    </row>
    <row r="8" spans="2:11" s="35" customFormat="1" x14ac:dyDescent="0.25">
      <c r="B8" s="32"/>
      <c r="C8" s="126" t="s">
        <v>17</v>
      </c>
      <c r="D8" s="126"/>
      <c r="E8" s="126"/>
      <c r="F8" s="60"/>
      <c r="G8" s="57"/>
      <c r="H8" s="57"/>
      <c r="I8" s="80"/>
      <c r="J8" s="33" t="s">
        <v>18</v>
      </c>
      <c r="K8" s="34"/>
    </row>
    <row r="9" spans="2:11" x14ac:dyDescent="0.25">
      <c r="B9" s="27"/>
      <c r="G9" s="123" t="s">
        <v>203</v>
      </c>
      <c r="H9" s="124"/>
      <c r="I9" s="125"/>
      <c r="J9" s="29"/>
      <c r="K9" s="26"/>
    </row>
    <row r="10" spans="2:11" x14ac:dyDescent="0.25">
      <c r="B10" s="27" t="s">
        <v>19</v>
      </c>
      <c r="C10" s="120" t="s">
        <v>20</v>
      </c>
      <c r="D10" s="120"/>
      <c r="E10" s="120"/>
      <c r="F10" s="85">
        <v>2018</v>
      </c>
      <c r="G10" s="85">
        <v>2019</v>
      </c>
      <c r="H10" s="85">
        <v>2020</v>
      </c>
      <c r="I10" s="85">
        <v>2021</v>
      </c>
      <c r="J10" s="86">
        <f>'VERIFICACIÓN DE CARTERA '!D86</f>
        <v>15534323</v>
      </c>
      <c r="K10" s="26"/>
    </row>
    <row r="11" spans="2:11" x14ac:dyDescent="0.25">
      <c r="B11" s="27"/>
      <c r="I11" s="79"/>
      <c r="J11" s="36"/>
      <c r="K11" s="26"/>
    </row>
    <row r="12" spans="2:11" x14ac:dyDescent="0.25">
      <c r="B12" s="27" t="s">
        <v>21</v>
      </c>
      <c r="C12" s="122" t="s">
        <v>22</v>
      </c>
      <c r="D12" s="122"/>
      <c r="E12" s="121"/>
      <c r="F12" s="91">
        <v>179898</v>
      </c>
      <c r="G12" s="91"/>
      <c r="H12" s="91"/>
      <c r="I12" s="92">
        <v>195800</v>
      </c>
      <c r="J12" s="93">
        <f>'VERIFICACIÓN DE CARTERA '!G86</f>
        <v>375698</v>
      </c>
      <c r="K12" s="26"/>
    </row>
    <row r="13" spans="2:11" x14ac:dyDescent="0.25">
      <c r="B13" s="27" t="s">
        <v>21</v>
      </c>
      <c r="C13" s="122" t="s">
        <v>23</v>
      </c>
      <c r="D13" s="122"/>
      <c r="E13" s="121"/>
      <c r="F13" s="91"/>
      <c r="G13" s="91"/>
      <c r="H13" s="92">
        <v>10066169</v>
      </c>
      <c r="I13" s="92">
        <v>4408997</v>
      </c>
      <c r="J13" s="93">
        <f>'VERIFICACIÓN DE CARTERA '!I86</f>
        <v>14475166</v>
      </c>
      <c r="K13" s="26"/>
    </row>
    <row r="14" spans="2:11" x14ac:dyDescent="0.25">
      <c r="B14" s="27" t="s">
        <v>21</v>
      </c>
      <c r="C14" s="122" t="s">
        <v>24</v>
      </c>
      <c r="D14" s="122"/>
      <c r="E14" s="121"/>
      <c r="F14" s="91"/>
      <c r="G14" s="91"/>
      <c r="H14" s="91"/>
      <c r="I14" s="92">
        <v>17000</v>
      </c>
      <c r="J14" s="93">
        <f>'VERIFICACIÓN DE CARTERA '!J86</f>
        <v>17000</v>
      </c>
      <c r="K14" s="26"/>
    </row>
    <row r="15" spans="2:11" x14ac:dyDescent="0.25">
      <c r="B15" s="27" t="s">
        <v>21</v>
      </c>
      <c r="C15" s="122" t="s">
        <v>25</v>
      </c>
      <c r="D15" s="122"/>
      <c r="E15" s="121"/>
      <c r="F15" s="91"/>
      <c r="G15" s="91"/>
      <c r="H15" s="91"/>
      <c r="I15" s="91"/>
      <c r="J15" s="93">
        <f>'VERIFICACIÓN DE CARTERA '!K86</f>
        <v>0</v>
      </c>
      <c r="K15" s="26"/>
    </row>
    <row r="16" spans="2:11" x14ac:dyDescent="0.25">
      <c r="B16" s="27" t="s">
        <v>21</v>
      </c>
      <c r="C16" s="122" t="s">
        <v>26</v>
      </c>
      <c r="D16" s="122"/>
      <c r="E16" s="121"/>
      <c r="F16" s="91"/>
      <c r="G16" s="91"/>
      <c r="H16" s="91"/>
      <c r="I16" s="91"/>
      <c r="J16" s="93">
        <f>'VERIFICACIÓN DE CARTERA '!L86</f>
        <v>0</v>
      </c>
      <c r="K16" s="26"/>
    </row>
    <row r="17" spans="2:12" x14ac:dyDescent="0.25">
      <c r="B17" s="27" t="s">
        <v>21</v>
      </c>
      <c r="C17" s="122" t="s">
        <v>27</v>
      </c>
      <c r="D17" s="122"/>
      <c r="E17" s="121"/>
      <c r="F17" s="91">
        <v>103302</v>
      </c>
      <c r="G17" s="92">
        <v>60945</v>
      </c>
      <c r="H17" s="91"/>
      <c r="I17" s="91"/>
      <c r="J17" s="93">
        <f>'VERIFICACIÓN DE CARTERA '!M86</f>
        <v>164247</v>
      </c>
      <c r="K17" s="26"/>
    </row>
    <row r="18" spans="2:12" x14ac:dyDescent="0.25">
      <c r="B18" s="27" t="s">
        <v>21</v>
      </c>
      <c r="C18" s="122" t="s">
        <v>28</v>
      </c>
      <c r="D18" s="122"/>
      <c r="E18" s="121"/>
      <c r="F18" s="91"/>
      <c r="G18" s="91"/>
      <c r="H18" s="91"/>
      <c r="I18" s="91"/>
      <c r="J18" s="93">
        <f>'VERIFICACIÓN DE CARTERA '!P86</f>
        <v>0</v>
      </c>
      <c r="K18" s="26"/>
    </row>
    <row r="19" spans="2:12" x14ac:dyDescent="0.25">
      <c r="B19" s="27"/>
      <c r="I19" s="79"/>
      <c r="J19" s="36"/>
      <c r="K19" s="26"/>
    </row>
    <row r="20" spans="2:12" x14ac:dyDescent="0.25">
      <c r="B20" s="27" t="s">
        <v>19</v>
      </c>
      <c r="C20" s="37" t="s">
        <v>29</v>
      </c>
      <c r="D20" s="37"/>
      <c r="E20" s="37"/>
      <c r="F20" s="37"/>
      <c r="G20" s="37"/>
      <c r="H20" s="37"/>
      <c r="I20" s="81"/>
      <c r="J20" s="86">
        <f>J10-SUM(J12:J18)</f>
        <v>502212</v>
      </c>
      <c r="K20" s="26"/>
      <c r="L20" s="29"/>
    </row>
    <row r="21" spans="2:12" x14ac:dyDescent="0.25">
      <c r="B21" s="27" t="s">
        <v>21</v>
      </c>
      <c r="C21" s="21" t="s">
        <v>201</v>
      </c>
      <c r="I21" s="79"/>
      <c r="J21" s="38">
        <v>0</v>
      </c>
      <c r="K21" s="26"/>
    </row>
    <row r="22" spans="2:12" x14ac:dyDescent="0.25">
      <c r="B22" s="27"/>
      <c r="C22" s="21" t="s">
        <v>202</v>
      </c>
      <c r="I22" s="79"/>
      <c r="J22" s="38">
        <v>0</v>
      </c>
      <c r="K22" s="26"/>
    </row>
    <row r="23" spans="2:12" x14ac:dyDescent="0.25">
      <c r="B23" s="27" t="s">
        <v>19</v>
      </c>
      <c r="C23" s="120" t="s">
        <v>30</v>
      </c>
      <c r="D23" s="120"/>
      <c r="E23" s="121"/>
      <c r="F23" s="89"/>
      <c r="G23" s="89"/>
      <c r="H23" s="89"/>
      <c r="I23" s="90"/>
      <c r="J23" s="86">
        <f>J20-J21-J22</f>
        <v>502212</v>
      </c>
      <c r="K23" s="26"/>
      <c r="L23" s="29"/>
    </row>
    <row r="24" spans="2:12" x14ac:dyDescent="0.25">
      <c r="B24" s="27"/>
      <c r="I24" s="79"/>
      <c r="J24" s="36"/>
      <c r="K24" s="26"/>
    </row>
    <row r="25" spans="2:12" x14ac:dyDescent="0.25">
      <c r="B25" s="27" t="s">
        <v>21</v>
      </c>
      <c r="C25" s="122" t="s">
        <v>31</v>
      </c>
      <c r="D25" s="122"/>
      <c r="E25" s="121"/>
      <c r="F25" s="59"/>
      <c r="G25" s="58"/>
      <c r="H25" s="58"/>
      <c r="I25" s="78"/>
      <c r="J25" s="87">
        <v>0</v>
      </c>
      <c r="K25" s="26"/>
    </row>
    <row r="26" spans="2:12" x14ac:dyDescent="0.25">
      <c r="B26" s="27"/>
      <c r="I26" s="79"/>
      <c r="J26" s="36"/>
      <c r="K26" s="26"/>
    </row>
    <row r="27" spans="2:12" x14ac:dyDescent="0.25">
      <c r="B27" s="39" t="s">
        <v>19</v>
      </c>
      <c r="C27" s="40" t="s">
        <v>32</v>
      </c>
      <c r="D27" s="40"/>
      <c r="E27" s="41" t="str">
        <f>E6</f>
        <v>HOSPITAL MARCO FELIPE AFANADOR DE TOCAIMA</v>
      </c>
      <c r="F27" s="41" t="s">
        <v>45</v>
      </c>
      <c r="G27" s="41"/>
      <c r="H27" s="41"/>
      <c r="I27" s="82"/>
      <c r="J27" s="88">
        <f>J23-J25</f>
        <v>502212</v>
      </c>
      <c r="K27" s="26"/>
    </row>
    <row r="28" spans="2:12" x14ac:dyDescent="0.25">
      <c r="B28" s="25"/>
      <c r="C28" s="37" t="s">
        <v>33</v>
      </c>
      <c r="D28" s="37"/>
      <c r="E28" s="71">
        <v>44408</v>
      </c>
      <c r="F28" s="71"/>
      <c r="G28" s="71">
        <v>44408</v>
      </c>
      <c r="H28" s="71"/>
      <c r="I28" s="83"/>
      <c r="J28" s="113"/>
      <c r="K28" s="26"/>
    </row>
    <row r="29" spans="2:12" x14ac:dyDescent="0.25">
      <c r="B29" s="25"/>
      <c r="C29" s="37" t="s">
        <v>34</v>
      </c>
      <c r="D29" s="37"/>
      <c r="E29" s="71">
        <v>44477</v>
      </c>
      <c r="F29" s="71"/>
      <c r="G29" s="71">
        <v>44477</v>
      </c>
      <c r="H29" s="42"/>
      <c r="I29" s="84"/>
      <c r="J29" s="29"/>
      <c r="K29" s="26"/>
    </row>
    <row r="30" spans="2:12" x14ac:dyDescent="0.25">
      <c r="B30" s="43"/>
      <c r="C30" s="44"/>
      <c r="D30" s="44"/>
      <c r="E30" s="44"/>
      <c r="F30" s="44"/>
      <c r="G30" s="44"/>
      <c r="H30" s="44"/>
      <c r="I30" s="44"/>
      <c r="J30" s="44"/>
      <c r="K30" s="45"/>
    </row>
  </sheetData>
  <mergeCells count="12">
    <mergeCell ref="G9:I9"/>
    <mergeCell ref="C8:E8"/>
    <mergeCell ref="C10:E10"/>
    <mergeCell ref="C17:E17"/>
    <mergeCell ref="C18:E18"/>
    <mergeCell ref="C23:E23"/>
    <mergeCell ref="C25:E25"/>
    <mergeCell ref="C12:E12"/>
    <mergeCell ref="C13:E13"/>
    <mergeCell ref="C14:E14"/>
    <mergeCell ref="C15:E15"/>
    <mergeCell ref="C16:E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1367E-3547-493E-954A-997964C21D36}">
  <dimension ref="A1:O27"/>
  <sheetViews>
    <sheetView topLeftCell="A13" workbookViewId="0">
      <selection activeCell="O22" sqref="O22"/>
    </sheetView>
  </sheetViews>
  <sheetFormatPr baseColWidth="10" defaultRowHeight="12.75" x14ac:dyDescent="0.2"/>
  <cols>
    <col min="1" max="16384" width="11.42578125" style="63"/>
  </cols>
  <sheetData>
    <row r="1" spans="1:15" x14ac:dyDescent="0.2">
      <c r="A1" s="62" t="s">
        <v>137</v>
      </c>
      <c r="B1" s="62" t="s">
        <v>138</v>
      </c>
      <c r="C1" s="62" t="s">
        <v>139</v>
      </c>
      <c r="D1" s="62" t="s">
        <v>140</v>
      </c>
      <c r="E1" s="62" t="s">
        <v>141</v>
      </c>
      <c r="F1" s="62" t="s">
        <v>142</v>
      </c>
      <c r="G1" s="62" t="s">
        <v>143</v>
      </c>
      <c r="H1" s="62" t="s">
        <v>144</v>
      </c>
      <c r="I1" s="62" t="s">
        <v>145</v>
      </c>
      <c r="J1" s="62" t="s">
        <v>146</v>
      </c>
      <c r="K1" s="62" t="s">
        <v>147</v>
      </c>
      <c r="L1" s="62" t="s">
        <v>148</v>
      </c>
      <c r="M1" s="62" t="s">
        <v>149</v>
      </c>
      <c r="N1" s="62" t="s">
        <v>150</v>
      </c>
    </row>
    <row r="2" spans="1:15" x14ac:dyDescent="0.2">
      <c r="A2" s="64"/>
      <c r="B2" s="63" t="s">
        <v>151</v>
      </c>
      <c r="C2" s="63" t="s">
        <v>152</v>
      </c>
      <c r="D2" s="63" t="s">
        <v>153</v>
      </c>
      <c r="E2" s="65">
        <v>43402</v>
      </c>
      <c r="F2" s="63" t="s">
        <v>154</v>
      </c>
      <c r="G2" s="66">
        <v>-115244</v>
      </c>
      <c r="H2" s="63" t="s">
        <v>155</v>
      </c>
      <c r="I2" s="63" t="s">
        <v>156</v>
      </c>
      <c r="J2" s="63" t="s">
        <v>157</v>
      </c>
      <c r="K2" s="63" t="s">
        <v>158</v>
      </c>
      <c r="M2" s="66">
        <v>593</v>
      </c>
      <c r="N2" s="65">
        <v>43420</v>
      </c>
    </row>
    <row r="3" spans="1:15" x14ac:dyDescent="0.2">
      <c r="A3" s="64"/>
      <c r="B3" s="63" t="s">
        <v>151</v>
      </c>
      <c r="C3" s="63" t="s">
        <v>159</v>
      </c>
      <c r="D3" s="63" t="s">
        <v>153</v>
      </c>
      <c r="E3" s="65">
        <v>43354</v>
      </c>
      <c r="F3" s="63" t="s">
        <v>160</v>
      </c>
      <c r="G3" s="66">
        <v>-35798</v>
      </c>
      <c r="H3" s="63" t="s">
        <v>161</v>
      </c>
      <c r="I3" s="63" t="s">
        <v>156</v>
      </c>
      <c r="J3" s="63" t="s">
        <v>157</v>
      </c>
      <c r="K3" s="63" t="s">
        <v>162</v>
      </c>
      <c r="M3" s="66">
        <v>592</v>
      </c>
      <c r="N3" s="65">
        <v>43421</v>
      </c>
    </row>
    <row r="4" spans="1:15" x14ac:dyDescent="0.2">
      <c r="A4" s="64"/>
      <c r="B4" s="63" t="s">
        <v>151</v>
      </c>
      <c r="C4" s="63" t="s">
        <v>163</v>
      </c>
      <c r="D4" s="63" t="s">
        <v>153</v>
      </c>
      <c r="E4" s="65">
        <v>43328</v>
      </c>
      <c r="F4" s="63" t="s">
        <v>164</v>
      </c>
      <c r="G4" s="66">
        <v>-602400</v>
      </c>
      <c r="H4" s="63" t="s">
        <v>165</v>
      </c>
      <c r="I4" s="63" t="s">
        <v>156</v>
      </c>
      <c r="J4" s="63" t="s">
        <v>157</v>
      </c>
      <c r="K4" s="63" t="s">
        <v>166</v>
      </c>
      <c r="M4" s="66">
        <v>592</v>
      </c>
      <c r="N4" s="65">
        <v>43421</v>
      </c>
    </row>
    <row r="5" spans="1:15" x14ac:dyDescent="0.2">
      <c r="A5" s="64"/>
      <c r="B5" s="63" t="s">
        <v>151</v>
      </c>
      <c r="C5" s="63" t="s">
        <v>167</v>
      </c>
      <c r="D5" s="63" t="s">
        <v>153</v>
      </c>
      <c r="E5" s="65">
        <v>43384</v>
      </c>
      <c r="F5" s="63" t="s">
        <v>168</v>
      </c>
      <c r="G5" s="66">
        <v>-302632</v>
      </c>
      <c r="H5" s="63" t="s">
        <v>169</v>
      </c>
      <c r="I5" s="63" t="s">
        <v>156</v>
      </c>
      <c r="J5" s="63" t="s">
        <v>157</v>
      </c>
      <c r="K5" s="63" t="s">
        <v>170</v>
      </c>
      <c r="M5" s="66">
        <v>592</v>
      </c>
      <c r="N5" s="65">
        <v>43421</v>
      </c>
    </row>
    <row r="6" spans="1:15" x14ac:dyDescent="0.2">
      <c r="A6" s="64"/>
      <c r="B6" s="63" t="s">
        <v>151</v>
      </c>
      <c r="C6" s="63" t="s">
        <v>171</v>
      </c>
      <c r="D6" s="63" t="s">
        <v>153</v>
      </c>
      <c r="E6" s="65">
        <v>43290</v>
      </c>
      <c r="F6" s="63" t="s">
        <v>172</v>
      </c>
      <c r="G6" s="66">
        <v>-76096</v>
      </c>
      <c r="H6" s="63" t="s">
        <v>169</v>
      </c>
      <c r="I6" s="63" t="s">
        <v>156</v>
      </c>
      <c r="J6" s="63" t="s">
        <v>157</v>
      </c>
      <c r="K6" s="63" t="s">
        <v>170</v>
      </c>
      <c r="M6" s="66">
        <v>592</v>
      </c>
      <c r="N6" s="65">
        <v>43421</v>
      </c>
    </row>
    <row r="7" spans="1:15" x14ac:dyDescent="0.2">
      <c r="A7" s="64"/>
      <c r="B7" s="63" t="s">
        <v>151</v>
      </c>
      <c r="C7" s="63" t="s">
        <v>173</v>
      </c>
      <c r="D7" s="63" t="s">
        <v>153</v>
      </c>
      <c r="E7" s="65">
        <v>43130</v>
      </c>
      <c r="F7" s="63" t="s">
        <v>174</v>
      </c>
      <c r="G7" s="66">
        <v>-173114</v>
      </c>
      <c r="H7" s="63" t="s">
        <v>175</v>
      </c>
      <c r="I7" s="63" t="s">
        <v>156</v>
      </c>
      <c r="J7" s="63" t="s">
        <v>157</v>
      </c>
      <c r="K7" s="63" t="s">
        <v>176</v>
      </c>
      <c r="M7" s="66">
        <v>592</v>
      </c>
      <c r="N7" s="65">
        <v>43421</v>
      </c>
    </row>
    <row r="8" spans="1:15" x14ac:dyDescent="0.2">
      <c r="A8" s="64"/>
      <c r="B8" s="63" t="s">
        <v>151</v>
      </c>
      <c r="C8" s="63" t="s">
        <v>177</v>
      </c>
      <c r="D8" s="63" t="s">
        <v>153</v>
      </c>
      <c r="E8" s="65">
        <v>43795</v>
      </c>
      <c r="F8" s="63" t="s">
        <v>53</v>
      </c>
      <c r="G8" s="66">
        <v>-101620</v>
      </c>
      <c r="H8" s="63" t="s">
        <v>178</v>
      </c>
      <c r="I8" s="63" t="s">
        <v>156</v>
      </c>
      <c r="J8" s="63" t="s">
        <v>157</v>
      </c>
      <c r="K8" s="63" t="s">
        <v>179</v>
      </c>
      <c r="M8" s="66">
        <v>209</v>
      </c>
      <c r="N8" s="65">
        <v>43804</v>
      </c>
    </row>
    <row r="9" spans="1:15" x14ac:dyDescent="0.2">
      <c r="A9" s="64"/>
      <c r="B9" s="63" t="s">
        <v>151</v>
      </c>
      <c r="C9" s="63" t="s">
        <v>180</v>
      </c>
      <c r="D9" s="63" t="s">
        <v>153</v>
      </c>
      <c r="E9" s="65">
        <v>43771</v>
      </c>
      <c r="F9" s="63" t="s">
        <v>181</v>
      </c>
      <c r="G9" s="66">
        <v>-235866</v>
      </c>
      <c r="H9" s="63" t="s">
        <v>178</v>
      </c>
      <c r="I9" s="63" t="s">
        <v>156</v>
      </c>
      <c r="J9" s="63" t="s">
        <v>157</v>
      </c>
      <c r="K9" s="63" t="s">
        <v>179</v>
      </c>
      <c r="M9" s="66">
        <v>209</v>
      </c>
      <c r="N9" s="65">
        <v>43804</v>
      </c>
    </row>
    <row r="10" spans="1:15" x14ac:dyDescent="0.2">
      <c r="A10" s="64"/>
      <c r="B10" s="63" t="s">
        <v>151</v>
      </c>
      <c r="C10" s="63" t="s">
        <v>182</v>
      </c>
      <c r="D10" s="63" t="s">
        <v>183</v>
      </c>
      <c r="E10" s="65">
        <v>44043</v>
      </c>
      <c r="F10" s="63" t="s">
        <v>184</v>
      </c>
      <c r="G10" s="66">
        <v>-104066</v>
      </c>
      <c r="H10" s="63" t="s">
        <v>185</v>
      </c>
      <c r="I10" s="63" t="s">
        <v>156</v>
      </c>
      <c r="J10" s="63" t="s">
        <v>157</v>
      </c>
      <c r="K10" s="63" t="s">
        <v>186</v>
      </c>
      <c r="M10" s="66">
        <v>267</v>
      </c>
      <c r="N10" s="65">
        <v>43746</v>
      </c>
    </row>
    <row r="11" spans="1:15" x14ac:dyDescent="0.2">
      <c r="A11" s="64"/>
      <c r="B11" s="63" t="s">
        <v>151</v>
      </c>
      <c r="C11" s="63" t="s">
        <v>187</v>
      </c>
      <c r="D11" s="63" t="s">
        <v>183</v>
      </c>
      <c r="E11" s="65">
        <v>43484</v>
      </c>
      <c r="F11" s="63" t="s">
        <v>188</v>
      </c>
      <c r="G11" s="66">
        <v>-103302</v>
      </c>
      <c r="H11" s="63" t="s">
        <v>189</v>
      </c>
      <c r="I11" s="63" t="s">
        <v>156</v>
      </c>
      <c r="J11" s="63" t="s">
        <v>157</v>
      </c>
      <c r="K11" s="63" t="s">
        <v>190</v>
      </c>
      <c r="M11" s="66">
        <v>320</v>
      </c>
      <c r="N11" s="65">
        <v>43693</v>
      </c>
    </row>
    <row r="12" spans="1:15" x14ac:dyDescent="0.2">
      <c r="A12" s="64"/>
      <c r="B12" s="63" t="s">
        <v>151</v>
      </c>
      <c r="C12" s="63" t="s">
        <v>191</v>
      </c>
      <c r="D12" s="63" t="s">
        <v>153</v>
      </c>
      <c r="E12" s="65">
        <v>43531</v>
      </c>
      <c r="F12" s="63" t="s">
        <v>192</v>
      </c>
      <c r="G12" s="66">
        <v>-196262</v>
      </c>
      <c r="H12" s="63" t="s">
        <v>193</v>
      </c>
      <c r="I12" s="63" t="s">
        <v>156</v>
      </c>
      <c r="J12" s="63" t="s">
        <v>157</v>
      </c>
      <c r="K12" s="63" t="s">
        <v>194</v>
      </c>
      <c r="M12" s="66">
        <v>320</v>
      </c>
      <c r="N12" s="65">
        <v>43693</v>
      </c>
    </row>
    <row r="13" spans="1:15" x14ac:dyDescent="0.2">
      <c r="A13" s="67"/>
      <c r="B13" s="68" t="s">
        <v>151</v>
      </c>
      <c r="C13" s="68" t="s">
        <v>195</v>
      </c>
      <c r="D13" s="68" t="s">
        <v>153</v>
      </c>
      <c r="E13" s="69">
        <v>44019</v>
      </c>
      <c r="F13" s="68" t="s">
        <v>196</v>
      </c>
      <c r="G13" s="70">
        <v>2046400</v>
      </c>
      <c r="H13" s="68" t="s">
        <v>197</v>
      </c>
      <c r="I13" s="68" t="s">
        <v>198</v>
      </c>
      <c r="J13" s="68" t="s">
        <v>157</v>
      </c>
      <c r="K13" s="68" t="s">
        <v>199</v>
      </c>
      <c r="L13" s="68"/>
      <c r="M13" s="70">
        <v>24</v>
      </c>
      <c r="N13" s="69">
        <v>44019</v>
      </c>
      <c r="O13" s="63" t="s">
        <v>200</v>
      </c>
    </row>
    <row r="17" spans="1:15" s="108" customFormat="1" ht="15" x14ac:dyDescent="0.25">
      <c r="A17" s="105"/>
      <c r="B17" t="s">
        <v>151</v>
      </c>
      <c r="C17" t="s">
        <v>215</v>
      </c>
      <c r="D17" t="s">
        <v>153</v>
      </c>
      <c r="E17" s="106">
        <v>43714</v>
      </c>
      <c r="F17" t="s">
        <v>216</v>
      </c>
      <c r="G17" s="107">
        <v>47960</v>
      </c>
      <c r="H17" t="s">
        <v>217</v>
      </c>
      <c r="I17" t="s">
        <v>218</v>
      </c>
      <c r="J17" t="s">
        <v>215</v>
      </c>
      <c r="K17" t="s">
        <v>219</v>
      </c>
      <c r="L17" t="s">
        <v>220</v>
      </c>
      <c r="M17" s="107">
        <v>21</v>
      </c>
      <c r="N17" s="106">
        <v>43714</v>
      </c>
    </row>
    <row r="18" spans="1:15" s="108" customFormat="1" ht="15" x14ac:dyDescent="0.25">
      <c r="A18" s="105"/>
      <c r="B18" t="s">
        <v>151</v>
      </c>
      <c r="C18" t="s">
        <v>221</v>
      </c>
      <c r="D18" t="s">
        <v>153</v>
      </c>
      <c r="E18" s="106">
        <v>43627</v>
      </c>
      <c r="F18" t="s">
        <v>209</v>
      </c>
      <c r="G18" s="107">
        <v>60900</v>
      </c>
      <c r="H18" t="s">
        <v>222</v>
      </c>
      <c r="I18" t="s">
        <v>156</v>
      </c>
      <c r="J18" t="s">
        <v>215</v>
      </c>
      <c r="K18" t="s">
        <v>223</v>
      </c>
      <c r="L18" t="s">
        <v>224</v>
      </c>
      <c r="M18" s="107">
        <v>12</v>
      </c>
      <c r="N18" s="106">
        <v>43693</v>
      </c>
    </row>
    <row r="19" spans="1:15" s="108" customFormat="1" ht="15" x14ac:dyDescent="0.25">
      <c r="A19" s="105"/>
      <c r="B19" t="s">
        <v>151</v>
      </c>
      <c r="C19" t="s">
        <v>225</v>
      </c>
      <c r="D19" t="s">
        <v>153</v>
      </c>
      <c r="E19" s="106">
        <v>43622</v>
      </c>
      <c r="F19" t="s">
        <v>226</v>
      </c>
      <c r="G19" s="107">
        <v>185023</v>
      </c>
      <c r="H19" t="s">
        <v>227</v>
      </c>
      <c r="I19" t="s">
        <v>156</v>
      </c>
      <c r="J19" t="s">
        <v>215</v>
      </c>
      <c r="K19" t="s">
        <v>228</v>
      </c>
      <c r="L19" t="s">
        <v>224</v>
      </c>
      <c r="M19" s="107">
        <v>12</v>
      </c>
      <c r="N19" s="106">
        <v>43693</v>
      </c>
    </row>
    <row r="20" spans="1:15" s="108" customFormat="1" ht="15" x14ac:dyDescent="0.25">
      <c r="A20" s="105"/>
      <c r="B20" t="s">
        <v>151</v>
      </c>
      <c r="C20" t="s">
        <v>229</v>
      </c>
      <c r="D20" t="s">
        <v>153</v>
      </c>
      <c r="E20" s="106">
        <v>43635</v>
      </c>
      <c r="F20" t="s">
        <v>230</v>
      </c>
      <c r="G20" s="107">
        <v>251410</v>
      </c>
      <c r="H20" t="s">
        <v>227</v>
      </c>
      <c r="I20" t="s">
        <v>156</v>
      </c>
      <c r="J20" t="s">
        <v>215</v>
      </c>
      <c r="K20" t="s">
        <v>231</v>
      </c>
      <c r="L20" t="s">
        <v>224</v>
      </c>
      <c r="M20" s="107">
        <v>12</v>
      </c>
      <c r="N20" s="106">
        <v>43693</v>
      </c>
    </row>
    <row r="21" spans="1:15" s="108" customFormat="1" ht="15" x14ac:dyDescent="0.25">
      <c r="A21" s="105"/>
      <c r="B21" t="s">
        <v>151</v>
      </c>
      <c r="C21" t="s">
        <v>232</v>
      </c>
      <c r="D21" t="s">
        <v>153</v>
      </c>
      <c r="E21" s="106">
        <v>43661</v>
      </c>
      <c r="F21" t="s">
        <v>233</v>
      </c>
      <c r="G21" s="107">
        <v>330146</v>
      </c>
      <c r="H21" t="s">
        <v>234</v>
      </c>
      <c r="I21" t="s">
        <v>156</v>
      </c>
      <c r="J21" t="s">
        <v>215</v>
      </c>
      <c r="K21" t="s">
        <v>231</v>
      </c>
      <c r="L21" t="s">
        <v>224</v>
      </c>
      <c r="M21" s="107">
        <v>12</v>
      </c>
      <c r="N21" s="106">
        <v>43693</v>
      </c>
    </row>
    <row r="22" spans="1:15" s="108" customFormat="1" ht="15" x14ac:dyDescent="0.25">
      <c r="A22" s="109"/>
      <c r="B22" s="110" t="s">
        <v>151</v>
      </c>
      <c r="C22" s="110" t="s">
        <v>235</v>
      </c>
      <c r="D22" s="110" t="s">
        <v>153</v>
      </c>
      <c r="E22" s="111">
        <v>43714</v>
      </c>
      <c r="F22" s="110" t="s">
        <v>216</v>
      </c>
      <c r="G22" s="112">
        <v>875439</v>
      </c>
      <c r="H22" s="110" t="s">
        <v>236</v>
      </c>
      <c r="I22" s="110" t="s">
        <v>198</v>
      </c>
      <c r="J22" s="110" t="s">
        <v>215</v>
      </c>
      <c r="K22" s="110" t="s">
        <v>237</v>
      </c>
      <c r="L22" s="110" t="s">
        <v>220</v>
      </c>
      <c r="M22" s="112">
        <v>21</v>
      </c>
      <c r="N22" s="111">
        <v>43714</v>
      </c>
      <c r="O22" s="108" t="s">
        <v>246</v>
      </c>
    </row>
    <row r="23" spans="1:15" s="108" customFormat="1" ht="15" x14ac:dyDescent="0.25">
      <c r="A23" s="105"/>
      <c r="B23"/>
      <c r="C23"/>
      <c r="D23"/>
      <c r="E23" s="106"/>
      <c r="F23"/>
      <c r="G23" s="107"/>
      <c r="H23"/>
      <c r="I23"/>
      <c r="J23"/>
      <c r="K23"/>
      <c r="L23"/>
      <c r="M23" s="107"/>
      <c r="N23" s="106"/>
    </row>
    <row r="24" spans="1:15" s="108" customFormat="1" ht="15" x14ac:dyDescent="0.25">
      <c r="A24" s="105"/>
      <c r="B24"/>
      <c r="C24"/>
      <c r="D24"/>
      <c r="E24" s="106"/>
      <c r="F24"/>
      <c r="G24" s="107"/>
      <c r="H24"/>
      <c r="I24"/>
      <c r="J24"/>
      <c r="K24"/>
      <c r="L24"/>
      <c r="M24" s="107"/>
      <c r="N24" s="106"/>
    </row>
    <row r="25" spans="1:15" s="108" customFormat="1" ht="15" x14ac:dyDescent="0.25">
      <c r="A25" s="105"/>
      <c r="B25"/>
      <c r="C25"/>
      <c r="D25"/>
      <c r="E25" s="106"/>
      <c r="F25"/>
      <c r="G25" s="107"/>
      <c r="H25"/>
      <c r="I25"/>
      <c r="J25"/>
      <c r="K25"/>
      <c r="L25"/>
      <c r="M25" s="107"/>
      <c r="N25" s="106"/>
    </row>
    <row r="26" spans="1:15" s="108" customFormat="1" ht="15" x14ac:dyDescent="0.25">
      <c r="A26" s="105"/>
      <c r="B26" t="s">
        <v>151</v>
      </c>
      <c r="C26" t="s">
        <v>159</v>
      </c>
      <c r="D26" t="s">
        <v>153</v>
      </c>
      <c r="E26" s="106">
        <v>43354</v>
      </c>
      <c r="F26" t="s">
        <v>160</v>
      </c>
      <c r="G26" s="107">
        <v>103302</v>
      </c>
      <c r="H26" t="s">
        <v>161</v>
      </c>
      <c r="I26" t="s">
        <v>156</v>
      </c>
      <c r="J26" t="s">
        <v>238</v>
      </c>
      <c r="K26" t="s">
        <v>239</v>
      </c>
      <c r="L26" t="s">
        <v>240</v>
      </c>
      <c r="M26" s="107">
        <v>288</v>
      </c>
      <c r="N26" s="106">
        <v>43421</v>
      </c>
    </row>
    <row r="27" spans="1:15" s="108" customFormat="1" ht="15" x14ac:dyDescent="0.25">
      <c r="A27" s="109"/>
      <c r="B27" s="110" t="s">
        <v>151</v>
      </c>
      <c r="C27" s="110" t="s">
        <v>241</v>
      </c>
      <c r="D27" s="110" t="s">
        <v>153</v>
      </c>
      <c r="E27" s="111">
        <v>43714</v>
      </c>
      <c r="F27" s="110" t="s">
        <v>242</v>
      </c>
      <c r="G27" s="112">
        <v>103302</v>
      </c>
      <c r="H27" s="110" t="s">
        <v>243</v>
      </c>
      <c r="I27" s="110" t="s">
        <v>218</v>
      </c>
      <c r="J27" s="110" t="s">
        <v>238</v>
      </c>
      <c r="K27" s="110" t="s">
        <v>244</v>
      </c>
      <c r="L27" s="110" t="s">
        <v>245</v>
      </c>
      <c r="M27" s="112">
        <v>25</v>
      </c>
      <c r="N27" s="111">
        <v>43714</v>
      </c>
      <c r="O27" s="108" t="s">
        <v>247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VERIFICACIÓN DE CARTERA </vt:lpstr>
      <vt:lpstr>CARTERA</vt:lpstr>
      <vt:lpstr>RESUMEN </vt:lpstr>
      <vt:lpstr>PAGOS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Wilmar Gerardo Lopez Sanchez</dc:creator>
  <cp:lastModifiedBy>Carlos Alberto Cuervo Sierra</cp:lastModifiedBy>
  <dcterms:created xsi:type="dcterms:W3CDTF">2018-09-25T23:41:55Z</dcterms:created>
  <dcterms:modified xsi:type="dcterms:W3CDTF">2021-10-08T17:13:17Z</dcterms:modified>
</cp:coreProperties>
</file>