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reyes\Downloads\"/>
    </mc:Choice>
  </mc:AlternateContent>
  <xr:revisionPtr revIDLastSave="0" documentId="13_ncr:1_{7072155E-59E4-4079-AB01-D1EAE385B114}" xr6:coauthVersionLast="47" xr6:coauthVersionMax="47" xr10:uidLastSave="{00000000-0000-0000-0000-000000000000}"/>
  <bookViews>
    <workbookView xWindow="-120" yWindow="-120" windowWidth="29040" windowHeight="15840" activeTab="2" xr2:uid="{00000000-000D-0000-FFFF-FFFF00000000}"/>
  </bookViews>
  <sheets>
    <sheet name="INI" sheetId="1" r:id="rId1"/>
    <sheet name="CRUCE900" sheetId="2" r:id="rId2"/>
    <sheet name="RESUMEN" sheetId="3" r:id="rId3"/>
  </sheets>
  <definedNames>
    <definedName name="DEV">CRUCE900!#REF!</definedName>
    <definedName name="PEND">CRUCE900!#REF!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3" l="1"/>
  <c r="H22" i="3" s="1"/>
  <c r="H26" i="3" s="1"/>
  <c r="F19" i="3"/>
  <c r="F22" i="3" s="1"/>
  <c r="F26" i="3" s="1"/>
  <c r="E19" i="3"/>
  <c r="E22" i="3" s="1"/>
  <c r="E26" i="3" s="1"/>
  <c r="D19" i="3"/>
  <c r="D22" i="3" s="1"/>
  <c r="D26" i="3" s="1"/>
  <c r="N13" i="2"/>
  <c r="N9" i="2"/>
  <c r="N4" i="2"/>
  <c r="N2" i="2"/>
  <c r="N15" i="2"/>
  <c r="N22" i="2"/>
  <c r="N21" i="2"/>
  <c r="N18" i="2"/>
  <c r="N8" i="2"/>
  <c r="N6" i="2"/>
  <c r="N19" i="2"/>
  <c r="N14" i="2"/>
  <c r="N25" i="2"/>
  <c r="N24" i="2"/>
  <c r="N23" i="2"/>
  <c r="N20" i="2"/>
  <c r="N17" i="2"/>
  <c r="N16" i="2"/>
  <c r="N12" i="2"/>
  <c r="N11" i="2"/>
  <c r="N10" i="2"/>
  <c r="N7" i="2"/>
  <c r="N5" i="2"/>
  <c r="N3" i="2"/>
  <c r="G19" i="3" l="1"/>
  <c r="G22" i="3" s="1"/>
  <c r="G26" i="3" s="1"/>
  <c r="M26" i="2"/>
  <c r="I14" i="3" s="1"/>
  <c r="L26" i="2"/>
  <c r="K26" i="2"/>
  <c r="I15" i="3" s="1"/>
  <c r="J26" i="2"/>
  <c r="I16" i="3" s="1"/>
  <c r="I26" i="2"/>
  <c r="I12" i="3" s="1"/>
  <c r="H26" i="2"/>
  <c r="G26" i="2"/>
  <c r="I13" i="3" s="1"/>
  <c r="E26" i="2"/>
  <c r="I10" i="3" s="1"/>
  <c r="F26" i="2" l="1"/>
  <c r="N26" i="2"/>
  <c r="I17" i="3" s="1"/>
  <c r="I19" i="3" s="1"/>
  <c r="I22" i="3" s="1"/>
  <c r="I26" i="3" s="1"/>
</calcChain>
</file>

<file path=xl/sharedStrings.xml><?xml version="1.0" encoding="utf-8"?>
<sst xmlns="http://schemas.openxmlformats.org/spreadsheetml/2006/main" count="134" uniqueCount="93">
  <si>
    <t xml:space="preserve">EDADES DE CARTERA - EMPRESA - DETALLADO </t>
  </si>
  <si>
    <t>EMPRESA: 135 -- COOSALUD   TODOS LOS CONTRATOS     TODOS LOS TIPOS DE EMPRESA</t>
  </si>
  <si>
    <t>FECHA CORTE :   22/03/2022</t>
  </si>
  <si>
    <t>FechaRadicacion</t>
  </si>
  <si>
    <t>Saldo</t>
  </si>
  <si>
    <t>ValorNC</t>
  </si>
  <si>
    <t>NFact</t>
  </si>
  <si>
    <t>FFact</t>
  </si>
  <si>
    <t>GlParcial</t>
  </si>
  <si>
    <t>VrFactura</t>
  </si>
  <si>
    <t>ValorND</t>
  </si>
  <si>
    <t>Nombre</t>
  </si>
  <si>
    <t>TipoEmp</t>
  </si>
  <si>
    <t>1 - 404599</t>
  </si>
  <si>
    <t>LISDEY ROJAS</t>
  </si>
  <si>
    <t>02 - PLAN SUBSIDI. EPS</t>
  </si>
  <si>
    <t>1 - 425220</t>
  </si>
  <si>
    <t>JESUS VALERO</t>
  </si>
  <si>
    <t>1 - 431685</t>
  </si>
  <si>
    <t>DIANA SAENZ</t>
  </si>
  <si>
    <t>1 - 440037</t>
  </si>
  <si>
    <t>MERY CERVANTES</t>
  </si>
  <si>
    <t>1 - 447490</t>
  </si>
  <si>
    <t>IRIS RODRIGUEZ</t>
  </si>
  <si>
    <t>1 - 449968</t>
  </si>
  <si>
    <t>SHARITH  MORENO</t>
  </si>
  <si>
    <t>1 - 472564</t>
  </si>
  <si>
    <t>DIANA MOLINA</t>
  </si>
  <si>
    <t>1 - 474007</t>
  </si>
  <si>
    <t>RUBEN RAMOS</t>
  </si>
  <si>
    <t>01 - PLAN OBLI EPS</t>
  </si>
  <si>
    <t>1 - 483846</t>
  </si>
  <si>
    <t>CLAUDIA HIGUITA</t>
  </si>
  <si>
    <t>1 - 486882</t>
  </si>
  <si>
    <t>1 - 487907</t>
  </si>
  <si>
    <t>GELVER  VILLA</t>
  </si>
  <si>
    <t>1 - 492788</t>
  </si>
  <si>
    <t>DAIMER  MENDOZA</t>
  </si>
  <si>
    <t>1 - 460046</t>
  </si>
  <si>
    <t>HERIBERTO LEAL</t>
  </si>
  <si>
    <t>1 - 474828</t>
  </si>
  <si>
    <t>1 - 429993</t>
  </si>
  <si>
    <t>EDINSON  TORRES</t>
  </si>
  <si>
    <t>1 - 432203</t>
  </si>
  <si>
    <t>NANCY MEDINA</t>
  </si>
  <si>
    <t>1 - 474587</t>
  </si>
  <si>
    <t>PAULA MELO</t>
  </si>
  <si>
    <t>1 - 483955</t>
  </si>
  <si>
    <t>1 - 484003</t>
  </si>
  <si>
    <t>LUZ RAMIREZ</t>
  </si>
  <si>
    <t>1 - 465505</t>
  </si>
  <si>
    <t>GLORIA ORTEGA</t>
  </si>
  <si>
    <t>1 - 388305</t>
  </si>
  <si>
    <t>EVELYN PELAEZ</t>
  </si>
  <si>
    <t>1 - 415270</t>
  </si>
  <si>
    <t>ELVIA  GRISALES</t>
  </si>
  <si>
    <t>1 - 433830</t>
  </si>
  <si>
    <t>JERSON  GUTIERREZ</t>
  </si>
  <si>
    <t>1 - 452779</t>
  </si>
  <si>
    <t>CARTERA RECONOCIDA PARA PAGO</t>
  </si>
  <si>
    <t>FACTURAS DEVUELTAS</t>
  </si>
  <si>
    <t>FACTURAS EN PROCESO DE AUDITORIA</t>
  </si>
  <si>
    <t>FACTURAS COVID</t>
  </si>
  <si>
    <t>FACTURAS A VERIFICAR RADICACIÓN</t>
  </si>
  <si>
    <t>GLOSAS PENDIENTES POR CONCILIAR</t>
  </si>
  <si>
    <t>GLOSAS ACEPTADAS POR PARTE DE LA IPS</t>
  </si>
  <si>
    <t>COPAGO/CUOTA MODERADORA</t>
  </si>
  <si>
    <t>FACTURAS CANCELADAS PENDIENTES POR DESCARGAR IPS</t>
  </si>
  <si>
    <t>PAGOS PENDIENTES POR DESCARGAR EPS Y NOTIFICAR A LA IPS</t>
  </si>
  <si>
    <t>FACTURAS RECONOCIDAS SEGÚN ACTA REALIZADA ENTRE GERENTES</t>
  </si>
  <si>
    <t>DIFERENCIA ENTRE LAS PARTES</t>
  </si>
  <si>
    <t>TOTALES</t>
  </si>
  <si>
    <t>COOSALUD EPS SA</t>
  </si>
  <si>
    <t>DETALLE DE CARTERA IPS</t>
  </si>
  <si>
    <t>COOSALUD  NIT 900,226,715</t>
  </si>
  <si>
    <t>Cartera presentada ESE</t>
  </si>
  <si>
    <t>Facturas sin evidencia de radicación</t>
  </si>
  <si>
    <t>Devoluciones</t>
  </si>
  <si>
    <t>Facturas Pagadas y No descargadas por la IPS</t>
  </si>
  <si>
    <t>Glosas Aceptadas por la IPS</t>
  </si>
  <si>
    <t>Glosas por  Conciliar</t>
  </si>
  <si>
    <t>Diferencias a revisar por el Proveedor</t>
  </si>
  <si>
    <t>Facturas en proceso de auditoria Aplistaff</t>
  </si>
  <si>
    <t>Saldo Final</t>
  </si>
  <si>
    <t>Giros de la EPS por legalizar</t>
  </si>
  <si>
    <t>Estado de cartera : HOSPITAL NUESTRA SEÑORA DEL PILAR DE MEDINA  NIT :  892,001,990</t>
  </si>
  <si>
    <t>Saldo Disponible a Favor del HOSPITAL NUESTRA SEÑORA DEL PILAR DE MEDINA  Corte 22/03/2022</t>
  </si>
  <si>
    <t xml:space="preserve">Se hace devolucion de la cuenta ya que no anexan los respectivos RIPS  adicional a esto apartir del mes de Enero de 2019 se implemento un portal RIPS de validacion en el cual deben enviar el preradicado favor comunicarse al correo soportesami@auditoriaepscom o 4144448 ext 758 donde se dara capacitacion usuario y contraseña para el debido programa favor subsanar y enviar para continuar con el debido proceso de radicacion y auditoria </t>
  </si>
  <si>
    <t>Se realiza devolucion de la factura con todos sus soportes debido a que la atencion del paciente no se encuentra reportado en dynamico</t>
  </si>
  <si>
    <t>SE DEVUELVE COBRO DE SERVICIOS POR CUANTO LA IPS NO DA CUMPLIMIENTO A LO ORDENADO EN LA RESOLUCIÓN 3495 DEL 24/12/2019 QUE APLICA A PARTIR DEL 01/01/2020 Y LA RESOLUCIÓN 537 DE 31/03/2020 QUE APLICA A PARTIR DE LA FECHA DE SU EMISIÓN LA PRIMERA RESOLUCIÓN MODIFICA LOS CUPS PARA LOS SERVICIOS DE HOSPITALIZACIÓN Y TRANSPORTE DE PACIENTES MIENTRAS QUE EN LA SEGUNDA SE ADICIONAN LOS CUPS PARA ESTUDIOS DE LABORATORIO PARA COVID19 ASI COMO LOS CORRESPONDIENTES A DERECHOS DE SALA PARA LAS DIFERENTES ATENCIONES QUE LA REQUIEREN   CUPS LOS CUALES DEBEN SER REPORTADOS TANTO EN LOS RIPS COMO EN LA FACTURA DE VENTA POR LO ANTERIORMENTE REFERIDO NO ES POSIBLE DAR TRÁMITE A LA CUENTA MÉDICA UNA VEZ RESUELTOS LOS MOTIVOS DE LA DEVOLUCIÓN APLICA LA AUDITORIA TÉCNICA Y MÉDICA A QUE HAYA LUGAR</t>
  </si>
  <si>
    <t>SE HACE DEVOLUCIÓN DE LA FACTURA SE REALIZA VALIDACIÓN DE LA INFORMACIÓN SUMINISTRADA Y SEGÚN REQUISITOS CONTEMPLADOS EN LA RESOLUCIÓN 3495 DEL 2019 EXPEDIDA POR EL MINISTERIO DE SALUD Y SEGURIDAD SOCIAL EN SU ARTICULO 2 ARTICULO 2 PARÁGRAFO ÚNICO Y ARTICULO 5 AL IGUAL QUE LA RESOLUCIÓN 537 DEL 2020 SE PUEDE EVIDENCIAR QUE EN BASE EN LO ANTERIOR NO SE ESTÁN UTILIZANDO LOS CÓDIGOS CUPS RELACIONADOS EN EL ANEXO NUMERO 4 DE LA NORMA MENCIONADA CUPS LOS CUALES DEBEN SER REPORTADOS TANTO EN LOS RIPS COMO EN LA FACTURASEGUN CIRCULAR EMITIDA   POR FAVOR VALIDAR Y FACTURAR CON CODIGOS CUM Q ESTEN VIGENTES Toda la información debe estar codificada en cups y cums en unidad mínima de dispensación aclarando q el código debe corresponder a la descripción en caso contrario es objeto de devolución</t>
  </si>
  <si>
    <t xml:space="preserve">Se hace devoluciòn de factura y sus soportes debido a que no se evidencia en el aplicativo Dynamicoos reporte de urgencias del servicio y atenciòn facturado( 22/06/2021) y el reporte de urgencias anexado por la Ips corresponde al dia 30/06/2021 Por este motivo se considera extemporaneo la notificaciòn del servicio  </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</si>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</sst>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 #,##0_);_(&quot;$&quot;\ * \(#,##0\);_(&quot;$&quot;\ * &quot;-&quot;_);_(@_)"/>
  </numFmts>
  <fonts count="15"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sz val="10"/>
      <color theme="0"/>
      <name val="Calibri"/>
      <family val="2"/>
      <scheme val="minor"/>
    </font>
    <font>
      <b/>
      <sz val="10"/>
      <color theme="0"/>
      <name val="Calibri"/>
      <family val="2"/>
      <scheme val="minor"/>
    </font>
    <font>
      <b/>
      <sz val="10"/>
      <color theme="1"/>
      <name val="Calibri"/>
      <family val="2"/>
      <scheme val="minor"/>
    </font>
    <font>
      <b/>
      <sz val="10"/>
      <name val="Calibri"/>
      <family val="2"/>
      <scheme val="minor"/>
    </font>
    <font>
      <b/>
      <sz val="10"/>
      <color theme="1"/>
      <name val="Arial"/>
      <family val="2"/>
    </font>
    <font>
      <sz val="11"/>
      <color rgb="FF000000"/>
      <name val="Calibri"/>
      <family val="2"/>
      <scheme val="minor"/>
    </font>
    <font>
      <b/>
      <sz val="12"/>
      <color rgb="FF000000"/>
      <name val="Calibri"/>
      <family val="2"/>
      <scheme val="minor"/>
    </font>
    <font>
      <b/>
      <sz val="11"/>
      <color rgb="FF000000"/>
      <name val="Calibri"/>
      <family val="2"/>
      <scheme val="minor"/>
    </font>
    <font>
      <b/>
      <sz val="14"/>
      <color rgb="FF000000"/>
      <name val="Calibri"/>
      <family val="2"/>
      <scheme val="minor"/>
    </font>
    <font>
      <sz val="10"/>
      <name val="Arial"/>
      <family val="2"/>
    </font>
    <font>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5" tint="-0.249977111117893"/>
        <bgColor indexed="64"/>
      </patternFill>
    </fill>
    <fill>
      <patternFill patternType="solid">
        <fgColor rgb="FF00B050"/>
        <bgColor indexed="64"/>
      </patternFill>
    </fill>
    <fill>
      <patternFill patternType="solid">
        <fgColor rgb="FFDDEBF7"/>
        <bgColor rgb="FF000000"/>
      </patternFill>
    </fill>
    <fill>
      <patternFill patternType="solid">
        <fgColor rgb="FFFFFF00"/>
        <bgColor rgb="FF000000"/>
      </patternFill>
    </fill>
    <fill>
      <patternFill patternType="solid">
        <fgColor rgb="FFE2EFDA"/>
        <bgColor rgb="FF000000"/>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1" fontId="1" fillId="0" borderId="0" applyFont="0" applyFill="0" applyBorder="0" applyAlignment="0" applyProtection="0"/>
  </cellStyleXfs>
  <cellXfs count="33">
    <xf numFmtId="0" fontId="0" fillId="0" borderId="0" xfId="0"/>
    <xf numFmtId="0" fontId="2" fillId="0" borderId="0" xfId="0" applyFont="1"/>
    <xf numFmtId="0" fontId="3" fillId="0" borderId="1" xfId="0" applyFont="1" applyBorder="1"/>
    <xf numFmtId="14" fontId="2" fillId="0" borderId="1" xfId="0" applyNumberFormat="1" applyFont="1" applyBorder="1"/>
    <xf numFmtId="0" fontId="2" fillId="0" borderId="1" xfId="0" applyFont="1" applyBorder="1"/>
    <xf numFmtId="41" fontId="2" fillId="0" borderId="0" xfId="1" applyFont="1"/>
    <xf numFmtId="41" fontId="3" fillId="0" borderId="1" xfId="1" applyFont="1" applyBorder="1"/>
    <xf numFmtId="41" fontId="2" fillId="0" borderId="1" xfId="1" applyFont="1" applyBorder="1"/>
    <xf numFmtId="164" fontId="4"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4" borderId="1" xfId="0" applyNumberFormat="1" applyFont="1" applyFill="1" applyBorder="1" applyAlignment="1">
      <alignment horizontal="left" vertical="center" wrapText="1"/>
    </xf>
    <xf numFmtId="164" fontId="6" fillId="3" borderId="1" xfId="0" applyNumberFormat="1" applyFont="1" applyFill="1" applyBorder="1" applyAlignment="1">
      <alignment horizontal="center" vertical="center" wrapText="1"/>
    </xf>
    <xf numFmtId="41" fontId="3" fillId="0" borderId="2" xfId="1" applyFont="1" applyBorder="1"/>
    <xf numFmtId="41" fontId="2" fillId="0" borderId="2" xfId="1" applyFont="1" applyBorder="1"/>
    <xf numFmtId="41" fontId="2" fillId="0" borderId="3" xfId="1" applyFont="1" applyBorder="1"/>
    <xf numFmtId="41" fontId="2" fillId="0" borderId="4" xfId="1" applyFont="1" applyBorder="1"/>
    <xf numFmtId="3" fontId="7" fillId="2" borderId="1" xfId="0" applyNumberFormat="1" applyFont="1" applyFill="1" applyBorder="1" applyAlignment="1">
      <alignment horizontal="center" vertical="center" wrapText="1"/>
    </xf>
    <xf numFmtId="3" fontId="2" fillId="0" borderId="1" xfId="0" applyNumberFormat="1" applyFont="1" applyBorder="1"/>
    <xf numFmtId="3" fontId="2" fillId="0" borderId="0" xfId="0" applyNumberFormat="1" applyFont="1"/>
    <xf numFmtId="0" fontId="9" fillId="0" borderId="0" xfId="0" applyFont="1"/>
    <xf numFmtId="0" fontId="10" fillId="0" borderId="0" xfId="0" applyFont="1"/>
    <xf numFmtId="0" fontId="11" fillId="5" borderId="0" xfId="0" applyFont="1" applyFill="1" applyAlignment="1">
      <alignment vertical="center"/>
    </xf>
    <xf numFmtId="0" fontId="11" fillId="6" borderId="0" xfId="0" applyFont="1" applyFill="1" applyAlignment="1">
      <alignment vertical="center"/>
    </xf>
    <xf numFmtId="0" fontId="12" fillId="5" borderId="0" xfId="0" applyFont="1" applyFill="1"/>
    <xf numFmtId="3" fontId="12" fillId="5" borderId="0" xfId="0" applyNumberFormat="1" applyFont="1" applyFill="1"/>
    <xf numFmtId="3" fontId="13" fillId="0" borderId="0" xfId="0" applyNumberFormat="1" applyFont="1" applyAlignment="1">
      <alignment horizontal="right"/>
    </xf>
    <xf numFmtId="0" fontId="14" fillId="0" borderId="0" xfId="0" applyFont="1"/>
    <xf numFmtId="3" fontId="14" fillId="0" borderId="0" xfId="0" applyNumberFormat="1" applyFont="1"/>
    <xf numFmtId="3" fontId="12" fillId="7" borderId="0" xfId="0" applyNumberFormat="1" applyFont="1" applyFill="1"/>
    <xf numFmtId="41" fontId="3" fillId="8" borderId="5" xfId="1" applyFont="1" applyFill="1" applyBorder="1"/>
    <xf numFmtId="41" fontId="8" fillId="8" borderId="6" xfId="1" applyFont="1" applyFill="1" applyBorder="1"/>
    <xf numFmtId="3" fontId="8" fillId="8" borderId="6" xfId="1" applyNumberFormat="1" applyFont="1" applyFill="1" applyBorder="1"/>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2943225</xdr:colOff>
      <xdr:row>3</xdr:row>
      <xdr:rowOff>38100</xdr:rowOff>
    </xdr:to>
    <xdr:pic>
      <xdr:nvPicPr>
        <xdr:cNvPr id="2" name="Imagen 1">
          <a:extLst>
            <a:ext uri="{FF2B5EF4-FFF2-40B4-BE49-F238E27FC236}">
              <a16:creationId xmlns:a16="http://schemas.microsoft.com/office/drawing/2014/main" id="{A366A305-6DD1-44AD-B781-1F0385BC0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8"/>
  <sheetViews>
    <sheetView workbookViewId="0">
      <selection activeCell="C34" sqref="C34"/>
    </sheetView>
  </sheetViews>
  <sheetFormatPr baseColWidth="10" defaultRowHeight="12" x14ac:dyDescent="0.2"/>
  <cols>
    <col min="1" max="1" width="15.42578125" style="1" customWidth="1"/>
    <col min="2" max="2" width="11.28515625" style="1" bestFit="1" customWidth="1"/>
    <col min="3" max="3" width="9.5703125" style="1" bestFit="1" customWidth="1"/>
    <col min="4" max="4" width="10" style="5" bestFit="1" customWidth="1"/>
    <col min="5" max="5" width="8.42578125" style="5" bestFit="1" customWidth="1"/>
    <col min="6" max="6" width="8.85546875" style="5" bestFit="1" customWidth="1"/>
    <col min="7" max="7" width="8.5703125" style="5" bestFit="1" customWidth="1"/>
    <col min="8" max="8" width="10" style="5" bestFit="1" customWidth="1"/>
    <col min="9" max="9" width="18.140625" style="1" bestFit="1" customWidth="1"/>
    <col min="10" max="10" width="20.85546875" style="1" bestFit="1" customWidth="1"/>
    <col min="11" max="16384" width="11.42578125" style="1"/>
  </cols>
  <sheetData>
    <row r="1" spans="1:22" x14ac:dyDescent="0.2">
      <c r="A1" s="1" t="s">
        <v>0</v>
      </c>
    </row>
    <row r="2" spans="1:22" x14ac:dyDescent="0.2">
      <c r="A2" s="1" t="s">
        <v>1</v>
      </c>
    </row>
    <row r="3" spans="1:22" x14ac:dyDescent="0.2">
      <c r="A3" s="1" t="s">
        <v>2</v>
      </c>
    </row>
    <row r="4" spans="1:22" ht="89.25" x14ac:dyDescent="0.2">
      <c r="A4" s="2" t="s">
        <v>3</v>
      </c>
      <c r="B4" s="2" t="s">
        <v>7</v>
      </c>
      <c r="C4" s="2" t="s">
        <v>6</v>
      </c>
      <c r="D4" s="6" t="s">
        <v>9</v>
      </c>
      <c r="E4" s="6" t="s">
        <v>5</v>
      </c>
      <c r="F4" s="6" t="s">
        <v>8</v>
      </c>
      <c r="G4" s="6" t="s">
        <v>10</v>
      </c>
      <c r="H4" s="6" t="s">
        <v>4</v>
      </c>
      <c r="I4" s="2" t="s">
        <v>11</v>
      </c>
      <c r="J4" s="2" t="s">
        <v>12</v>
      </c>
      <c r="K4" s="8" t="s">
        <v>59</v>
      </c>
      <c r="L4" s="9" t="s">
        <v>60</v>
      </c>
      <c r="M4" s="10" t="s">
        <v>61</v>
      </c>
      <c r="N4" s="11" t="s">
        <v>62</v>
      </c>
      <c r="O4" s="9" t="s">
        <v>63</v>
      </c>
      <c r="P4" s="9" t="s">
        <v>64</v>
      </c>
      <c r="Q4" s="9" t="s">
        <v>65</v>
      </c>
      <c r="R4" s="9" t="s">
        <v>66</v>
      </c>
      <c r="S4" s="9" t="s">
        <v>67</v>
      </c>
      <c r="T4" s="12" t="s">
        <v>68</v>
      </c>
      <c r="U4" s="9" t="s">
        <v>69</v>
      </c>
      <c r="V4" s="9" t="s">
        <v>70</v>
      </c>
    </row>
    <row r="5" spans="1:22" x14ac:dyDescent="0.2">
      <c r="A5" s="3">
        <v>43474</v>
      </c>
      <c r="B5" s="3">
        <v>43462</v>
      </c>
      <c r="C5" s="4" t="s">
        <v>13</v>
      </c>
      <c r="D5" s="7">
        <v>796240</v>
      </c>
      <c r="E5" s="7">
        <v>0</v>
      </c>
      <c r="F5" s="7">
        <v>0</v>
      </c>
      <c r="G5" s="7">
        <v>0</v>
      </c>
      <c r="H5" s="7">
        <v>4200</v>
      </c>
      <c r="I5" s="4" t="s">
        <v>14</v>
      </c>
      <c r="J5" s="4" t="s">
        <v>15</v>
      </c>
    </row>
    <row r="6" spans="1:22" x14ac:dyDescent="0.2">
      <c r="A6" s="3">
        <v>43742</v>
      </c>
      <c r="B6" s="3">
        <v>43721</v>
      </c>
      <c r="C6" s="4" t="s">
        <v>16</v>
      </c>
      <c r="D6" s="7">
        <v>54400</v>
      </c>
      <c r="E6" s="7">
        <v>0</v>
      </c>
      <c r="F6" s="7">
        <v>0</v>
      </c>
      <c r="G6" s="7">
        <v>0</v>
      </c>
      <c r="H6" s="7">
        <v>54400</v>
      </c>
      <c r="I6" s="4" t="s">
        <v>17</v>
      </c>
      <c r="J6" s="4" t="s">
        <v>15</v>
      </c>
    </row>
    <row r="7" spans="1:22" x14ac:dyDescent="0.2">
      <c r="A7" s="3">
        <v>43837</v>
      </c>
      <c r="B7" s="3">
        <v>43808</v>
      </c>
      <c r="C7" s="4" t="s">
        <v>18</v>
      </c>
      <c r="D7" s="7">
        <v>163100</v>
      </c>
      <c r="E7" s="7">
        <v>0</v>
      </c>
      <c r="F7" s="7">
        <v>0</v>
      </c>
      <c r="G7" s="7">
        <v>0</v>
      </c>
      <c r="H7" s="7">
        <v>2200</v>
      </c>
      <c r="I7" s="4" t="s">
        <v>19</v>
      </c>
      <c r="J7" s="4" t="s">
        <v>15</v>
      </c>
    </row>
    <row r="8" spans="1:22" x14ac:dyDescent="0.2">
      <c r="A8" s="3">
        <v>43952</v>
      </c>
      <c r="B8" s="3">
        <v>43944</v>
      </c>
      <c r="C8" s="4" t="s">
        <v>20</v>
      </c>
      <c r="D8" s="7">
        <v>153000</v>
      </c>
      <c r="E8" s="7">
        <v>0</v>
      </c>
      <c r="F8" s="7">
        <v>0</v>
      </c>
      <c r="G8" s="7">
        <v>0</v>
      </c>
      <c r="H8" s="7">
        <v>146600</v>
      </c>
      <c r="I8" s="4" t="s">
        <v>21</v>
      </c>
      <c r="J8" s="4" t="s">
        <v>15</v>
      </c>
    </row>
    <row r="9" spans="1:22" x14ac:dyDescent="0.2">
      <c r="A9" s="3">
        <v>44086</v>
      </c>
      <c r="B9" s="3">
        <v>44050</v>
      </c>
      <c r="C9" s="4" t="s">
        <v>22</v>
      </c>
      <c r="D9" s="7">
        <v>59060</v>
      </c>
      <c r="E9" s="7">
        <v>0</v>
      </c>
      <c r="F9" s="7">
        <v>0</v>
      </c>
      <c r="G9" s="7">
        <v>0</v>
      </c>
      <c r="H9" s="7">
        <v>59060</v>
      </c>
      <c r="I9" s="4" t="s">
        <v>23</v>
      </c>
      <c r="J9" s="4" t="s">
        <v>15</v>
      </c>
    </row>
    <row r="10" spans="1:22" x14ac:dyDescent="0.2">
      <c r="A10" s="3">
        <v>44126</v>
      </c>
      <c r="B10" s="3">
        <v>44089</v>
      </c>
      <c r="C10" s="4" t="s">
        <v>24</v>
      </c>
      <c r="D10" s="7">
        <v>110000</v>
      </c>
      <c r="E10" s="7">
        <v>0</v>
      </c>
      <c r="F10" s="7">
        <v>0</v>
      </c>
      <c r="G10" s="7">
        <v>0</v>
      </c>
      <c r="H10" s="7">
        <v>17180</v>
      </c>
      <c r="I10" s="4" t="s">
        <v>25</v>
      </c>
      <c r="J10" s="4" t="s">
        <v>15</v>
      </c>
    </row>
    <row r="11" spans="1:22" x14ac:dyDescent="0.2">
      <c r="A11" s="3">
        <v>44387</v>
      </c>
      <c r="B11" s="3">
        <v>44357</v>
      </c>
      <c r="C11" s="4" t="s">
        <v>26</v>
      </c>
      <c r="D11" s="7">
        <v>114580</v>
      </c>
      <c r="E11" s="7">
        <v>0</v>
      </c>
      <c r="F11" s="7">
        <v>0</v>
      </c>
      <c r="G11" s="7">
        <v>0</v>
      </c>
      <c r="H11" s="7">
        <v>57290</v>
      </c>
      <c r="I11" s="4" t="s">
        <v>27</v>
      </c>
      <c r="J11" s="4" t="s">
        <v>15</v>
      </c>
    </row>
    <row r="12" spans="1:22" x14ac:dyDescent="0.2">
      <c r="A12" s="3">
        <v>44387</v>
      </c>
      <c r="B12" s="3">
        <v>44372</v>
      </c>
      <c r="C12" s="4" t="s">
        <v>28</v>
      </c>
      <c r="D12" s="7">
        <v>65190</v>
      </c>
      <c r="E12" s="7">
        <v>0</v>
      </c>
      <c r="F12" s="7">
        <v>0</v>
      </c>
      <c r="G12" s="7">
        <v>0</v>
      </c>
      <c r="H12" s="7">
        <v>45163</v>
      </c>
      <c r="I12" s="4" t="s">
        <v>29</v>
      </c>
      <c r="J12" s="4" t="s">
        <v>30</v>
      </c>
    </row>
    <row r="13" spans="1:22" x14ac:dyDescent="0.2">
      <c r="A13" s="3">
        <v>44489</v>
      </c>
      <c r="B13" s="3">
        <v>44475</v>
      </c>
      <c r="C13" s="4" t="s">
        <v>31</v>
      </c>
      <c r="D13" s="7">
        <v>64000</v>
      </c>
      <c r="E13" s="7">
        <v>0</v>
      </c>
      <c r="F13" s="7">
        <v>0</v>
      </c>
      <c r="G13" s="7">
        <v>0</v>
      </c>
      <c r="H13" s="7">
        <v>64000</v>
      </c>
      <c r="I13" s="4" t="s">
        <v>32</v>
      </c>
      <c r="J13" s="4" t="s">
        <v>15</v>
      </c>
    </row>
    <row r="14" spans="1:22" x14ac:dyDescent="0.2">
      <c r="A14" s="3">
        <v>44539</v>
      </c>
      <c r="B14" s="3">
        <v>44512</v>
      </c>
      <c r="C14" s="4" t="s">
        <v>33</v>
      </c>
      <c r="D14" s="7">
        <v>67380</v>
      </c>
      <c r="E14" s="7">
        <v>0</v>
      </c>
      <c r="F14" s="7">
        <v>0</v>
      </c>
      <c r="G14" s="7">
        <v>0</v>
      </c>
      <c r="H14" s="7">
        <v>67380</v>
      </c>
      <c r="I14" s="4" t="s">
        <v>32</v>
      </c>
      <c r="J14" s="4" t="s">
        <v>15</v>
      </c>
    </row>
    <row r="15" spans="1:22" x14ac:dyDescent="0.2">
      <c r="A15" s="3">
        <v>44536</v>
      </c>
      <c r="B15" s="3">
        <v>44525</v>
      </c>
      <c r="C15" s="4" t="s">
        <v>34</v>
      </c>
      <c r="D15" s="7">
        <v>59700</v>
      </c>
      <c r="E15" s="7">
        <v>0</v>
      </c>
      <c r="F15" s="7">
        <v>0</v>
      </c>
      <c r="G15" s="7">
        <v>0</v>
      </c>
      <c r="H15" s="7">
        <v>59700</v>
      </c>
      <c r="I15" s="4" t="s">
        <v>35</v>
      </c>
      <c r="J15" s="4" t="s">
        <v>30</v>
      </c>
    </row>
    <row r="16" spans="1:22" x14ac:dyDescent="0.2">
      <c r="A16" s="3">
        <v>44593</v>
      </c>
      <c r="B16" s="3">
        <v>44588</v>
      </c>
      <c r="C16" s="4" t="s">
        <v>36</v>
      </c>
      <c r="D16" s="7">
        <v>145050</v>
      </c>
      <c r="E16" s="7">
        <v>0</v>
      </c>
      <c r="F16" s="7">
        <v>0</v>
      </c>
      <c r="G16" s="7">
        <v>0</v>
      </c>
      <c r="H16" s="7">
        <v>145050</v>
      </c>
      <c r="I16" s="4" t="s">
        <v>37</v>
      </c>
      <c r="J16" s="4" t="s">
        <v>30</v>
      </c>
    </row>
    <row r="17" spans="1:10" x14ac:dyDescent="0.2">
      <c r="A17" s="3">
        <v>44228</v>
      </c>
      <c r="B17" s="3">
        <v>44217</v>
      </c>
      <c r="C17" s="4" t="s">
        <v>38</v>
      </c>
      <c r="D17" s="7">
        <v>217400</v>
      </c>
      <c r="E17" s="7">
        <v>0</v>
      </c>
      <c r="F17" s="7">
        <v>0</v>
      </c>
      <c r="G17" s="7">
        <v>0</v>
      </c>
      <c r="H17" s="7">
        <v>108700</v>
      </c>
      <c r="I17" s="4" t="s">
        <v>39</v>
      </c>
      <c r="J17" s="4" t="s">
        <v>15</v>
      </c>
    </row>
    <row r="18" spans="1:10" x14ac:dyDescent="0.2">
      <c r="A18" s="3">
        <v>44387</v>
      </c>
      <c r="B18" s="3">
        <v>44377</v>
      </c>
      <c r="C18" s="4" t="s">
        <v>40</v>
      </c>
      <c r="D18" s="7">
        <v>59700</v>
      </c>
      <c r="E18" s="7">
        <v>0</v>
      </c>
      <c r="F18" s="7">
        <v>0</v>
      </c>
      <c r="G18" s="7">
        <v>0</v>
      </c>
      <c r="H18" s="7">
        <v>59700</v>
      </c>
      <c r="I18" s="4" t="s">
        <v>29</v>
      </c>
      <c r="J18" s="4" t="s">
        <v>30</v>
      </c>
    </row>
    <row r="19" spans="1:10" x14ac:dyDescent="0.2">
      <c r="A19" s="3">
        <v>43805</v>
      </c>
      <c r="B19" s="3">
        <v>43779</v>
      </c>
      <c r="C19" s="4" t="s">
        <v>41</v>
      </c>
      <c r="D19" s="7">
        <v>113500</v>
      </c>
      <c r="E19" s="7">
        <v>0</v>
      </c>
      <c r="F19" s="7">
        <v>0</v>
      </c>
      <c r="G19" s="7">
        <v>0</v>
      </c>
      <c r="H19" s="7">
        <v>113500</v>
      </c>
      <c r="I19" s="4" t="s">
        <v>42</v>
      </c>
      <c r="J19" s="4" t="s">
        <v>15</v>
      </c>
    </row>
    <row r="20" spans="1:10" x14ac:dyDescent="0.2">
      <c r="A20" s="3">
        <v>43839</v>
      </c>
      <c r="B20" s="3">
        <v>43815</v>
      </c>
      <c r="C20" s="4" t="s">
        <v>43</v>
      </c>
      <c r="D20" s="7">
        <v>227190</v>
      </c>
      <c r="E20" s="7">
        <v>0</v>
      </c>
      <c r="F20" s="7">
        <v>0</v>
      </c>
      <c r="G20" s="7">
        <v>0</v>
      </c>
      <c r="H20" s="7">
        <v>48475</v>
      </c>
      <c r="I20" s="4" t="s">
        <v>44</v>
      </c>
      <c r="J20" s="4" t="s">
        <v>15</v>
      </c>
    </row>
    <row r="21" spans="1:10" x14ac:dyDescent="0.2">
      <c r="A21" s="3">
        <v>44387</v>
      </c>
      <c r="B21" s="3">
        <v>44376</v>
      </c>
      <c r="C21" s="4" t="s">
        <v>45</v>
      </c>
      <c r="D21" s="7">
        <v>185640</v>
      </c>
      <c r="E21" s="7">
        <v>0</v>
      </c>
      <c r="F21" s="7">
        <v>0</v>
      </c>
      <c r="G21" s="7">
        <v>0</v>
      </c>
      <c r="H21" s="7">
        <v>185640</v>
      </c>
      <c r="I21" s="4" t="s">
        <v>46</v>
      </c>
      <c r="J21" s="4" t="s">
        <v>15</v>
      </c>
    </row>
    <row r="22" spans="1:10" x14ac:dyDescent="0.2">
      <c r="A22" s="3">
        <v>44489</v>
      </c>
      <c r="B22" s="3">
        <v>44476</v>
      </c>
      <c r="C22" s="4" t="s">
        <v>47</v>
      </c>
      <c r="D22" s="7">
        <v>78690</v>
      </c>
      <c r="E22" s="7">
        <v>0</v>
      </c>
      <c r="F22" s="7">
        <v>0</v>
      </c>
      <c r="G22" s="7">
        <v>0</v>
      </c>
      <c r="H22" s="7">
        <v>78690</v>
      </c>
      <c r="I22" s="4" t="s">
        <v>35</v>
      </c>
      <c r="J22" s="4" t="s">
        <v>30</v>
      </c>
    </row>
    <row r="23" spans="1:10" x14ac:dyDescent="0.2">
      <c r="A23" s="3">
        <v>44489</v>
      </c>
      <c r="B23" s="3">
        <v>44477</v>
      </c>
      <c r="C23" s="4" t="s">
        <v>48</v>
      </c>
      <c r="D23" s="7">
        <v>87500</v>
      </c>
      <c r="E23" s="7">
        <v>0</v>
      </c>
      <c r="F23" s="7">
        <v>0</v>
      </c>
      <c r="G23" s="7">
        <v>0</v>
      </c>
      <c r="H23" s="7">
        <v>87500</v>
      </c>
      <c r="I23" s="4" t="s">
        <v>49</v>
      </c>
      <c r="J23" s="4" t="s">
        <v>15</v>
      </c>
    </row>
    <row r="24" spans="1:10" x14ac:dyDescent="0.2">
      <c r="A24" s="3">
        <v>44290</v>
      </c>
      <c r="B24" s="3">
        <v>44280</v>
      </c>
      <c r="C24" s="4" t="s">
        <v>50</v>
      </c>
      <c r="D24" s="7">
        <v>1494190</v>
      </c>
      <c r="E24" s="7">
        <v>0</v>
      </c>
      <c r="F24" s="7">
        <v>0</v>
      </c>
      <c r="G24" s="7">
        <v>0</v>
      </c>
      <c r="H24" s="7">
        <v>1494190</v>
      </c>
      <c r="I24" s="4" t="s">
        <v>51</v>
      </c>
      <c r="J24" s="4" t="s">
        <v>15</v>
      </c>
    </row>
    <row r="25" spans="1:10" x14ac:dyDescent="0.2">
      <c r="A25" s="3">
        <v>43264</v>
      </c>
      <c r="B25" s="3">
        <v>43224</v>
      </c>
      <c r="C25" s="4" t="s">
        <v>52</v>
      </c>
      <c r="D25" s="7">
        <v>94750</v>
      </c>
      <c r="E25" s="7">
        <v>0</v>
      </c>
      <c r="F25" s="7">
        <v>0</v>
      </c>
      <c r="G25" s="7">
        <v>0</v>
      </c>
      <c r="H25" s="7">
        <v>13830</v>
      </c>
      <c r="I25" s="4" t="s">
        <v>53</v>
      </c>
      <c r="J25" s="4" t="s">
        <v>15</v>
      </c>
    </row>
    <row r="26" spans="1:10" x14ac:dyDescent="0.2">
      <c r="A26" s="3">
        <v>43626</v>
      </c>
      <c r="B26" s="3">
        <v>43604</v>
      </c>
      <c r="C26" s="4" t="s">
        <v>54</v>
      </c>
      <c r="D26" s="7">
        <v>287190</v>
      </c>
      <c r="E26" s="7">
        <v>0</v>
      </c>
      <c r="F26" s="7">
        <v>0</v>
      </c>
      <c r="G26" s="7">
        <v>0</v>
      </c>
      <c r="H26" s="7">
        <v>13840</v>
      </c>
      <c r="I26" s="4" t="s">
        <v>55</v>
      </c>
      <c r="J26" s="4" t="s">
        <v>15</v>
      </c>
    </row>
    <row r="27" spans="1:10" x14ac:dyDescent="0.2">
      <c r="A27" s="3">
        <v>43878</v>
      </c>
      <c r="B27" s="3">
        <v>43833</v>
      </c>
      <c r="C27" s="4" t="s">
        <v>56</v>
      </c>
      <c r="D27" s="7">
        <v>234150</v>
      </c>
      <c r="E27" s="7">
        <v>0</v>
      </c>
      <c r="F27" s="7">
        <v>0</v>
      </c>
      <c r="G27" s="7">
        <v>0</v>
      </c>
      <c r="H27" s="7">
        <v>120555</v>
      </c>
      <c r="I27" s="4" t="s">
        <v>57</v>
      </c>
      <c r="J27" s="4" t="s">
        <v>15</v>
      </c>
    </row>
    <row r="28" spans="1:10" x14ac:dyDescent="0.2">
      <c r="A28" s="3">
        <v>44126</v>
      </c>
      <c r="B28" s="3">
        <v>44123</v>
      </c>
      <c r="C28" s="4" t="s">
        <v>58</v>
      </c>
      <c r="D28" s="7">
        <v>196080</v>
      </c>
      <c r="E28" s="7">
        <v>0</v>
      </c>
      <c r="F28" s="7">
        <v>0</v>
      </c>
      <c r="G28" s="7">
        <v>0</v>
      </c>
      <c r="H28" s="7">
        <v>153662</v>
      </c>
      <c r="I28" s="4" t="s">
        <v>21</v>
      </c>
      <c r="J28" s="4" t="s">
        <v>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E96B0-84DA-4466-8B1D-E327F87EA406}">
  <dimension ref="A1:O26"/>
  <sheetViews>
    <sheetView workbookViewId="0">
      <pane xSplit="5" ySplit="1" topLeftCell="F2" activePane="bottomRight" state="frozen"/>
      <selection pane="topRight" activeCell="F1" sqref="F1"/>
      <selection pane="bottomLeft" activeCell="A2" sqref="A2"/>
      <selection pane="bottomRight" sqref="A1:O25"/>
    </sheetView>
  </sheetViews>
  <sheetFormatPr baseColWidth="10" defaultRowHeight="12" x14ac:dyDescent="0.2"/>
  <cols>
    <col min="1" max="1" width="15.42578125" style="1" customWidth="1"/>
    <col min="2" max="2" width="11.28515625" style="1" bestFit="1" customWidth="1"/>
    <col min="3" max="3" width="9.5703125" style="1" bestFit="1" customWidth="1"/>
    <col min="4" max="4" width="10" style="5" bestFit="1" customWidth="1"/>
    <col min="5" max="5" width="10.28515625" style="5" bestFit="1" customWidth="1"/>
    <col min="6" max="14" width="11.42578125" style="19"/>
    <col min="15" max="16384" width="11.42578125" style="1"/>
  </cols>
  <sheetData>
    <row r="1" spans="1:15" ht="76.5" x14ac:dyDescent="0.2">
      <c r="A1" s="2" t="s">
        <v>3</v>
      </c>
      <c r="B1" s="2" t="s">
        <v>7</v>
      </c>
      <c r="C1" s="2" t="s">
        <v>6</v>
      </c>
      <c r="D1" s="6" t="s">
        <v>9</v>
      </c>
      <c r="E1" s="13" t="s">
        <v>4</v>
      </c>
      <c r="F1" s="17" t="s">
        <v>59</v>
      </c>
      <c r="G1" s="17" t="s">
        <v>60</v>
      </c>
      <c r="H1" s="17" t="s">
        <v>61</v>
      </c>
      <c r="I1" s="17" t="s">
        <v>63</v>
      </c>
      <c r="J1" s="17" t="s">
        <v>64</v>
      </c>
      <c r="K1" s="17" t="s">
        <v>65</v>
      </c>
      <c r="L1" s="17" t="s">
        <v>66</v>
      </c>
      <c r="M1" s="17" t="s">
        <v>67</v>
      </c>
      <c r="N1" s="17" t="s">
        <v>70</v>
      </c>
      <c r="O1" s="17" t="s">
        <v>92</v>
      </c>
    </row>
    <row r="2" spans="1:15" x14ac:dyDescent="0.2">
      <c r="A2" s="3">
        <v>43264</v>
      </c>
      <c r="B2" s="3">
        <v>43224</v>
      </c>
      <c r="C2" s="4">
        <v>388305</v>
      </c>
      <c r="D2" s="7">
        <v>94750</v>
      </c>
      <c r="E2" s="14">
        <v>13830</v>
      </c>
      <c r="F2" s="18">
        <v>0</v>
      </c>
      <c r="G2" s="18">
        <v>0</v>
      </c>
      <c r="H2" s="18">
        <v>0</v>
      </c>
      <c r="I2" s="18">
        <v>0</v>
      </c>
      <c r="J2" s="18">
        <v>0</v>
      </c>
      <c r="K2" s="18">
        <v>0</v>
      </c>
      <c r="L2" s="18">
        <v>0</v>
      </c>
      <c r="M2" s="18">
        <v>13830</v>
      </c>
      <c r="N2" s="18">
        <f>+E2-F2-G2-H2-I2-J2-K2-L2-M2</f>
        <v>0</v>
      </c>
      <c r="O2" s="4">
        <v>0</v>
      </c>
    </row>
    <row r="3" spans="1:15" x14ac:dyDescent="0.2">
      <c r="A3" s="3">
        <v>43474</v>
      </c>
      <c r="B3" s="3">
        <v>43462</v>
      </c>
      <c r="C3" s="4">
        <v>404599</v>
      </c>
      <c r="D3" s="7">
        <v>796240</v>
      </c>
      <c r="E3" s="14">
        <v>4200</v>
      </c>
      <c r="F3" s="18">
        <v>0</v>
      </c>
      <c r="G3" s="18">
        <v>0</v>
      </c>
      <c r="H3" s="18">
        <v>0</v>
      </c>
      <c r="I3" s="18">
        <v>0</v>
      </c>
      <c r="J3" s="18">
        <v>0</v>
      </c>
      <c r="K3" s="18">
        <v>4200</v>
      </c>
      <c r="L3" s="18">
        <v>0</v>
      </c>
      <c r="M3" s="18">
        <v>0</v>
      </c>
      <c r="N3" s="18">
        <f>+E3-F3-G3-H3-I3-J3-K3-L3-M3</f>
        <v>0</v>
      </c>
      <c r="O3" s="4">
        <v>0</v>
      </c>
    </row>
    <row r="4" spans="1:15" x14ac:dyDescent="0.2">
      <c r="A4" s="3">
        <v>43626</v>
      </c>
      <c r="B4" s="3">
        <v>43604</v>
      </c>
      <c r="C4" s="4">
        <v>415270</v>
      </c>
      <c r="D4" s="7">
        <v>287190</v>
      </c>
      <c r="E4" s="14">
        <v>13840</v>
      </c>
      <c r="F4" s="18">
        <v>0</v>
      </c>
      <c r="G4" s="18">
        <v>0</v>
      </c>
      <c r="H4" s="18">
        <v>0</v>
      </c>
      <c r="I4" s="18">
        <v>0</v>
      </c>
      <c r="J4" s="18">
        <v>0</v>
      </c>
      <c r="K4" s="18">
        <v>0</v>
      </c>
      <c r="L4" s="18">
        <v>0</v>
      </c>
      <c r="M4" s="18">
        <v>13840</v>
      </c>
      <c r="N4" s="18">
        <f>+E4-F4-G4-H4-I4-J4-K4-L4-M4</f>
        <v>0</v>
      </c>
      <c r="O4" s="4">
        <v>0</v>
      </c>
    </row>
    <row r="5" spans="1:15" x14ac:dyDescent="0.2">
      <c r="A5" s="3">
        <v>43742</v>
      </c>
      <c r="B5" s="3">
        <v>43721</v>
      </c>
      <c r="C5" s="4">
        <v>425220</v>
      </c>
      <c r="D5" s="7">
        <v>54400</v>
      </c>
      <c r="E5" s="14">
        <v>54400</v>
      </c>
      <c r="F5" s="18">
        <v>0</v>
      </c>
      <c r="G5" s="18">
        <v>54400</v>
      </c>
      <c r="H5" s="18">
        <v>0</v>
      </c>
      <c r="I5" s="18">
        <v>0</v>
      </c>
      <c r="J5" s="18">
        <v>0</v>
      </c>
      <c r="K5" s="18">
        <v>0</v>
      </c>
      <c r="L5" s="18">
        <v>0</v>
      </c>
      <c r="M5" s="18">
        <v>0</v>
      </c>
      <c r="N5" s="18">
        <f>+E5-F5-G5-H5-I5-J5-K5-L5-M5</f>
        <v>0</v>
      </c>
      <c r="O5" s="4" t="s">
        <v>87</v>
      </c>
    </row>
    <row r="6" spans="1:15" x14ac:dyDescent="0.2">
      <c r="A6" s="3">
        <v>43805</v>
      </c>
      <c r="B6" s="3">
        <v>43779</v>
      </c>
      <c r="C6" s="4">
        <v>429993</v>
      </c>
      <c r="D6" s="7">
        <v>113500</v>
      </c>
      <c r="E6" s="14">
        <v>113500</v>
      </c>
      <c r="F6" s="18">
        <v>0</v>
      </c>
      <c r="G6" s="18">
        <v>113500</v>
      </c>
      <c r="H6" s="18">
        <v>0</v>
      </c>
      <c r="I6" s="18">
        <v>0</v>
      </c>
      <c r="J6" s="18">
        <v>0</v>
      </c>
      <c r="K6" s="18">
        <v>0</v>
      </c>
      <c r="L6" s="18">
        <v>0</v>
      </c>
      <c r="M6" s="18">
        <v>0</v>
      </c>
      <c r="N6" s="18">
        <f>+E6-F6-G6-H6-I6-J6-K6-L6-M6</f>
        <v>0</v>
      </c>
      <c r="O6" s="4" t="s">
        <v>88</v>
      </c>
    </row>
    <row r="7" spans="1:15" x14ac:dyDescent="0.2">
      <c r="A7" s="3">
        <v>43837</v>
      </c>
      <c r="B7" s="3">
        <v>43808</v>
      </c>
      <c r="C7" s="4">
        <v>431685</v>
      </c>
      <c r="D7" s="7">
        <v>163100</v>
      </c>
      <c r="E7" s="14">
        <v>2200</v>
      </c>
      <c r="F7" s="18">
        <v>0</v>
      </c>
      <c r="G7" s="18">
        <v>0</v>
      </c>
      <c r="H7" s="18">
        <v>0</v>
      </c>
      <c r="I7" s="18">
        <v>0</v>
      </c>
      <c r="J7" s="18">
        <v>2200</v>
      </c>
      <c r="K7" s="18">
        <v>0</v>
      </c>
      <c r="L7" s="18">
        <v>0</v>
      </c>
      <c r="M7" s="18">
        <v>0</v>
      </c>
      <c r="N7" s="18">
        <f>+E7-F7-G7-H7-I7-J7-K7-L7-M7</f>
        <v>0</v>
      </c>
      <c r="O7" s="4">
        <v>0</v>
      </c>
    </row>
    <row r="8" spans="1:15" x14ac:dyDescent="0.2">
      <c r="A8" s="3">
        <v>43839</v>
      </c>
      <c r="B8" s="3">
        <v>43815</v>
      </c>
      <c r="C8" s="4">
        <v>432203</v>
      </c>
      <c r="D8" s="7">
        <v>227190</v>
      </c>
      <c r="E8" s="14">
        <v>48475</v>
      </c>
      <c r="F8" s="18">
        <v>0</v>
      </c>
      <c r="G8" s="18">
        <v>0</v>
      </c>
      <c r="H8" s="18">
        <v>0</v>
      </c>
      <c r="I8" s="18">
        <v>0</v>
      </c>
      <c r="J8" s="18">
        <v>0</v>
      </c>
      <c r="K8" s="18">
        <v>0</v>
      </c>
      <c r="L8" s="18">
        <v>0</v>
      </c>
      <c r="M8" s="18">
        <v>48475</v>
      </c>
      <c r="N8" s="18">
        <f>+E8-F8-G8-H8-I8-J8-K8-L8-M8</f>
        <v>0</v>
      </c>
      <c r="O8" s="4">
        <v>0</v>
      </c>
    </row>
    <row r="9" spans="1:15" x14ac:dyDescent="0.2">
      <c r="A9" s="3">
        <v>43878</v>
      </c>
      <c r="B9" s="3">
        <v>43833</v>
      </c>
      <c r="C9" s="4">
        <v>433830</v>
      </c>
      <c r="D9" s="7">
        <v>234150</v>
      </c>
      <c r="E9" s="14">
        <v>120555</v>
      </c>
      <c r="F9" s="18">
        <v>0</v>
      </c>
      <c r="G9" s="18">
        <v>0</v>
      </c>
      <c r="H9" s="18">
        <v>0</v>
      </c>
      <c r="I9" s="18">
        <v>0</v>
      </c>
      <c r="J9" s="18">
        <v>0</v>
      </c>
      <c r="K9" s="18">
        <v>0</v>
      </c>
      <c r="L9" s="18">
        <v>0</v>
      </c>
      <c r="M9" s="18">
        <v>120555</v>
      </c>
      <c r="N9" s="18">
        <f>+E9-F9-G9-H9-I9-J9-K9-L9-M9</f>
        <v>0</v>
      </c>
      <c r="O9" s="4">
        <v>0</v>
      </c>
    </row>
    <row r="10" spans="1:15" x14ac:dyDescent="0.2">
      <c r="A10" s="3">
        <v>43952</v>
      </c>
      <c r="B10" s="3">
        <v>43944</v>
      </c>
      <c r="C10" s="4">
        <v>440037</v>
      </c>
      <c r="D10" s="7">
        <v>153000</v>
      </c>
      <c r="E10" s="14">
        <v>146600</v>
      </c>
      <c r="F10" s="18">
        <v>0</v>
      </c>
      <c r="G10" s="18">
        <v>146600</v>
      </c>
      <c r="H10" s="18">
        <v>0</v>
      </c>
      <c r="I10" s="18">
        <v>0</v>
      </c>
      <c r="J10" s="18">
        <v>0</v>
      </c>
      <c r="K10" s="18">
        <v>0</v>
      </c>
      <c r="L10" s="18">
        <v>0</v>
      </c>
      <c r="M10" s="18">
        <v>0</v>
      </c>
      <c r="N10" s="18">
        <f>+E10-F10-G10-H10-I10-J10-K10-L10-M10</f>
        <v>0</v>
      </c>
      <c r="O10" s="4" t="s">
        <v>89</v>
      </c>
    </row>
    <row r="11" spans="1:15" x14ac:dyDescent="0.2">
      <c r="A11" s="3">
        <v>44086</v>
      </c>
      <c r="B11" s="3">
        <v>44050</v>
      </c>
      <c r="C11" s="4">
        <v>447490</v>
      </c>
      <c r="D11" s="7">
        <v>59060</v>
      </c>
      <c r="E11" s="14">
        <v>59060</v>
      </c>
      <c r="F11" s="18">
        <v>0</v>
      </c>
      <c r="G11" s="18">
        <v>0</v>
      </c>
      <c r="H11" s="18">
        <v>0</v>
      </c>
      <c r="I11" s="18">
        <v>0</v>
      </c>
      <c r="J11" s="18">
        <v>0</v>
      </c>
      <c r="K11" s="18">
        <v>0</v>
      </c>
      <c r="L11" s="18">
        <v>0</v>
      </c>
      <c r="M11" s="18">
        <v>59060</v>
      </c>
      <c r="N11" s="18">
        <f>+E11-F11-G11-H11-I11-J11-K11-L11-M11</f>
        <v>0</v>
      </c>
      <c r="O11" s="4">
        <v>0</v>
      </c>
    </row>
    <row r="12" spans="1:15" x14ac:dyDescent="0.2">
      <c r="A12" s="3">
        <v>44126</v>
      </c>
      <c r="B12" s="3">
        <v>44089</v>
      </c>
      <c r="C12" s="4">
        <v>449968</v>
      </c>
      <c r="D12" s="7">
        <v>110000</v>
      </c>
      <c r="E12" s="14">
        <v>17180</v>
      </c>
      <c r="F12" s="18">
        <v>0</v>
      </c>
      <c r="G12" s="18">
        <v>0</v>
      </c>
      <c r="H12" s="18">
        <v>0</v>
      </c>
      <c r="I12" s="18">
        <v>0</v>
      </c>
      <c r="J12" s="18">
        <v>0</v>
      </c>
      <c r="K12" s="18">
        <v>0</v>
      </c>
      <c r="L12" s="18">
        <v>0</v>
      </c>
      <c r="M12" s="18">
        <v>17180</v>
      </c>
      <c r="N12" s="18">
        <f>+E12-F12-G12-H12-I12-J12-K12-L12-M12</f>
        <v>0</v>
      </c>
      <c r="O12" s="4">
        <v>0</v>
      </c>
    </row>
    <row r="13" spans="1:15" x14ac:dyDescent="0.2">
      <c r="A13" s="3">
        <v>44126</v>
      </c>
      <c r="B13" s="3">
        <v>44123</v>
      </c>
      <c r="C13" s="4">
        <v>452779</v>
      </c>
      <c r="D13" s="7">
        <v>196080</v>
      </c>
      <c r="E13" s="14">
        <v>153662</v>
      </c>
      <c r="F13" s="18">
        <v>0</v>
      </c>
      <c r="G13" s="18">
        <v>0</v>
      </c>
      <c r="H13" s="18">
        <v>0</v>
      </c>
      <c r="I13" s="18">
        <v>0</v>
      </c>
      <c r="J13" s="18">
        <v>0</v>
      </c>
      <c r="K13" s="18">
        <v>0</v>
      </c>
      <c r="L13" s="18">
        <v>0</v>
      </c>
      <c r="M13" s="18">
        <v>153662</v>
      </c>
      <c r="N13" s="18">
        <f>+E13-F13-G13-H13-I13-J13-K13-L13-M13</f>
        <v>0</v>
      </c>
      <c r="O13" s="4">
        <v>0</v>
      </c>
    </row>
    <row r="14" spans="1:15" x14ac:dyDescent="0.2">
      <c r="A14" s="3">
        <v>44228</v>
      </c>
      <c r="B14" s="3">
        <v>44217</v>
      </c>
      <c r="C14" s="4">
        <v>460046</v>
      </c>
      <c r="D14" s="7">
        <v>217400</v>
      </c>
      <c r="E14" s="14">
        <v>108700</v>
      </c>
      <c r="F14" s="18">
        <v>0</v>
      </c>
      <c r="G14" s="18">
        <v>0</v>
      </c>
      <c r="H14" s="18">
        <v>0</v>
      </c>
      <c r="I14" s="18">
        <v>0</v>
      </c>
      <c r="J14" s="18">
        <v>0</v>
      </c>
      <c r="K14" s="18">
        <v>0</v>
      </c>
      <c r="L14" s="18">
        <v>0</v>
      </c>
      <c r="M14" s="18">
        <v>108700</v>
      </c>
      <c r="N14" s="18">
        <f>+E14-F14-G14-H14-I14-J14-K14-L14-M14</f>
        <v>0</v>
      </c>
      <c r="O14" s="4">
        <v>0</v>
      </c>
    </row>
    <row r="15" spans="1:15" x14ac:dyDescent="0.2">
      <c r="A15" s="3">
        <v>44290</v>
      </c>
      <c r="B15" s="3">
        <v>44280</v>
      </c>
      <c r="C15" s="4">
        <v>465505</v>
      </c>
      <c r="D15" s="7">
        <v>1494190</v>
      </c>
      <c r="E15" s="14">
        <v>1494190</v>
      </c>
      <c r="F15" s="18">
        <v>0</v>
      </c>
      <c r="G15" s="18">
        <v>1494190</v>
      </c>
      <c r="H15" s="18">
        <v>0</v>
      </c>
      <c r="I15" s="18">
        <v>0</v>
      </c>
      <c r="J15" s="18">
        <v>0</v>
      </c>
      <c r="K15" s="18">
        <v>0</v>
      </c>
      <c r="L15" s="18">
        <v>0</v>
      </c>
      <c r="M15" s="18">
        <v>0</v>
      </c>
      <c r="N15" s="18">
        <f>+E15-F15-G15-H15-I15-J15-K15-L15-M15</f>
        <v>0</v>
      </c>
      <c r="O15" s="4" t="s">
        <v>90</v>
      </c>
    </row>
    <row r="16" spans="1:15" x14ac:dyDescent="0.2">
      <c r="A16" s="3">
        <v>44387</v>
      </c>
      <c r="B16" s="3">
        <v>44357</v>
      </c>
      <c r="C16" s="4">
        <v>472564</v>
      </c>
      <c r="D16" s="7">
        <v>114580</v>
      </c>
      <c r="E16" s="14">
        <v>57290</v>
      </c>
      <c r="F16" s="18">
        <v>0</v>
      </c>
      <c r="G16" s="18">
        <v>0</v>
      </c>
      <c r="H16" s="18">
        <v>0</v>
      </c>
      <c r="I16" s="18">
        <v>0</v>
      </c>
      <c r="J16" s="18">
        <v>0</v>
      </c>
      <c r="K16" s="18">
        <v>0</v>
      </c>
      <c r="L16" s="18">
        <v>0</v>
      </c>
      <c r="M16" s="18">
        <v>57290</v>
      </c>
      <c r="N16" s="18">
        <f>+E16-F16-G16-H16-I16-J16-K16-L16-M16</f>
        <v>0</v>
      </c>
      <c r="O16" s="4">
        <v>0</v>
      </c>
    </row>
    <row r="17" spans="1:15" x14ac:dyDescent="0.2">
      <c r="A17" s="3">
        <v>44387</v>
      </c>
      <c r="B17" s="3">
        <v>44372</v>
      </c>
      <c r="C17" s="4">
        <v>474007</v>
      </c>
      <c r="D17" s="7">
        <v>65190</v>
      </c>
      <c r="E17" s="14">
        <v>45163</v>
      </c>
      <c r="F17" s="18">
        <v>0</v>
      </c>
      <c r="G17" s="18">
        <v>0</v>
      </c>
      <c r="H17" s="18">
        <v>0</v>
      </c>
      <c r="I17" s="18">
        <v>0</v>
      </c>
      <c r="J17" s="18">
        <v>45163</v>
      </c>
      <c r="K17" s="18">
        <v>0</v>
      </c>
      <c r="L17" s="18">
        <v>0</v>
      </c>
      <c r="M17" s="18">
        <v>0</v>
      </c>
      <c r="N17" s="18">
        <f>+E17-F17-G17-H17-I17-J17-K17-L17-M17</f>
        <v>0</v>
      </c>
      <c r="O17" s="4">
        <v>0</v>
      </c>
    </row>
    <row r="18" spans="1:15" x14ac:dyDescent="0.2">
      <c r="A18" s="3">
        <v>44387</v>
      </c>
      <c r="B18" s="3">
        <v>44376</v>
      </c>
      <c r="C18" s="4">
        <v>474587</v>
      </c>
      <c r="D18" s="7">
        <v>185640</v>
      </c>
      <c r="E18" s="14">
        <v>185640</v>
      </c>
      <c r="F18" s="18">
        <v>185640</v>
      </c>
      <c r="G18" s="18">
        <v>0</v>
      </c>
      <c r="H18" s="18">
        <v>0</v>
      </c>
      <c r="I18" s="18">
        <v>0</v>
      </c>
      <c r="J18" s="18">
        <v>0</v>
      </c>
      <c r="K18" s="18">
        <v>0</v>
      </c>
      <c r="L18" s="18">
        <v>0</v>
      </c>
      <c r="M18" s="18">
        <v>0</v>
      </c>
      <c r="N18" s="18">
        <f>+E18-F18-G18-H18-I18-J18-K18-L18-M18</f>
        <v>0</v>
      </c>
      <c r="O18" s="4">
        <v>0</v>
      </c>
    </row>
    <row r="19" spans="1:15" x14ac:dyDescent="0.2">
      <c r="A19" s="3">
        <v>44387</v>
      </c>
      <c r="B19" s="3">
        <v>44377</v>
      </c>
      <c r="C19" s="4">
        <v>474828</v>
      </c>
      <c r="D19" s="7">
        <v>59700</v>
      </c>
      <c r="E19" s="14">
        <v>59700</v>
      </c>
      <c r="F19" s="18">
        <v>0</v>
      </c>
      <c r="G19" s="18">
        <v>59700</v>
      </c>
      <c r="H19" s="18">
        <v>0</v>
      </c>
      <c r="I19" s="18">
        <v>0</v>
      </c>
      <c r="J19" s="18">
        <v>0</v>
      </c>
      <c r="K19" s="18">
        <v>0</v>
      </c>
      <c r="L19" s="18">
        <v>0</v>
      </c>
      <c r="M19" s="18">
        <v>0</v>
      </c>
      <c r="N19" s="18">
        <f>+E19-F19-G19-H19-I19-J19-K19-L19-M19</f>
        <v>0</v>
      </c>
      <c r="O19" s="4" t="s">
        <v>91</v>
      </c>
    </row>
    <row r="20" spans="1:15" x14ac:dyDescent="0.2">
      <c r="A20" s="3">
        <v>44489</v>
      </c>
      <c r="B20" s="3">
        <v>44475</v>
      </c>
      <c r="C20" s="4">
        <v>483846</v>
      </c>
      <c r="D20" s="7">
        <v>64000</v>
      </c>
      <c r="E20" s="14">
        <v>64000</v>
      </c>
      <c r="F20" s="18">
        <v>64000</v>
      </c>
      <c r="G20" s="18">
        <v>0</v>
      </c>
      <c r="H20" s="18">
        <v>0</v>
      </c>
      <c r="I20" s="18">
        <v>0</v>
      </c>
      <c r="J20" s="18">
        <v>0</v>
      </c>
      <c r="K20" s="18">
        <v>0</v>
      </c>
      <c r="L20" s="18">
        <v>0</v>
      </c>
      <c r="M20" s="18">
        <v>0</v>
      </c>
      <c r="N20" s="18">
        <f>+E20-F20-G20-H20-I20-J20-K20-L20-M20</f>
        <v>0</v>
      </c>
      <c r="O20" s="4">
        <v>0</v>
      </c>
    </row>
    <row r="21" spans="1:15" x14ac:dyDescent="0.2">
      <c r="A21" s="3">
        <v>44489</v>
      </c>
      <c r="B21" s="3">
        <v>44476</v>
      </c>
      <c r="C21" s="4">
        <v>483955</v>
      </c>
      <c r="D21" s="7">
        <v>78690</v>
      </c>
      <c r="E21" s="14">
        <v>78690</v>
      </c>
      <c r="F21" s="18">
        <v>78690</v>
      </c>
      <c r="G21" s="18">
        <v>0</v>
      </c>
      <c r="H21" s="18">
        <v>0</v>
      </c>
      <c r="I21" s="18">
        <v>0</v>
      </c>
      <c r="J21" s="18">
        <v>0</v>
      </c>
      <c r="K21" s="18">
        <v>0</v>
      </c>
      <c r="L21" s="18">
        <v>0</v>
      </c>
      <c r="M21" s="18">
        <v>0</v>
      </c>
      <c r="N21" s="18">
        <f>+E21-F21-G21-H21-I21-J21-K21-L21-M21</f>
        <v>0</v>
      </c>
      <c r="O21" s="4">
        <v>0</v>
      </c>
    </row>
    <row r="22" spans="1:15" x14ac:dyDescent="0.2">
      <c r="A22" s="3">
        <v>44489</v>
      </c>
      <c r="B22" s="3">
        <v>44477</v>
      </c>
      <c r="C22" s="4">
        <v>484003</v>
      </c>
      <c r="D22" s="7">
        <v>87500</v>
      </c>
      <c r="E22" s="14">
        <v>87500</v>
      </c>
      <c r="F22" s="18">
        <v>87500</v>
      </c>
      <c r="G22" s="18">
        <v>0</v>
      </c>
      <c r="H22" s="18">
        <v>0</v>
      </c>
      <c r="I22" s="18">
        <v>0</v>
      </c>
      <c r="J22" s="18">
        <v>0</v>
      </c>
      <c r="K22" s="18">
        <v>0</v>
      </c>
      <c r="L22" s="18">
        <v>0</v>
      </c>
      <c r="M22" s="18">
        <v>0</v>
      </c>
      <c r="N22" s="18">
        <f>+E22-F22-G22-H22-I22-J22-K22-L22-M22</f>
        <v>0</v>
      </c>
      <c r="O22" s="4">
        <v>0</v>
      </c>
    </row>
    <row r="23" spans="1:15" x14ac:dyDescent="0.2">
      <c r="A23" s="3">
        <v>44539</v>
      </c>
      <c r="B23" s="3">
        <v>44512</v>
      </c>
      <c r="C23" s="4">
        <v>486882</v>
      </c>
      <c r="D23" s="7">
        <v>67380</v>
      </c>
      <c r="E23" s="14">
        <v>67380</v>
      </c>
      <c r="F23" s="18">
        <v>67380</v>
      </c>
      <c r="G23" s="18">
        <v>0</v>
      </c>
      <c r="H23" s="18">
        <v>0</v>
      </c>
      <c r="I23" s="18">
        <v>0</v>
      </c>
      <c r="J23" s="18">
        <v>0</v>
      </c>
      <c r="K23" s="18">
        <v>0</v>
      </c>
      <c r="L23" s="18">
        <v>0</v>
      </c>
      <c r="M23" s="18">
        <v>0</v>
      </c>
      <c r="N23" s="18">
        <f>+E23-F23-G23-H23-I23-J23-K23-L23-M23</f>
        <v>0</v>
      </c>
      <c r="O23" s="4">
        <v>0</v>
      </c>
    </row>
    <row r="24" spans="1:15" x14ac:dyDescent="0.2">
      <c r="A24" s="3">
        <v>44536</v>
      </c>
      <c r="B24" s="3">
        <v>44525</v>
      </c>
      <c r="C24" s="4">
        <v>487907</v>
      </c>
      <c r="D24" s="7">
        <v>59700</v>
      </c>
      <c r="E24" s="14">
        <v>59700</v>
      </c>
      <c r="F24" s="18">
        <v>59700</v>
      </c>
      <c r="G24" s="18">
        <v>0</v>
      </c>
      <c r="H24" s="18">
        <v>0</v>
      </c>
      <c r="I24" s="18">
        <v>0</v>
      </c>
      <c r="J24" s="18">
        <v>0</v>
      </c>
      <c r="K24" s="18">
        <v>0</v>
      </c>
      <c r="L24" s="18">
        <v>0</v>
      </c>
      <c r="M24" s="18">
        <v>0</v>
      </c>
      <c r="N24" s="18">
        <f>+E24-F24-G24-H24-I24-J24-K24-L24-M24</f>
        <v>0</v>
      </c>
      <c r="O24" s="4">
        <v>0</v>
      </c>
    </row>
    <row r="25" spans="1:15" ht="12.75" thickBot="1" x14ac:dyDescent="0.25">
      <c r="A25" s="3">
        <v>44593</v>
      </c>
      <c r="B25" s="3">
        <v>44588</v>
      </c>
      <c r="C25" s="4">
        <v>492788</v>
      </c>
      <c r="D25" s="15">
        <v>145050</v>
      </c>
      <c r="E25" s="16">
        <v>145050</v>
      </c>
      <c r="F25" s="18">
        <v>145050</v>
      </c>
      <c r="G25" s="18">
        <v>0</v>
      </c>
      <c r="H25" s="18">
        <v>0</v>
      </c>
      <c r="I25" s="18">
        <v>0</v>
      </c>
      <c r="J25" s="18">
        <v>0</v>
      </c>
      <c r="K25" s="18">
        <v>0</v>
      </c>
      <c r="L25" s="18">
        <v>0</v>
      </c>
      <c r="M25" s="18">
        <v>0</v>
      </c>
      <c r="N25" s="18">
        <f>+E25-F25-G25-H25-I25-J25-K25-L25-M25</f>
        <v>0</v>
      </c>
      <c r="O25" s="4">
        <v>0</v>
      </c>
    </row>
    <row r="26" spans="1:15" ht="13.5" thickBot="1" x14ac:dyDescent="0.25">
      <c r="D26" s="30" t="s">
        <v>71</v>
      </c>
      <c r="E26" s="31">
        <f>SUM(E2:E25)</f>
        <v>3200505</v>
      </c>
      <c r="F26" s="32">
        <f t="shared" ref="F26:N26" si="0">SUM(F2:F25)</f>
        <v>687960</v>
      </c>
      <c r="G26" s="32">
        <f t="shared" si="0"/>
        <v>1868390</v>
      </c>
      <c r="H26" s="32">
        <f t="shared" si="0"/>
        <v>0</v>
      </c>
      <c r="I26" s="32">
        <f t="shared" si="0"/>
        <v>0</v>
      </c>
      <c r="J26" s="32">
        <f t="shared" si="0"/>
        <v>47363</v>
      </c>
      <c r="K26" s="32">
        <f t="shared" si="0"/>
        <v>4200</v>
      </c>
      <c r="L26" s="32">
        <f t="shared" si="0"/>
        <v>0</v>
      </c>
      <c r="M26" s="32">
        <f t="shared" si="0"/>
        <v>592592</v>
      </c>
      <c r="N26" s="32">
        <f t="shared" si="0"/>
        <v>0</v>
      </c>
    </row>
  </sheetData>
  <sortState xmlns:xlrd2="http://schemas.microsoft.com/office/spreadsheetml/2017/richdata2" ref="A2:O25">
    <sortCondition ref="B2:B25"/>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F96B-61AC-468B-88AB-A485753F4287}">
  <dimension ref="C1:I27"/>
  <sheetViews>
    <sheetView tabSelected="1" topLeftCell="B1" zoomScale="85" zoomScaleNormal="85" workbookViewId="0">
      <pane xSplit="2" ySplit="10" topLeftCell="D11" activePane="bottomRight" state="frozen"/>
      <selection activeCell="B1" sqref="B1"/>
      <selection pane="topRight" activeCell="D1" sqref="D1"/>
      <selection pane="bottomLeft" activeCell="B11" sqref="B11"/>
      <selection pane="bottomRight" activeCell="C32" sqref="C32"/>
    </sheetView>
  </sheetViews>
  <sheetFormatPr baseColWidth="10" defaultRowHeight="15" x14ac:dyDescent="0.25"/>
  <cols>
    <col min="3" max="3" width="119.28515625" customWidth="1"/>
    <col min="4" max="4" width="33.7109375" customWidth="1"/>
    <col min="5" max="5" width="25.140625" customWidth="1"/>
    <col min="6" max="6" width="24" customWidth="1"/>
    <col min="7" max="8" width="20.28515625" customWidth="1"/>
    <col min="9" max="9" width="26.7109375" customWidth="1"/>
  </cols>
  <sheetData>
    <row r="1" spans="3:9" x14ac:dyDescent="0.25">
      <c r="I1" s="20"/>
    </row>
    <row r="2" spans="3:9" x14ac:dyDescent="0.25">
      <c r="I2" s="20"/>
    </row>
    <row r="3" spans="3:9" x14ac:dyDescent="0.25">
      <c r="I3" s="20"/>
    </row>
    <row r="4" spans="3:9" x14ac:dyDescent="0.25">
      <c r="I4" s="20"/>
    </row>
    <row r="5" spans="3:9" ht="15.75" x14ac:dyDescent="0.25">
      <c r="C5" s="21" t="s">
        <v>72</v>
      </c>
      <c r="D5" s="21"/>
      <c r="E5" s="21"/>
      <c r="F5" s="21"/>
      <c r="G5" s="21"/>
      <c r="H5" s="21"/>
      <c r="I5" s="20"/>
    </row>
    <row r="6" spans="3:9" ht="15.75" x14ac:dyDescent="0.25">
      <c r="C6" s="21" t="s">
        <v>85</v>
      </c>
      <c r="D6" s="21"/>
      <c r="E6" s="21"/>
      <c r="F6" s="21"/>
      <c r="G6" s="21"/>
      <c r="H6" s="21"/>
      <c r="I6" s="20"/>
    </row>
    <row r="7" spans="3:9" x14ac:dyDescent="0.25">
      <c r="C7" s="20"/>
      <c r="D7" s="20"/>
      <c r="E7" s="20"/>
      <c r="F7" s="20"/>
      <c r="G7" s="20"/>
      <c r="H7" s="20"/>
      <c r="I7" s="20"/>
    </row>
    <row r="8" spans="3:9" x14ac:dyDescent="0.25">
      <c r="C8" s="22" t="s">
        <v>73</v>
      </c>
      <c r="D8" s="22">
        <v>2018</v>
      </c>
      <c r="E8" s="22">
        <v>2019</v>
      </c>
      <c r="F8" s="22">
        <v>2020</v>
      </c>
      <c r="G8" s="22">
        <v>2021</v>
      </c>
      <c r="H8" s="22">
        <v>2022</v>
      </c>
      <c r="I8" s="23" t="s">
        <v>74</v>
      </c>
    </row>
    <row r="9" spans="3:9" x14ac:dyDescent="0.25">
      <c r="C9" s="20"/>
      <c r="D9" s="20"/>
      <c r="E9" s="20"/>
      <c r="F9" s="20"/>
      <c r="G9" s="20"/>
      <c r="H9" s="20"/>
      <c r="I9" s="20"/>
    </row>
    <row r="10" spans="3:9" ht="18.75" x14ac:dyDescent="0.3">
      <c r="C10" s="24" t="s">
        <v>75</v>
      </c>
      <c r="D10" s="25">
        <v>18030</v>
      </c>
      <c r="E10" s="25">
        <v>232415</v>
      </c>
      <c r="F10" s="25">
        <v>497057</v>
      </c>
      <c r="G10" s="25">
        <v>2307953</v>
      </c>
      <c r="H10" s="25">
        <v>145050</v>
      </c>
      <c r="I10" s="25">
        <f>+CRUCE900!E26</f>
        <v>3200505</v>
      </c>
    </row>
    <row r="11" spans="3:9" x14ac:dyDescent="0.25">
      <c r="C11" s="20"/>
      <c r="D11" s="20"/>
      <c r="E11" s="20"/>
      <c r="F11" s="20"/>
      <c r="G11" s="20"/>
      <c r="H11" s="20"/>
      <c r="I11" s="20"/>
    </row>
    <row r="12" spans="3:9" x14ac:dyDescent="0.25">
      <c r="C12" s="20" t="s">
        <v>76</v>
      </c>
      <c r="D12" s="26">
        <v>0</v>
      </c>
      <c r="E12" s="26">
        <v>0</v>
      </c>
      <c r="F12" s="26">
        <v>0</v>
      </c>
      <c r="G12" s="26">
        <v>0</v>
      </c>
      <c r="H12" s="26">
        <v>0</v>
      </c>
      <c r="I12" s="26">
        <f>+CRUCE900!I26</f>
        <v>0</v>
      </c>
    </row>
    <row r="13" spans="3:9" x14ac:dyDescent="0.25">
      <c r="C13" s="20" t="s">
        <v>77</v>
      </c>
      <c r="D13" s="26">
        <v>0</v>
      </c>
      <c r="E13" s="26">
        <v>167900</v>
      </c>
      <c r="F13" s="26">
        <v>146600</v>
      </c>
      <c r="G13" s="26">
        <v>1553890</v>
      </c>
      <c r="H13" s="26">
        <v>0</v>
      </c>
      <c r="I13" s="26">
        <f>+CRUCE900!G26</f>
        <v>1868390</v>
      </c>
    </row>
    <row r="14" spans="3:9" x14ac:dyDescent="0.25">
      <c r="C14" s="20" t="s">
        <v>78</v>
      </c>
      <c r="D14" s="26">
        <v>13830</v>
      </c>
      <c r="E14" s="26">
        <v>62315</v>
      </c>
      <c r="F14" s="26">
        <v>350457</v>
      </c>
      <c r="G14" s="26">
        <v>165990</v>
      </c>
      <c r="H14" s="26">
        <v>0</v>
      </c>
      <c r="I14" s="26">
        <f>+CRUCE900!M26</f>
        <v>592592</v>
      </c>
    </row>
    <row r="15" spans="3:9" x14ac:dyDescent="0.25">
      <c r="C15" s="20" t="s">
        <v>79</v>
      </c>
      <c r="D15" s="26">
        <v>4200</v>
      </c>
      <c r="E15" s="26">
        <v>0</v>
      </c>
      <c r="F15" s="26">
        <v>0</v>
      </c>
      <c r="G15" s="26">
        <v>0</v>
      </c>
      <c r="H15" s="26">
        <v>0</v>
      </c>
      <c r="I15" s="26">
        <f>+CRUCE900!K26</f>
        <v>4200</v>
      </c>
    </row>
    <row r="16" spans="3:9" x14ac:dyDescent="0.25">
      <c r="C16" s="20" t="s">
        <v>80</v>
      </c>
      <c r="D16" s="26">
        <v>0</v>
      </c>
      <c r="E16" s="26">
        <v>2200</v>
      </c>
      <c r="F16" s="26">
        <v>0</v>
      </c>
      <c r="G16" s="26">
        <v>45163</v>
      </c>
      <c r="H16" s="26">
        <v>0</v>
      </c>
      <c r="I16" s="26">
        <f>+CRUCE900!J26</f>
        <v>47363</v>
      </c>
    </row>
    <row r="17" spans="3:9" x14ac:dyDescent="0.25">
      <c r="C17" s="20" t="s">
        <v>81</v>
      </c>
      <c r="D17" s="26">
        <v>0</v>
      </c>
      <c r="E17" s="26">
        <v>0</v>
      </c>
      <c r="F17" s="26">
        <v>0</v>
      </c>
      <c r="G17" s="26">
        <v>0</v>
      </c>
      <c r="H17" s="26">
        <v>0</v>
      </c>
      <c r="I17" s="26">
        <f>+CRUCE900!N26</f>
        <v>0</v>
      </c>
    </row>
    <row r="18" spans="3:9" x14ac:dyDescent="0.25">
      <c r="C18" s="20"/>
      <c r="D18" s="20"/>
      <c r="E18" s="20"/>
      <c r="F18" s="20"/>
      <c r="G18" s="20"/>
      <c r="H18" s="20"/>
      <c r="I18" s="20"/>
    </row>
    <row r="19" spans="3:9" ht="18.75" x14ac:dyDescent="0.3">
      <c r="C19" s="24" t="s">
        <v>4</v>
      </c>
      <c r="D19" s="25">
        <f>+D10-D12-D13-D14-D15-D16-D17</f>
        <v>0</v>
      </c>
      <c r="E19" s="25">
        <f>+E10-E12-E13-E14-E15-E16-E17</f>
        <v>0</v>
      </c>
      <c r="F19" s="25">
        <f>+F10-F12-F13-F14-F15-F16-F17</f>
        <v>0</v>
      </c>
      <c r="G19" s="25">
        <f>+G10-G12-G13-G14-G15-G16-G17</f>
        <v>542910</v>
      </c>
      <c r="H19" s="25">
        <f>+H10-H12-H13-H14-H15-H16-H17</f>
        <v>145050</v>
      </c>
      <c r="I19" s="25">
        <f>+I10-I12-I13-I14-I15-I16-I17</f>
        <v>687960</v>
      </c>
    </row>
    <row r="20" spans="3:9" x14ac:dyDescent="0.25">
      <c r="C20" s="20"/>
      <c r="D20" s="27"/>
      <c r="E20" s="27"/>
      <c r="F20" s="27"/>
      <c r="G20" s="27"/>
      <c r="H20" s="27"/>
      <c r="I20" s="27"/>
    </row>
    <row r="21" spans="3:9" x14ac:dyDescent="0.25">
      <c r="C21" s="20" t="s">
        <v>82</v>
      </c>
      <c r="D21" s="28">
        <v>0</v>
      </c>
      <c r="E21" s="28">
        <v>0</v>
      </c>
      <c r="F21" s="28">
        <v>0</v>
      </c>
      <c r="G21" s="28">
        <v>0</v>
      </c>
      <c r="H21" s="28">
        <v>0</v>
      </c>
      <c r="I21" s="28">
        <v>0</v>
      </c>
    </row>
    <row r="22" spans="3:9" ht="18.75" x14ac:dyDescent="0.3">
      <c r="C22" s="24" t="s">
        <v>83</v>
      </c>
      <c r="D22" s="25">
        <f>+D19-D21</f>
        <v>0</v>
      </c>
      <c r="E22" s="25">
        <f>+E19-E21</f>
        <v>0</v>
      </c>
      <c r="F22" s="25">
        <f>+F19-F21</f>
        <v>0</v>
      </c>
      <c r="G22" s="25">
        <f>+G19-G21</f>
        <v>542910</v>
      </c>
      <c r="H22" s="25">
        <f>+H19-H21</f>
        <v>145050</v>
      </c>
      <c r="I22" s="25">
        <f>+I19-I21</f>
        <v>687960</v>
      </c>
    </row>
    <row r="23" spans="3:9" x14ac:dyDescent="0.25">
      <c r="C23" s="20"/>
      <c r="D23" s="20"/>
      <c r="E23" s="20"/>
      <c r="F23" s="20"/>
      <c r="G23" s="20"/>
      <c r="H23" s="20"/>
      <c r="I23" s="20"/>
    </row>
    <row r="24" spans="3:9" x14ac:dyDescent="0.25">
      <c r="C24" s="20" t="s">
        <v>84</v>
      </c>
      <c r="D24" s="26">
        <v>0</v>
      </c>
      <c r="E24" s="26">
        <v>0</v>
      </c>
      <c r="F24" s="26">
        <v>0</v>
      </c>
      <c r="G24" s="26">
        <v>0</v>
      </c>
      <c r="H24" s="26">
        <v>0</v>
      </c>
      <c r="I24" s="26">
        <v>0</v>
      </c>
    </row>
    <row r="25" spans="3:9" x14ac:dyDescent="0.25">
      <c r="C25" s="20"/>
      <c r="D25" s="20"/>
      <c r="E25" s="20"/>
      <c r="F25" s="20"/>
      <c r="G25" s="20"/>
      <c r="H25" s="20"/>
      <c r="I25" s="20"/>
    </row>
    <row r="26" spans="3:9" ht="18.75" x14ac:dyDescent="0.3">
      <c r="C26" s="24" t="s">
        <v>86</v>
      </c>
      <c r="D26" s="29">
        <f>+D22-D24</f>
        <v>0</v>
      </c>
      <c r="E26" s="29">
        <f>+E22-E24</f>
        <v>0</v>
      </c>
      <c r="F26" s="29">
        <f>+F22-F24</f>
        <v>0</v>
      </c>
      <c r="G26" s="29">
        <f>+G22-G24</f>
        <v>542910</v>
      </c>
      <c r="H26" s="29">
        <f>+H22-H24</f>
        <v>145050</v>
      </c>
      <c r="I26" s="29">
        <f>+I22-I24</f>
        <v>687960</v>
      </c>
    </row>
    <row r="27" spans="3:9" x14ac:dyDescent="0.25">
      <c r="C27" s="20"/>
      <c r="D27" s="20"/>
      <c r="E27" s="20"/>
      <c r="F27" s="20"/>
      <c r="G27" s="20"/>
      <c r="H27" s="20"/>
      <c r="I27" s="2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vt:lpstr>
      <vt:lpstr>CRUCE900</vt:lpstr>
      <vt:lpstr>RESUMEN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Cartera</dc:creator>
  <cp:lastModifiedBy>Laura Reyes Bernal</cp:lastModifiedBy>
  <dcterms:created xsi:type="dcterms:W3CDTF">2022-03-22T16:34:31Z</dcterms:created>
  <dcterms:modified xsi:type="dcterms:W3CDTF">2022-05-24T14:12:25Z</dcterms:modified>
</cp:coreProperties>
</file>