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coosaludcom-my.sharepoint.com/personal/lejruiz_coosalud_com/Documents/CRUCES DE CARTERA/4. HOSPITAL NUESTRA SEÑORA DEL CARMEN/"/>
    </mc:Choice>
  </mc:AlternateContent>
  <xr:revisionPtr revIDLastSave="34" documentId="13_ncr:40009_{66A98247-7B81-4572-A47E-3AB999FFB370}" xr6:coauthVersionLast="47" xr6:coauthVersionMax="47" xr10:uidLastSave="{4ED1E010-F4AA-4FEA-92E5-F98BF926A9EC}"/>
  <bookViews>
    <workbookView xWindow="-120" yWindow="-120" windowWidth="29040" windowHeight="15840" activeTab="2" xr2:uid="{00000000-000D-0000-FFFF-FFFF00000000}"/>
  </bookViews>
  <sheets>
    <sheet name="CARTERA HOSPITAL" sheetId="1" r:id="rId1"/>
    <sheet name="VERIFICACION" sheetId="2" r:id="rId2"/>
    <sheet name="RESUMEN " sheetId="4" r:id="rId3"/>
    <sheet name="DEVOLUCIONES" sheetId="3" r:id="rId4"/>
  </sheets>
  <definedNames>
    <definedName name="_xlnm._FilterDatabase" localSheetId="1" hidden="1">VERIFICACION!$A$1:$H$18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7" i="4" l="1"/>
  <c r="B16" i="4"/>
  <c r="B14" i="4"/>
  <c r="B12" i="4"/>
  <c r="B10" i="4"/>
  <c r="G3" i="2"/>
  <c r="G4" i="2"/>
  <c r="G8" i="2"/>
  <c r="G12" i="2"/>
  <c r="G16" i="2"/>
  <c r="G2" i="2"/>
  <c r="G5" i="2"/>
  <c r="G6" i="2"/>
  <c r="G7" i="2"/>
  <c r="G9" i="2"/>
  <c r="G10" i="2"/>
  <c r="G11" i="2"/>
  <c r="G13" i="2"/>
  <c r="G14" i="2"/>
  <c r="G15" i="2"/>
  <c r="G17" i="2"/>
  <c r="F18" i="2"/>
  <c r="E18" i="2"/>
  <c r="D18" i="2"/>
  <c r="C18" i="2"/>
  <c r="B18" i="2"/>
  <c r="E39" i="1"/>
  <c r="F39" i="1"/>
  <c r="B19" i="4" l="1"/>
  <c r="B22" i="4" s="1"/>
  <c r="B26" i="4" s="1"/>
  <c r="G18" i="2"/>
</calcChain>
</file>

<file path=xl/sharedStrings.xml><?xml version="1.0" encoding="utf-8"?>
<sst xmlns="http://schemas.openxmlformats.org/spreadsheetml/2006/main" count="289" uniqueCount="118">
  <si>
    <t>DesTEmpresa</t>
  </si>
  <si>
    <t>Empresa</t>
  </si>
  <si>
    <t>FechaRadicacion</t>
  </si>
  <si>
    <t>NFact</t>
  </si>
  <si>
    <t>vrFactura</t>
  </si>
  <si>
    <t>Saldo</t>
  </si>
  <si>
    <t>DescLugar</t>
  </si>
  <si>
    <t>Plan Subsidiado-ARS</t>
  </si>
  <si>
    <t>COOSALUD ENTIDAD PROMOTORA DE SALUD S.A.</t>
  </si>
  <si>
    <t>HOSPITAL NUESTRA SEÑORA DEL CARMEN</t>
  </si>
  <si>
    <t>Plan Obligatorio-EPS-Contributivo</t>
  </si>
  <si>
    <t>VALOR TOTAL</t>
  </si>
  <si>
    <t>ESE HOSPITAL NUESTRA SEÑORA DEL CARMEN EL COLEGIO
NIT 860,020,094
ESTADO DE CARTERA - FACTURACION RADICADA CON CORTE A 31 DE MAYO DE 2022</t>
  </si>
  <si>
    <t>Factura</t>
  </si>
  <si>
    <t>Sin evidencia de rad</t>
  </si>
  <si>
    <t>Por pagar</t>
  </si>
  <si>
    <t>Cancelada</t>
  </si>
  <si>
    <t>Glosa por Conciliar</t>
  </si>
  <si>
    <t>Observaciones</t>
  </si>
  <si>
    <t>Total</t>
  </si>
  <si>
    <t>Ips verificar el saldo de la factura</t>
  </si>
  <si>
    <t>Diferencia</t>
  </si>
  <si>
    <t>COD_DEVOLUCION</t>
  </si>
  <si>
    <t>FACTURA</t>
  </si>
  <si>
    <t>FECHA_DEVOLUCION</t>
  </si>
  <si>
    <t>FECHA_LLEGADA_APLISALUD</t>
  </si>
  <si>
    <t>IPS</t>
  </si>
  <si>
    <t>NOMBRE</t>
  </si>
  <si>
    <t>MOTIVO_ESPECIFICO</t>
  </si>
  <si>
    <t>DESCRIPCION</t>
  </si>
  <si>
    <t>OBSERVACIONES</t>
  </si>
  <si>
    <t>DF-05924753731</t>
  </si>
  <si>
    <t>13/03/2019 12:00:00 a. m.</t>
  </si>
  <si>
    <t>1/03/2019 12:00:00 a. m.</t>
  </si>
  <si>
    <t>ESE HOSPITAL NUESTRA SEÑORA DEL CARMEN DE EL COLEGIO</t>
  </si>
  <si>
    <t>Peñata Torres Cindy Julieth</t>
  </si>
  <si>
    <t>Usuario o servicio correspondiente a otro plan responsable</t>
  </si>
  <si>
    <t>se hace devolucion de la cuenta. ya que la atencion fue el 29/10/2018. y esta activo desde  el 05/12/2018.</t>
  </si>
  <si>
    <t>DF-05765434453538</t>
  </si>
  <si>
    <t>HNSC518366</t>
  </si>
  <si>
    <t>22/12/2021 12:00:00 a. m.</t>
  </si>
  <si>
    <t>7/12/2021 12:00:00 a. m.</t>
  </si>
  <si>
    <t xml:space="preserve">Osorio  Ardila Erika  Paola </t>
  </si>
  <si>
    <t>Autorización principal no existe o no corresponde al prestador del servicio de salud</t>
  </si>
  <si>
    <t>Se realiza devolucion de la factura. se evidencia que no hay contrato entre las partes y no anexan visto bueno de la nacional de la EPS (hospitalizacion)</t>
  </si>
  <si>
    <t>DF-05222735841</t>
  </si>
  <si>
    <t>20/04/2021 12:00:00 a. m.</t>
  </si>
  <si>
    <t>5/04/2021 12:00:00 a. m.</t>
  </si>
  <si>
    <t>PALACIOS CORDOBA REYES SOFIA</t>
  </si>
  <si>
    <t>Factura no cumple requisitos legales</t>
  </si>
  <si>
    <t>Se hace devolución de la cuenta. no utilizan la codificación de cups o y/o cums vigente para la fecha de prestación del servicio. recuerde que toda la información debe estar codificada en "CUPS" y "CUMS" en unidad mínima de dispensación. este código debe corresponder a la descripción y además debe garantizarse la coincidencia entre lo ordenado. lo aplicado. lo facturado y lo registrado en rips. facturan con códigos Soat.</t>
  </si>
  <si>
    <t>DF-05222736397</t>
  </si>
  <si>
    <t>16/06/2021 12:00:00 a. m.</t>
  </si>
  <si>
    <t>2/06/2021 12:00:00 a. m.</t>
  </si>
  <si>
    <t>DF-05927393919</t>
  </si>
  <si>
    <t>6/05/2019 12:00:00 a. m.</t>
  </si>
  <si>
    <t>RIVERA ARANGO JULIAN ANDRES</t>
  </si>
  <si>
    <t>Se hace devolucion de la cuenta ya que los rips anexos no contienen ninguna informacion adicional a esto apartir del mes de Enero de 2019 se implemento un portal RIPS de validacion en el cual deben enviar el pre-radicado. favor comunicarse al correo soporte.sami@auditoriaeps.com o 4144448 ext 759 donde se dara capacitacion. usuario y contraseña para el debido programa. favor subsanar y enviar para continuar con el debido proceso de radicacion y auditoria.</t>
  </si>
  <si>
    <t>DF-25765432553659</t>
  </si>
  <si>
    <t>HNSC459860</t>
  </si>
  <si>
    <t>19/04/2021 12:00:00 a. m.</t>
  </si>
  <si>
    <t xml:space="preserve">Ramirez  Ramirez  Mauricio  </t>
  </si>
  <si>
    <t>Se realiza devolución de la factura HNSC459860. correspondiente a servicios mezclados. en esta facturan PBS y pruebas COVID. se recuerda a la IPS que las pruebas COVID deben de estar facturados de manera indivudual dado que son con cargo al fumi. por ende no pueden ser mezcladas.Al realizar la separación de las facturas. radicar la factura y los soportes nuevamente en el portal de Aplistaff para su respectivo proceso.</t>
  </si>
  <si>
    <t>DF-257654326731369</t>
  </si>
  <si>
    <t>25/01/2022 12:00:00 a. m.</t>
  </si>
  <si>
    <t>4/01/2022 12:00:00 a. m.</t>
  </si>
  <si>
    <t xml:space="preserve">Montes Diaz Conguer  David </t>
  </si>
  <si>
    <t>Se efectúa devolución. De conformidad a lo establecido en la Resolución 000042 del 5 de mayo de 2020 se realiza devolución de factura por no cumplir con el siguiente requisito:TÍTULO V-REQUISITOS DE LA FACTURA DE VENTA Y DE LOS DOCUMENTOS EQUIVALENTES A LA FACTURA DE VENTA -Capítulo I REQUISITOS DE LA FACTURA ELECTRÓNICA DE VENTA ARTÍCULO 11.La factura electrónica de venta debe expedirse con el cumplimiento de lo dispuesto del artículo 617 del Estatuto Tributario. adicionados en el presente artículo de acuerdo a lo dispuesto en el parágrafo 2 del artículo 616-1 del mismo estatuto. así: 1. De conformidad con el literal a) del artículo 617 del Estatuto Tributario. ESTAR DENOMINADA EXPRESAMENTE COMO FACTURA ELECTRÓNICA DE VENTA.</t>
  </si>
  <si>
    <t>DF-259261132095</t>
  </si>
  <si>
    <t>21/05/2021 12:00:00 a. m.</t>
  </si>
  <si>
    <t>6/05/2021 12:00:00 a. m.</t>
  </si>
  <si>
    <t xml:space="preserve">perea cordoba veronica </t>
  </si>
  <si>
    <t>Se hace devolución de la factura 410594. por valor de $61.800 debido que. el RIPS que presenta se encuentra con inconsistencias. ya que no coincide con lo facturado. se solicita a la IPS subsanar el motivo de la devolución y radicar nuevamente en el portal de APLISTAFF.</t>
  </si>
  <si>
    <t>DF-259261132096</t>
  </si>
  <si>
    <t>Se hace devolución de la factura 410716. por valor de $64.300. debido que. el RIPS que presenta se encuentra con inconsistencias. ya que no coincide con lo facturado. se solicita a la IPS subsanar el motivo de la devolución y radicar nuevamente en el portal de APLISTAFF</t>
  </si>
  <si>
    <t>DF-477654327431275</t>
  </si>
  <si>
    <t>HNSC473288</t>
  </si>
  <si>
    <t>25/05/2021 12:00:00 a. m.</t>
  </si>
  <si>
    <t>3/05/2021 12:00:00 a. m.</t>
  </si>
  <si>
    <t xml:space="preserve">Castrillon  Correa Wilmer  Antonio </t>
  </si>
  <si>
    <t>Se hace devolucion debicdo a los risp no concuerdan. ya que no se evidencia el cum del medicamento trazodona clorhidrato tableta 50mg. Es de anotar que una vez subsanado este inconveniente la factura podra ser presentada nuevamente con un nuevo risp dentro de los tiempos y por el metodo de radicacion actual.</t>
  </si>
  <si>
    <t>DF-549283035469</t>
  </si>
  <si>
    <t>11/06/2021 12:00:00 a. m.</t>
  </si>
  <si>
    <t>Manrique Garavito Walter Hernando</t>
  </si>
  <si>
    <t>Se hace devolución de factura. según circular informativa notificada por la eps a los prestadores. factura no cumple requisitos legales. toda la información debe estar codificada en cups y cums actualizados y vigentes en unidad mínima de dispensación. el código debe corresponder a la descripción. se debe garantizar la coincidencia de lo ordenado. lo aplicado. lo facturado y lo registrado en RIPS (medicamentos facturados. no estan registrados). no dan cumplimiento a lo estipulado en la Resolución 3047/2008.</t>
  </si>
  <si>
    <t>DF-549283035470</t>
  </si>
  <si>
    <t>DF-549283035471</t>
  </si>
  <si>
    <t>Se hace devolución de factura. según circular informativa notificada por la eps a los prestadores. factura no cumple requisitos legales. toda la información debe estar codificada en cups y cums actualizados y vigentes en unidad mínima de dispensación. el código debe corresponder a la descripción. se debe garantizar la coincidencia de lo ordenado. lo aplicado. lo facturado y lo registrado en RIPS (medicamentos facturados. no estan registrados en el rips). no dan cumplimiento a lo estipulado en la Resolución 3047/2008.</t>
  </si>
  <si>
    <t>DF-549283035472</t>
  </si>
  <si>
    <t>Se hace devolución de factura. según circular informativa notificada por la eps a los prestadores. factura no cumple requisitos legales. cums registrados en la factura física se encuentran inactivos  según registro de invima. toda la información debe estar codificada en cups y cums actualizados y vigentes en unidad mínima de dispensación. el código debe corresponder a la descripción. se debe garantizar la coincidencia de lo ordenado. lo aplicado. lo facturado y lo registrado en RIPS (no coincide medicamentos facturados. con los registrados en el rips). no dan cumplimiento a lo estipulado en la Resolución 3047/2008.</t>
  </si>
  <si>
    <t>DF-549283035473</t>
  </si>
  <si>
    <t>DF-689233836843</t>
  </si>
  <si>
    <t>26/06/2021 12:00:00 a. m.</t>
  </si>
  <si>
    <t xml:space="preserve">Peña Barajas Doris </t>
  </si>
  <si>
    <t xml:space="preserve">Se hace devolución de la factura. se realiza validación de la información suministrada y según requisitos contemplados en la RESOLUCIÓN 3374DE 2000 Y RES 3495 DEL 2019 expedida por el ministerio de salud y seguridad social al igual que circular informativa expedida por aplisalud para las ips   atendiendo el lineamiento y dando cumplimiento a las obligaciones de  confiabilidad seguridad y calidad de los datos sobre la prestación  de servicios  de salud.. "toda información debe ser codificada  en cups y cum los cuales deben ser reportados tanto en los rips como en la factura (los medicamentos deben estar registrados correctamente y vigentes)."  No es posible dar tramite a la cuenta medica. una vez resueltos los motivos de la devolución. factura sujeta a nueva auditoria.  </t>
  </si>
  <si>
    <t>DF-9493077315371</t>
  </si>
  <si>
    <t>Mancera Estupiñan Manuel Ernesto</t>
  </si>
  <si>
    <t>Se realiza devolución de la factura  dado que la IPS factura con NIT 800.429.241-0. dicho nit no se encontraba vigente para la prestción del servicio. por ende. los servicios correspondientes a este nit. no pueden continuar con el proceso de auditoria.Una vez subsanado el motivo de la devolución. se solicita a la IPS radicar la factura en el portal de SAMI . para continuar con el proceso de auditoria.</t>
  </si>
  <si>
    <t>DF-9493077315372</t>
  </si>
  <si>
    <t>Se realiza devolución de la factura  312997 dado que la IPS factura con NIT 800.429.241-0  dicho nit no estaba vigente para la fecha de prestación de los servicios. por ende. los servicios correspondientes a este nit. no pueden continuar con el proceso de auditoria.</t>
  </si>
  <si>
    <t>DF-949307739148</t>
  </si>
  <si>
    <t>2/08/2018 12:00:00 a. m.</t>
  </si>
  <si>
    <t>SE HACE DEVOLUCIÓN DE LA CUENTA YA QUE DE  ACUERDO A LA INFORMACIÓN SUMINISTRADA POR PARTE DE COOSALUD EPS  DONDE  SE INFORMABA EL CAMBIO DE RAZÓN SOCIAL A PARTIR DEL 1 DE NOVIEMBRE DEL 2017 Y DONDE  SE INFORMABA QUE LOS SERVICIOS  PRESTADOS  A PARTIR DE DICHA FECHA TIENEN QUE VENIR  BAJO LA  NUEVA RAZÓN SOCIAL .POR TAL MOTIVO . LE SOLICITAMOS QUE LA PRESTACIÓN DE  SERVICIOS DE SALUD CAUSADA HASTA 24 HORAS DEL DÍA 31  DE 2017 SEA FACTURADO A LA COOPERATIVA DE DESARROLLO INTEGRAL COOSALUD EPS. IDENTIFICADA CON EL  NIT 800.429.241-0 Y LOS  SERVICIOS  GENERADOS  A PARTIR DE LAS 00:01 DEL DÍA  1 DE NOVIEMBRE  DE 2017 SE DEBE  FACTURAR A  NOMBRE DE  COOSALUD ENTIDAD PROMOTORA DE SALUD S.A IDENTIFICADA  CON EL NIT 900.226.715-3.</t>
  </si>
  <si>
    <t>COOSALUD EPS SA</t>
  </si>
  <si>
    <t>DETALLE DE CARTERA IPS</t>
  </si>
  <si>
    <t>Cartera presentada  IPS</t>
  </si>
  <si>
    <t>Facturas sin evidencia de radicación</t>
  </si>
  <si>
    <t>Devoluciones</t>
  </si>
  <si>
    <t>Facturas Pagadas y No descargadas por la IPS</t>
  </si>
  <si>
    <t>Glosas Aceptadas por la IPS</t>
  </si>
  <si>
    <t>Glosas por  Conciliar</t>
  </si>
  <si>
    <t>Diferencias a revisar por el Proveedor</t>
  </si>
  <si>
    <t>Facturas en proceso de auditoria Aplistaff</t>
  </si>
  <si>
    <t>Saldo Final</t>
  </si>
  <si>
    <t>Giros de la EPS por legalizar</t>
  </si>
  <si>
    <t>Estado de cartera HOSPITAL NUESTRA SEÑORA DEL CARMEN NIT :  860.020.094</t>
  </si>
  <si>
    <t>COOSALUD  NIT 900.226.715</t>
  </si>
  <si>
    <t>Saldo Disponible a Favor de HOSPITAL NUESTRA SEÑORA DEL CARMEN Corte 30/04/2022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</si>
</sst>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yy;@"/>
    <numFmt numFmtId="165" formatCode="&quot;$&quot;\ #,##0.00"/>
    <numFmt numFmtId="166" formatCode="_-* #,##0_-;\-* #,##0_-;_-* &quot;-&quot;??_-;_-@_-"/>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1"/>
      <color rgb="FF000000"/>
      <name val="Calibri"/>
      <family val="2"/>
    </font>
    <font>
      <sz val="11"/>
      <color rgb="FF000000"/>
      <name val="Calibri"/>
      <family val="2"/>
      <scheme val="minor"/>
    </font>
    <font>
      <b/>
      <sz val="12"/>
      <color rgb="FF000000"/>
      <name val="Calibri"/>
      <family val="2"/>
      <scheme val="minor"/>
    </font>
    <font>
      <b/>
      <sz val="10"/>
      <color rgb="FF000000"/>
      <name val="Calibri"/>
      <family val="2"/>
      <scheme val="minor"/>
    </font>
    <font>
      <b/>
      <sz val="11"/>
      <color rgb="FF000000"/>
      <name val="Calibri"/>
      <family val="2"/>
      <scheme val="minor"/>
    </font>
    <font>
      <b/>
      <sz val="14"/>
      <color rgb="FF000000"/>
      <name val="Calibri"/>
      <family val="2"/>
      <scheme val="minor"/>
    </font>
    <font>
      <sz val="10"/>
      <name val="Arial"/>
      <family val="2"/>
    </font>
    <font>
      <sz val="1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DDEBF7"/>
        <bgColor rgb="FF000000"/>
      </patternFill>
    </fill>
    <fill>
      <patternFill patternType="solid">
        <fgColor rgb="FFFFFF00"/>
        <bgColor rgb="FF000000"/>
      </patternFill>
    </fill>
    <fill>
      <patternFill patternType="solid">
        <fgColor rgb="FFE2EFDA"/>
        <bgColor rgb="FF000000"/>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6" fillId="2" borderId="0" applyNumberFormat="0" applyBorder="0" applyAlignment="0" applyProtection="0"/>
    <xf numFmtId="0" fontId="11" fillId="6" borderId="10" applyNumberFormat="0" applyAlignment="0" applyProtection="0"/>
    <xf numFmtId="0" fontId="13" fillId="7" borderId="13" applyNumberFormat="0" applyAlignment="0" applyProtection="0"/>
    <xf numFmtId="0" fontId="12" fillId="0" borderId="12" applyNumberFormat="0" applyFill="0" applyAlignment="0" applyProtection="0"/>
    <xf numFmtId="0" fontId="3" fillId="0" borderId="7" applyNumberFormat="0" applyFill="0" applyAlignment="0" applyProtection="0"/>
    <xf numFmtId="0" fontId="5" fillId="0" borderId="0" applyNumberFormat="0" applyFill="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9" fillId="5" borderId="10" applyNumberFormat="0" applyAlignment="0" applyProtection="0"/>
    <xf numFmtId="0" fontId="7" fillId="3" borderId="0" applyNumberFormat="0" applyBorder="0" applyAlignment="0" applyProtection="0"/>
    <xf numFmtId="43" fontId="1" fillId="0" borderId="0" applyFont="0" applyFill="0" applyBorder="0" applyAlignment="0" applyProtection="0"/>
    <xf numFmtId="0" fontId="8" fillId="4" borderId="0" applyNumberFormat="0" applyBorder="0" applyAlignment="0" applyProtection="0"/>
    <xf numFmtId="0" fontId="1" fillId="8" borderId="14" applyNumberFormat="0" applyFont="0" applyAlignment="0" applyProtection="0"/>
    <xf numFmtId="0" fontId="10" fillId="6" borderId="11"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2" fillId="0" borderId="0" applyNumberFormat="0" applyFill="0" applyBorder="0" applyAlignment="0" applyProtection="0"/>
    <xf numFmtId="0" fontId="4" fillId="0" borderId="8" applyNumberFormat="0" applyFill="0" applyAlignment="0" applyProtection="0"/>
    <xf numFmtId="0" fontId="5" fillId="0" borderId="9" applyNumberFormat="0" applyFill="0" applyAlignment="0" applyProtection="0"/>
    <xf numFmtId="0" fontId="16" fillId="0" borderId="15" applyNumberFormat="0" applyFill="0" applyAlignment="0" applyProtection="0"/>
    <xf numFmtId="0" fontId="20" fillId="0" borderId="0"/>
  </cellStyleXfs>
  <cellXfs count="51">
    <xf numFmtId="0" fontId="0" fillId="0" borderId="0" xfId="0"/>
    <xf numFmtId="0" fontId="18" fillId="0" borderId="16" xfId="0" applyFont="1" applyBorder="1" applyAlignment="1">
      <alignment wrapText="1"/>
    </xf>
    <xf numFmtId="164" fontId="18" fillId="0" borderId="16" xfId="0" applyNumberFormat="1" applyFont="1" applyBorder="1" applyAlignment="1">
      <alignment wrapText="1"/>
    </xf>
    <xf numFmtId="164" fontId="0" fillId="0" borderId="0" xfId="0" applyNumberFormat="1"/>
    <xf numFmtId="165" fontId="18" fillId="0" borderId="16" xfId="0" applyNumberFormat="1" applyFont="1" applyBorder="1" applyAlignment="1">
      <alignment wrapText="1"/>
    </xf>
    <xf numFmtId="165" fontId="0" fillId="0" borderId="0" xfId="0" applyNumberFormat="1"/>
    <xf numFmtId="0" fontId="18" fillId="0" borderId="17" xfId="0" applyFont="1" applyBorder="1" applyAlignment="1">
      <alignment wrapText="1"/>
    </xf>
    <xf numFmtId="164" fontId="18" fillId="0" borderId="17" xfId="0" applyNumberFormat="1" applyFont="1" applyBorder="1" applyAlignment="1">
      <alignment wrapText="1"/>
    </xf>
    <xf numFmtId="165" fontId="18" fillId="0" borderId="17" xfId="0" applyNumberFormat="1" applyFont="1" applyBorder="1" applyAlignment="1">
      <alignment wrapText="1"/>
    </xf>
    <xf numFmtId="0" fontId="19" fillId="0" borderId="4" xfId="0" applyFont="1" applyBorder="1" applyAlignment="1">
      <alignment wrapText="1"/>
    </xf>
    <xf numFmtId="0" fontId="19" fillId="0" borderId="5" xfId="0" applyFont="1" applyBorder="1" applyAlignment="1">
      <alignment wrapText="1"/>
    </xf>
    <xf numFmtId="164" fontId="19" fillId="0" borderId="5" xfId="0" applyNumberFormat="1" applyFont="1" applyBorder="1" applyAlignment="1">
      <alignment wrapText="1"/>
    </xf>
    <xf numFmtId="165" fontId="19" fillId="0" borderId="5" xfId="0" applyNumberFormat="1" applyFont="1" applyBorder="1" applyAlignment="1">
      <alignment wrapText="1"/>
    </xf>
    <xf numFmtId="0" fontId="19" fillId="0" borderId="6" xfId="0" applyFont="1" applyBorder="1" applyAlignment="1">
      <alignment wrapText="1"/>
    </xf>
    <xf numFmtId="0" fontId="18" fillId="0" borderId="18" xfId="0" applyFont="1" applyBorder="1" applyAlignment="1">
      <alignment wrapText="1"/>
    </xf>
    <xf numFmtId="0" fontId="18" fillId="0" borderId="19" xfId="0" applyFont="1" applyBorder="1" applyAlignment="1">
      <alignment wrapText="1"/>
    </xf>
    <xf numFmtId="0" fontId="18" fillId="0" borderId="20" xfId="0" applyFont="1" applyBorder="1" applyAlignment="1">
      <alignment wrapText="1"/>
    </xf>
    <xf numFmtId="0" fontId="18" fillId="0" borderId="21" xfId="0" applyFont="1" applyBorder="1" applyAlignment="1">
      <alignment wrapText="1"/>
    </xf>
    <xf numFmtId="0" fontId="18" fillId="0" borderId="22" xfId="0" applyFont="1" applyBorder="1" applyAlignment="1">
      <alignment wrapText="1"/>
    </xf>
    <xf numFmtId="0" fontId="18" fillId="0" borderId="23" xfId="0" applyFont="1" applyBorder="1" applyAlignment="1">
      <alignment wrapText="1"/>
    </xf>
    <xf numFmtId="164" fontId="18" fillId="0" borderId="23" xfId="0" applyNumberFormat="1" applyFont="1" applyBorder="1" applyAlignment="1">
      <alignment wrapText="1"/>
    </xf>
    <xf numFmtId="165" fontId="18" fillId="0" borderId="23" xfId="0" applyNumberFormat="1" applyFont="1" applyBorder="1" applyAlignment="1">
      <alignment wrapText="1"/>
    </xf>
    <xf numFmtId="0" fontId="18" fillId="0" borderId="24" xfId="0" applyFont="1" applyBorder="1" applyAlignment="1">
      <alignment wrapText="1"/>
    </xf>
    <xf numFmtId="165" fontId="0" fillId="0" borderId="5" xfId="0" applyNumberFormat="1" applyBorder="1"/>
    <xf numFmtId="165" fontId="0" fillId="0" borderId="6" xfId="0" applyNumberFormat="1" applyBorder="1"/>
    <xf numFmtId="166" fontId="0" fillId="0" borderId="0" xfId="33" applyNumberFormat="1" applyFont="1"/>
    <xf numFmtId="0" fontId="0" fillId="0" borderId="25" xfId="0" applyBorder="1"/>
    <xf numFmtId="166" fontId="0" fillId="0" borderId="25" xfId="33" applyNumberFormat="1" applyFont="1" applyBorder="1"/>
    <xf numFmtId="166" fontId="0" fillId="0" borderId="25" xfId="0" applyNumberFormat="1" applyBorder="1"/>
    <xf numFmtId="0" fontId="16" fillId="33" borderId="25" xfId="0" applyFont="1" applyFill="1" applyBorder="1" applyAlignment="1">
      <alignment horizontal="center" vertical="center" wrapText="1"/>
    </xf>
    <xf numFmtId="166" fontId="16" fillId="33" borderId="25" xfId="33" applyNumberFormat="1" applyFont="1" applyFill="1" applyBorder="1" applyAlignment="1">
      <alignment horizontal="center" vertical="center" wrapText="1"/>
    </xf>
    <xf numFmtId="0" fontId="16" fillId="33" borderId="25" xfId="0" applyFont="1" applyFill="1" applyBorder="1"/>
    <xf numFmtId="0" fontId="0" fillId="33" borderId="25" xfId="0" applyFill="1" applyBorder="1"/>
    <xf numFmtId="166" fontId="16" fillId="33" borderId="25" xfId="33" applyNumberFormat="1" applyFont="1" applyFill="1" applyBorder="1"/>
    <xf numFmtId="0" fontId="19" fillId="0" borderId="4" xfId="0" applyFont="1" applyFill="1" applyBorder="1" applyAlignment="1">
      <alignment horizontal="center" wrapText="1"/>
    </xf>
    <xf numFmtId="0" fontId="19" fillId="0" borderId="5" xfId="0" applyFont="1" applyFill="1" applyBorder="1" applyAlignment="1">
      <alignment horizont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21" fillId="0" borderId="0" xfId="0" applyFont="1"/>
    <xf numFmtId="0" fontId="22" fillId="0" borderId="0" xfId="0" applyFont="1"/>
    <xf numFmtId="0" fontId="23" fillId="0" borderId="0" xfId="0" applyFont="1"/>
    <xf numFmtId="0" fontId="24" fillId="34" borderId="0" xfId="0" applyFont="1" applyFill="1" applyAlignment="1">
      <alignment vertical="center"/>
    </xf>
    <xf numFmtId="0" fontId="24" fillId="35" borderId="0" xfId="0" applyFont="1" applyFill="1" applyAlignment="1">
      <alignment vertical="center"/>
    </xf>
    <xf numFmtId="0" fontId="25" fillId="34" borderId="0" xfId="0" applyFont="1" applyFill="1"/>
    <xf numFmtId="3" fontId="25" fillId="34" borderId="0" xfId="0" applyNumberFormat="1" applyFont="1" applyFill="1"/>
    <xf numFmtId="3" fontId="26" fillId="0" borderId="0" xfId="0" applyNumberFormat="1" applyFont="1" applyAlignment="1">
      <alignment horizontal="right"/>
    </xf>
    <xf numFmtId="0" fontId="27" fillId="0" borderId="0" xfId="0" applyFont="1"/>
    <xf numFmtId="3" fontId="27" fillId="0" borderId="0" xfId="0" applyNumberFormat="1" applyFont="1"/>
    <xf numFmtId="0" fontId="24" fillId="34" borderId="0" xfId="0" applyFont="1" applyFill="1"/>
    <xf numFmtId="3" fontId="25" fillId="36" borderId="0" xfId="0" applyNumberFormat="1" applyFont="1" applyFill="1"/>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Neutral" xfId="34" builtinId="28" customBuiltin="1"/>
    <cellStyle name="Normal" xfId="0" builtinId="0"/>
    <cellStyle name="Normal 2" xfId="43" xr:uid="{00000000-0005-0000-0000-000023000000}"/>
    <cellStyle name="Notas" xfId="35" builtinId="10" customBuiltin="1"/>
    <cellStyle name="Salida" xfId="36" builtinId="21" customBuiltin="1"/>
    <cellStyle name="Texto de advertencia" xfId="37" builtinId="11" customBuiltin="1"/>
    <cellStyle name="Texto explicativo" xfId="38" builtinId="53" customBuiltin="1"/>
    <cellStyle name="Título" xfId="39" builtinId="15" customBuiltin="1"/>
    <cellStyle name="Título 2" xfId="40" builtinId="17" customBuiltin="1"/>
    <cellStyle name="Título 3" xfId="41" builtinId="18" customBuiltin="1"/>
    <cellStyle name="Total" xfId="4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2943225</xdr:colOff>
      <xdr:row>3</xdr:row>
      <xdr:rowOff>38100</xdr:rowOff>
    </xdr:to>
    <xdr:pic>
      <xdr:nvPicPr>
        <xdr:cNvPr id="2" name="Imagen 1">
          <a:extLst>
            <a:ext uri="{FF2B5EF4-FFF2-40B4-BE49-F238E27FC236}">
              <a16:creationId xmlns:a16="http://schemas.microsoft.com/office/drawing/2014/main" id="{38A962F1-8991-45A5-AF6A-090BD30411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19050</xdr:rowOff>
    </xdr:from>
    <xdr:ext cx="2943225" cy="590550"/>
    <xdr:pic>
      <xdr:nvPicPr>
        <xdr:cNvPr id="3" name="Imagen 2">
          <a:extLst>
            <a:ext uri="{FF2B5EF4-FFF2-40B4-BE49-F238E27FC236}">
              <a16:creationId xmlns:a16="http://schemas.microsoft.com/office/drawing/2014/main" id="{61E6EEAD-522A-436D-911E-87CF8D4002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943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
  <sheetViews>
    <sheetView showGridLines="0" topLeftCell="A10" workbookViewId="0">
      <selection activeCell="E28" sqref="E28"/>
    </sheetView>
  </sheetViews>
  <sheetFormatPr baseColWidth="10" defaultRowHeight="15" x14ac:dyDescent="0.25"/>
  <cols>
    <col min="1" max="1" width="28.28515625" bestFit="1" customWidth="1"/>
    <col min="2" max="2" width="38.85546875" bestFit="1" customWidth="1"/>
    <col min="3" max="3" width="14.42578125" style="3" bestFit="1" customWidth="1"/>
    <col min="4" max="4" width="7" bestFit="1" customWidth="1"/>
    <col min="5" max="5" width="15.42578125" style="5" customWidth="1"/>
    <col min="6" max="6" width="15.5703125" style="5" customWidth="1"/>
    <col min="7" max="7" width="33" bestFit="1" customWidth="1"/>
  </cols>
  <sheetData>
    <row r="1" spans="1:7" ht="60" customHeight="1" thickBot="1" x14ac:dyDescent="0.3">
      <c r="A1" s="36" t="s">
        <v>12</v>
      </c>
      <c r="B1" s="37"/>
      <c r="C1" s="37"/>
      <c r="D1" s="37"/>
      <c r="E1" s="37"/>
      <c r="F1" s="37"/>
      <c r="G1" s="38"/>
    </row>
    <row r="2" spans="1:7" ht="15.75" thickBot="1" x14ac:dyDescent="0.3">
      <c r="A2" s="9" t="s">
        <v>0</v>
      </c>
      <c r="B2" s="10" t="s">
        <v>1</v>
      </c>
      <c r="C2" s="11" t="s">
        <v>2</v>
      </c>
      <c r="D2" s="10" t="s">
        <v>3</v>
      </c>
      <c r="E2" s="12" t="s">
        <v>4</v>
      </c>
      <c r="F2" s="12" t="s">
        <v>5</v>
      </c>
      <c r="G2" s="13" t="s">
        <v>6</v>
      </c>
    </row>
    <row r="3" spans="1:7" x14ac:dyDescent="0.25">
      <c r="A3" s="14" t="s">
        <v>7</v>
      </c>
      <c r="B3" s="6" t="s">
        <v>8</v>
      </c>
      <c r="C3" s="7">
        <v>42843</v>
      </c>
      <c r="D3" s="6">
        <v>275788</v>
      </c>
      <c r="E3" s="8">
        <v>389600</v>
      </c>
      <c r="F3" s="8">
        <v>163575</v>
      </c>
      <c r="G3" s="15" t="s">
        <v>9</v>
      </c>
    </row>
    <row r="4" spans="1:7" x14ac:dyDescent="0.25">
      <c r="A4" s="16" t="s">
        <v>7</v>
      </c>
      <c r="B4" s="1" t="s">
        <v>8</v>
      </c>
      <c r="C4" s="2">
        <v>42843</v>
      </c>
      <c r="D4" s="1">
        <v>276475</v>
      </c>
      <c r="E4" s="4">
        <v>20200</v>
      </c>
      <c r="F4" s="4">
        <v>20200</v>
      </c>
      <c r="G4" s="17" t="s">
        <v>9</v>
      </c>
    </row>
    <row r="5" spans="1:7" x14ac:dyDescent="0.25">
      <c r="A5" s="16" t="s">
        <v>7</v>
      </c>
      <c r="B5" s="1" t="s">
        <v>8</v>
      </c>
      <c r="C5" s="2">
        <v>42843</v>
      </c>
      <c r="D5" s="1">
        <v>276871</v>
      </c>
      <c r="E5" s="4">
        <v>21400</v>
      </c>
      <c r="F5" s="4">
        <v>21400</v>
      </c>
      <c r="G5" s="17" t="s">
        <v>9</v>
      </c>
    </row>
    <row r="6" spans="1:7" x14ac:dyDescent="0.25">
      <c r="A6" s="16" t="s">
        <v>7</v>
      </c>
      <c r="B6" s="1" t="s">
        <v>8</v>
      </c>
      <c r="C6" s="2">
        <v>42843</v>
      </c>
      <c r="D6" s="1">
        <v>277245</v>
      </c>
      <c r="E6" s="4">
        <v>35400</v>
      </c>
      <c r="F6" s="4">
        <v>35400</v>
      </c>
      <c r="G6" s="17" t="s">
        <v>9</v>
      </c>
    </row>
    <row r="7" spans="1:7" x14ac:dyDescent="0.25">
      <c r="A7" s="16" t="s">
        <v>7</v>
      </c>
      <c r="B7" s="1" t="s">
        <v>8</v>
      </c>
      <c r="C7" s="2">
        <v>42843</v>
      </c>
      <c r="D7" s="1">
        <v>277705</v>
      </c>
      <c r="E7" s="4">
        <v>9520</v>
      </c>
      <c r="F7" s="4">
        <v>9520</v>
      </c>
      <c r="G7" s="17" t="s">
        <v>9</v>
      </c>
    </row>
    <row r="8" spans="1:7" x14ac:dyDescent="0.25">
      <c r="A8" s="16" t="s">
        <v>7</v>
      </c>
      <c r="B8" s="1" t="s">
        <v>8</v>
      </c>
      <c r="C8" s="2">
        <v>42843</v>
      </c>
      <c r="D8" s="1">
        <v>277769</v>
      </c>
      <c r="E8" s="4">
        <v>9100</v>
      </c>
      <c r="F8" s="4">
        <v>9100</v>
      </c>
      <c r="G8" s="17" t="s">
        <v>9</v>
      </c>
    </row>
    <row r="9" spans="1:7" x14ac:dyDescent="0.25">
      <c r="A9" s="16" t="s">
        <v>7</v>
      </c>
      <c r="B9" s="1" t="s">
        <v>8</v>
      </c>
      <c r="C9" s="2">
        <v>42843</v>
      </c>
      <c r="D9" s="1">
        <v>277900</v>
      </c>
      <c r="E9" s="4">
        <v>21400</v>
      </c>
      <c r="F9" s="4">
        <v>21400</v>
      </c>
      <c r="G9" s="17" t="s">
        <v>9</v>
      </c>
    </row>
    <row r="10" spans="1:7" x14ac:dyDescent="0.25">
      <c r="A10" s="16" t="s">
        <v>7</v>
      </c>
      <c r="B10" s="1" t="s">
        <v>8</v>
      </c>
      <c r="C10" s="2">
        <v>42893</v>
      </c>
      <c r="D10" s="1">
        <v>277965</v>
      </c>
      <c r="E10" s="4">
        <v>81400</v>
      </c>
      <c r="F10" s="4">
        <v>81400</v>
      </c>
      <c r="G10" s="17" t="s">
        <v>9</v>
      </c>
    </row>
    <row r="11" spans="1:7" x14ac:dyDescent="0.25">
      <c r="A11" s="16" t="s">
        <v>7</v>
      </c>
      <c r="B11" s="1" t="s">
        <v>8</v>
      </c>
      <c r="C11" s="2">
        <v>42843</v>
      </c>
      <c r="D11" s="1">
        <v>278645</v>
      </c>
      <c r="E11" s="4">
        <v>64700</v>
      </c>
      <c r="F11" s="4">
        <v>64700</v>
      </c>
      <c r="G11" s="17" t="s">
        <v>9</v>
      </c>
    </row>
    <row r="12" spans="1:7" x14ac:dyDescent="0.25">
      <c r="A12" s="16" t="s">
        <v>7</v>
      </c>
      <c r="B12" s="1" t="s">
        <v>8</v>
      </c>
      <c r="C12" s="2">
        <v>42843</v>
      </c>
      <c r="D12" s="1">
        <v>279147</v>
      </c>
      <c r="E12" s="4">
        <v>71300</v>
      </c>
      <c r="F12" s="4">
        <v>71300</v>
      </c>
      <c r="G12" s="17" t="s">
        <v>9</v>
      </c>
    </row>
    <row r="13" spans="1:7" x14ac:dyDescent="0.25">
      <c r="A13" s="16" t="s">
        <v>7</v>
      </c>
      <c r="B13" s="1" t="s">
        <v>8</v>
      </c>
      <c r="C13" s="2">
        <v>42843</v>
      </c>
      <c r="D13" s="1">
        <v>279425</v>
      </c>
      <c r="E13" s="4">
        <v>63000</v>
      </c>
      <c r="F13" s="4">
        <v>63000</v>
      </c>
      <c r="G13" s="17" t="s">
        <v>9</v>
      </c>
    </row>
    <row r="14" spans="1:7" x14ac:dyDescent="0.25">
      <c r="A14" s="16" t="s">
        <v>7</v>
      </c>
      <c r="B14" s="1" t="s">
        <v>8</v>
      </c>
      <c r="C14" s="2">
        <v>42843</v>
      </c>
      <c r="D14" s="1">
        <v>279714</v>
      </c>
      <c r="E14" s="4">
        <v>53900</v>
      </c>
      <c r="F14" s="4">
        <v>53900</v>
      </c>
      <c r="G14" s="17" t="s">
        <v>9</v>
      </c>
    </row>
    <row r="15" spans="1:7" x14ac:dyDescent="0.25">
      <c r="A15" s="16" t="s">
        <v>7</v>
      </c>
      <c r="B15" s="1" t="s">
        <v>8</v>
      </c>
      <c r="C15" s="2">
        <v>42843</v>
      </c>
      <c r="D15" s="1">
        <v>280546</v>
      </c>
      <c r="E15" s="4">
        <v>35400</v>
      </c>
      <c r="F15" s="4">
        <v>35400</v>
      </c>
      <c r="G15" s="17" t="s">
        <v>9</v>
      </c>
    </row>
    <row r="16" spans="1:7" x14ac:dyDescent="0.25">
      <c r="A16" s="16" t="s">
        <v>7</v>
      </c>
      <c r="B16" s="1" t="s">
        <v>8</v>
      </c>
      <c r="C16" s="2">
        <v>42843</v>
      </c>
      <c r="D16" s="1">
        <v>280794</v>
      </c>
      <c r="E16" s="4">
        <v>29500</v>
      </c>
      <c r="F16" s="4">
        <v>29500</v>
      </c>
      <c r="G16" s="17" t="s">
        <v>9</v>
      </c>
    </row>
    <row r="17" spans="1:7" x14ac:dyDescent="0.25">
      <c r="A17" s="16" t="s">
        <v>7</v>
      </c>
      <c r="B17" s="1" t="s">
        <v>8</v>
      </c>
      <c r="C17" s="2">
        <v>42843</v>
      </c>
      <c r="D17" s="1">
        <v>282024</v>
      </c>
      <c r="E17" s="4">
        <v>17700</v>
      </c>
      <c r="F17" s="4">
        <v>17700</v>
      </c>
      <c r="G17" s="17" t="s">
        <v>9</v>
      </c>
    </row>
    <row r="18" spans="1:7" x14ac:dyDescent="0.25">
      <c r="A18" s="16" t="s">
        <v>7</v>
      </c>
      <c r="B18" s="1" t="s">
        <v>8</v>
      </c>
      <c r="C18" s="2">
        <v>42893</v>
      </c>
      <c r="D18" s="1">
        <v>284013</v>
      </c>
      <c r="E18" s="4">
        <v>29500</v>
      </c>
      <c r="F18" s="4">
        <v>29500</v>
      </c>
      <c r="G18" s="17" t="s">
        <v>9</v>
      </c>
    </row>
    <row r="19" spans="1:7" x14ac:dyDescent="0.25">
      <c r="A19" s="16" t="s">
        <v>7</v>
      </c>
      <c r="B19" s="1" t="s">
        <v>8</v>
      </c>
      <c r="C19" s="2">
        <v>42893</v>
      </c>
      <c r="D19" s="1">
        <v>286624</v>
      </c>
      <c r="E19" s="4">
        <v>164130</v>
      </c>
      <c r="F19" s="4">
        <v>164130</v>
      </c>
      <c r="G19" s="17" t="s">
        <v>9</v>
      </c>
    </row>
    <row r="20" spans="1:7" x14ac:dyDescent="0.25">
      <c r="A20" s="16" t="s">
        <v>7</v>
      </c>
      <c r="B20" s="1" t="s">
        <v>8</v>
      </c>
      <c r="C20" s="2">
        <v>42923</v>
      </c>
      <c r="D20" s="1">
        <v>290726</v>
      </c>
      <c r="E20" s="4">
        <v>77200</v>
      </c>
      <c r="F20" s="4">
        <v>77200</v>
      </c>
      <c r="G20" s="17" t="s">
        <v>9</v>
      </c>
    </row>
    <row r="21" spans="1:7" x14ac:dyDescent="0.25">
      <c r="A21" s="16" t="s">
        <v>7</v>
      </c>
      <c r="B21" s="1" t="s">
        <v>8</v>
      </c>
      <c r="C21" s="2">
        <v>42923</v>
      </c>
      <c r="D21" s="1">
        <v>292361</v>
      </c>
      <c r="E21" s="4">
        <v>163580</v>
      </c>
      <c r="F21" s="4">
        <v>163580</v>
      </c>
      <c r="G21" s="17" t="s">
        <v>9</v>
      </c>
    </row>
    <row r="22" spans="1:7" x14ac:dyDescent="0.25">
      <c r="A22" s="16" t="s">
        <v>7</v>
      </c>
      <c r="B22" s="1" t="s">
        <v>8</v>
      </c>
      <c r="C22" s="2">
        <v>43047</v>
      </c>
      <c r="D22" s="1">
        <v>304641</v>
      </c>
      <c r="E22" s="4">
        <v>85400</v>
      </c>
      <c r="F22" s="4">
        <v>85400</v>
      </c>
      <c r="G22" s="17" t="s">
        <v>9</v>
      </c>
    </row>
    <row r="23" spans="1:7" x14ac:dyDescent="0.25">
      <c r="A23" s="16" t="s">
        <v>7</v>
      </c>
      <c r="B23" s="1" t="s">
        <v>8</v>
      </c>
      <c r="C23" s="2">
        <v>44291</v>
      </c>
      <c r="D23" s="1">
        <v>459860</v>
      </c>
      <c r="E23" s="4">
        <v>366474</v>
      </c>
      <c r="F23" s="4">
        <v>366474</v>
      </c>
      <c r="G23" s="17" t="s">
        <v>9</v>
      </c>
    </row>
    <row r="24" spans="1:7" x14ac:dyDescent="0.25">
      <c r="A24" s="16" t="s">
        <v>7</v>
      </c>
      <c r="B24" s="1" t="s">
        <v>8</v>
      </c>
      <c r="C24" s="2">
        <v>44300</v>
      </c>
      <c r="D24" s="1">
        <v>475352</v>
      </c>
      <c r="E24" s="4">
        <v>102500</v>
      </c>
      <c r="F24" s="4">
        <v>27526</v>
      </c>
      <c r="G24" s="17" t="s">
        <v>9</v>
      </c>
    </row>
    <row r="25" spans="1:7" x14ac:dyDescent="0.25">
      <c r="A25" s="16" t="s">
        <v>7</v>
      </c>
      <c r="B25" s="1" t="s">
        <v>8</v>
      </c>
      <c r="C25" s="2">
        <v>44300</v>
      </c>
      <c r="D25" s="1">
        <v>476559</v>
      </c>
      <c r="E25" s="4">
        <v>58742</v>
      </c>
      <c r="F25" s="4">
        <v>58742</v>
      </c>
      <c r="G25" s="17" t="s">
        <v>9</v>
      </c>
    </row>
    <row r="26" spans="1:7" x14ac:dyDescent="0.25">
      <c r="A26" s="16" t="s">
        <v>7</v>
      </c>
      <c r="B26" s="1" t="s">
        <v>8</v>
      </c>
      <c r="C26" s="2">
        <v>44428</v>
      </c>
      <c r="D26" s="1">
        <v>476560</v>
      </c>
      <c r="E26" s="4">
        <v>80382</v>
      </c>
      <c r="F26" s="4">
        <v>80382</v>
      </c>
      <c r="G26" s="17" t="s">
        <v>9</v>
      </c>
    </row>
    <row r="27" spans="1:7" x14ac:dyDescent="0.25">
      <c r="A27" s="16" t="s">
        <v>7</v>
      </c>
      <c r="B27" s="1" t="s">
        <v>8</v>
      </c>
      <c r="C27" s="2">
        <v>44361</v>
      </c>
      <c r="D27" s="1">
        <v>485662</v>
      </c>
      <c r="E27" s="4">
        <v>62600</v>
      </c>
      <c r="F27" s="4">
        <v>62600</v>
      </c>
      <c r="G27" s="17" t="s">
        <v>9</v>
      </c>
    </row>
    <row r="28" spans="1:7" x14ac:dyDescent="0.25">
      <c r="A28" s="16" t="s">
        <v>7</v>
      </c>
      <c r="B28" s="1" t="s">
        <v>8</v>
      </c>
      <c r="C28" s="2">
        <v>44562</v>
      </c>
      <c r="D28" s="1">
        <v>511776</v>
      </c>
      <c r="E28" s="4">
        <v>59700</v>
      </c>
      <c r="F28" s="4">
        <v>59700</v>
      </c>
      <c r="G28" s="17" t="s">
        <v>9</v>
      </c>
    </row>
    <row r="29" spans="1:7" x14ac:dyDescent="0.25">
      <c r="A29" s="16" t="s">
        <v>7</v>
      </c>
      <c r="B29" s="1" t="s">
        <v>8</v>
      </c>
      <c r="C29" s="2">
        <v>44562</v>
      </c>
      <c r="D29" s="1">
        <v>516899</v>
      </c>
      <c r="E29" s="4">
        <v>131350</v>
      </c>
      <c r="F29" s="4">
        <v>131350</v>
      </c>
      <c r="G29" s="17" t="s">
        <v>9</v>
      </c>
    </row>
    <row r="30" spans="1:7" x14ac:dyDescent="0.25">
      <c r="A30" s="16" t="s">
        <v>7</v>
      </c>
      <c r="B30" s="1" t="s">
        <v>8</v>
      </c>
      <c r="C30" s="2">
        <v>44562</v>
      </c>
      <c r="D30" s="1">
        <v>518366</v>
      </c>
      <c r="E30" s="4">
        <v>1409187</v>
      </c>
      <c r="F30" s="4">
        <v>1409187</v>
      </c>
      <c r="G30" s="17" t="s">
        <v>9</v>
      </c>
    </row>
    <row r="31" spans="1:7" x14ac:dyDescent="0.25">
      <c r="A31" s="16" t="s">
        <v>7</v>
      </c>
      <c r="B31" s="1" t="s">
        <v>8</v>
      </c>
      <c r="C31" s="2">
        <v>44562</v>
      </c>
      <c r="D31" s="1">
        <v>520630</v>
      </c>
      <c r="E31" s="4">
        <v>60360</v>
      </c>
      <c r="F31" s="4">
        <v>60360</v>
      </c>
      <c r="G31" s="17" t="s">
        <v>9</v>
      </c>
    </row>
    <row r="32" spans="1:7" x14ac:dyDescent="0.25">
      <c r="A32" s="16" t="s">
        <v>10</v>
      </c>
      <c r="B32" s="1" t="s">
        <v>8</v>
      </c>
      <c r="C32" s="2">
        <v>44564</v>
      </c>
      <c r="D32" s="1">
        <v>524292</v>
      </c>
      <c r="E32" s="4">
        <v>62000</v>
      </c>
      <c r="F32" s="4">
        <v>62000</v>
      </c>
      <c r="G32" s="17" t="s">
        <v>9</v>
      </c>
    </row>
    <row r="33" spans="1:7" x14ac:dyDescent="0.25">
      <c r="A33" s="16" t="s">
        <v>7</v>
      </c>
      <c r="B33" s="1" t="s">
        <v>8</v>
      </c>
      <c r="C33" s="2">
        <v>44629</v>
      </c>
      <c r="D33" s="1">
        <v>528370</v>
      </c>
      <c r="E33" s="4">
        <v>95000</v>
      </c>
      <c r="F33" s="4">
        <v>95000</v>
      </c>
      <c r="G33" s="17" t="s">
        <v>9</v>
      </c>
    </row>
    <row r="34" spans="1:7" x14ac:dyDescent="0.25">
      <c r="A34" s="16" t="s">
        <v>7</v>
      </c>
      <c r="B34" s="1" t="s">
        <v>8</v>
      </c>
      <c r="C34" s="2">
        <v>44629</v>
      </c>
      <c r="D34" s="1">
        <v>528692</v>
      </c>
      <c r="E34" s="4">
        <v>88500</v>
      </c>
      <c r="F34" s="4">
        <v>88500</v>
      </c>
      <c r="G34" s="17" t="s">
        <v>9</v>
      </c>
    </row>
    <row r="35" spans="1:7" x14ac:dyDescent="0.25">
      <c r="A35" s="16" t="s">
        <v>10</v>
      </c>
      <c r="B35" s="1" t="s">
        <v>8</v>
      </c>
      <c r="C35" s="2">
        <v>44629</v>
      </c>
      <c r="D35" s="1">
        <v>532922</v>
      </c>
      <c r="E35" s="4">
        <v>383250</v>
      </c>
      <c r="F35" s="4">
        <v>383250</v>
      </c>
      <c r="G35" s="17" t="s">
        <v>9</v>
      </c>
    </row>
    <row r="36" spans="1:7" x14ac:dyDescent="0.25">
      <c r="A36" s="16" t="s">
        <v>7</v>
      </c>
      <c r="B36" s="1" t="s">
        <v>8</v>
      </c>
      <c r="C36" s="2">
        <v>44629</v>
      </c>
      <c r="D36" s="1">
        <v>534360</v>
      </c>
      <c r="E36" s="4">
        <v>127900</v>
      </c>
      <c r="F36" s="4">
        <v>127900</v>
      </c>
      <c r="G36" s="17" t="s">
        <v>9</v>
      </c>
    </row>
    <row r="37" spans="1:7" x14ac:dyDescent="0.25">
      <c r="A37" s="16" t="s">
        <v>7</v>
      </c>
      <c r="B37" s="1" t="s">
        <v>8</v>
      </c>
      <c r="C37" s="2">
        <v>44691</v>
      </c>
      <c r="D37" s="1">
        <v>544979</v>
      </c>
      <c r="E37" s="4">
        <v>216200</v>
      </c>
      <c r="F37" s="4">
        <v>216200</v>
      </c>
      <c r="G37" s="17" t="s">
        <v>9</v>
      </c>
    </row>
    <row r="38" spans="1:7" ht="15.75" thickBot="1" x14ac:dyDescent="0.3">
      <c r="A38" s="18" t="s">
        <v>7</v>
      </c>
      <c r="B38" s="19" t="s">
        <v>8</v>
      </c>
      <c r="C38" s="20">
        <v>44691</v>
      </c>
      <c r="D38" s="19">
        <v>547120</v>
      </c>
      <c r="E38" s="21">
        <v>67050</v>
      </c>
      <c r="F38" s="21">
        <v>67050</v>
      </c>
      <c r="G38" s="22" t="s">
        <v>9</v>
      </c>
    </row>
    <row r="39" spans="1:7" ht="15.75" thickBot="1" x14ac:dyDescent="0.3">
      <c r="A39" s="34" t="s">
        <v>11</v>
      </c>
      <c r="B39" s="35"/>
      <c r="C39" s="35"/>
      <c r="D39" s="35"/>
      <c r="E39" s="23">
        <f>SUM(E3:E38)</f>
        <v>4814525</v>
      </c>
      <c r="F39" s="24">
        <f>SUM(F3:F38)</f>
        <v>4513526</v>
      </c>
    </row>
  </sheetData>
  <mergeCells count="2">
    <mergeCell ref="A39:D39"/>
    <mergeCell ref="A1:G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
  <sheetViews>
    <sheetView workbookViewId="0">
      <selection activeCell="A17" sqref="A17"/>
    </sheetView>
  </sheetViews>
  <sheetFormatPr baseColWidth="10" defaultRowHeight="15" x14ac:dyDescent="0.25"/>
  <cols>
    <col min="2" max="2" width="13.140625" style="25" bestFit="1" customWidth="1"/>
    <col min="3" max="5" width="11.5703125" style="25" bestFit="1" customWidth="1"/>
    <col min="6" max="6" width="13.7109375" style="25" customWidth="1"/>
    <col min="8" max="8" width="30.28515625" bestFit="1" customWidth="1"/>
  </cols>
  <sheetData>
    <row r="1" spans="1:8" ht="30" x14ac:dyDescent="0.25">
      <c r="A1" s="29" t="s">
        <v>13</v>
      </c>
      <c r="B1" s="30" t="s">
        <v>5</v>
      </c>
      <c r="C1" s="30" t="s">
        <v>15</v>
      </c>
      <c r="D1" s="30" t="s">
        <v>16</v>
      </c>
      <c r="E1" s="30" t="s">
        <v>17</v>
      </c>
      <c r="F1" s="30" t="s">
        <v>14</v>
      </c>
      <c r="G1" s="29" t="s">
        <v>21</v>
      </c>
      <c r="H1" s="29" t="s">
        <v>18</v>
      </c>
    </row>
    <row r="2" spans="1:8" x14ac:dyDescent="0.25">
      <c r="A2" s="26">
        <v>459860</v>
      </c>
      <c r="B2" s="27">
        <v>366474</v>
      </c>
      <c r="C2" s="27"/>
      <c r="D2" s="27"/>
      <c r="E2" s="27"/>
      <c r="F2" s="27">
        <v>366474</v>
      </c>
      <c r="G2" s="28">
        <f t="shared" ref="G2:G17" si="0">+B2-SUM(C2:F2)</f>
        <v>0</v>
      </c>
      <c r="H2" s="26"/>
    </row>
    <row r="3" spans="1:8" x14ac:dyDescent="0.25">
      <c r="A3" s="26">
        <v>475352</v>
      </c>
      <c r="B3" s="27">
        <v>27526</v>
      </c>
      <c r="C3" s="27"/>
      <c r="D3" s="27">
        <v>102500</v>
      </c>
      <c r="E3" s="27"/>
      <c r="F3" s="27"/>
      <c r="G3" s="28">
        <f t="shared" si="0"/>
        <v>-74974</v>
      </c>
      <c r="H3" s="26" t="s">
        <v>20</v>
      </c>
    </row>
    <row r="4" spans="1:8" x14ac:dyDescent="0.25">
      <c r="A4" s="26">
        <v>476559</v>
      </c>
      <c r="B4" s="27">
        <v>58742</v>
      </c>
      <c r="C4" s="27"/>
      <c r="D4" s="27">
        <v>58742</v>
      </c>
      <c r="E4" s="27"/>
      <c r="F4" s="27"/>
      <c r="G4" s="28">
        <f t="shared" si="0"/>
        <v>0</v>
      </c>
      <c r="H4" s="26"/>
    </row>
    <row r="5" spans="1:8" x14ac:dyDescent="0.25">
      <c r="A5" s="26">
        <v>476560</v>
      </c>
      <c r="B5" s="27">
        <v>80382</v>
      </c>
      <c r="C5" s="27"/>
      <c r="D5" s="27"/>
      <c r="E5" s="27"/>
      <c r="F5" s="27">
        <v>80382</v>
      </c>
      <c r="G5" s="28">
        <f t="shared" si="0"/>
        <v>0</v>
      </c>
      <c r="H5" s="26"/>
    </row>
    <row r="6" spans="1:8" x14ac:dyDescent="0.25">
      <c r="A6" s="26">
        <v>485662</v>
      </c>
      <c r="B6" s="27">
        <v>62600</v>
      </c>
      <c r="C6" s="27"/>
      <c r="D6" s="27">
        <v>62600</v>
      </c>
      <c r="E6" s="27"/>
      <c r="F6" s="27"/>
      <c r="G6" s="28">
        <f t="shared" si="0"/>
        <v>0</v>
      </c>
      <c r="H6" s="26"/>
    </row>
    <row r="7" spans="1:8" x14ac:dyDescent="0.25">
      <c r="A7" s="26">
        <v>511776</v>
      </c>
      <c r="B7" s="27">
        <v>59700</v>
      </c>
      <c r="C7" s="27"/>
      <c r="D7" s="27"/>
      <c r="E7" s="27"/>
      <c r="F7" s="27">
        <v>59700</v>
      </c>
      <c r="G7" s="28">
        <f t="shared" si="0"/>
        <v>0</v>
      </c>
      <c r="H7" s="26"/>
    </row>
    <row r="8" spans="1:8" x14ac:dyDescent="0.25">
      <c r="A8" s="26">
        <v>516899</v>
      </c>
      <c r="B8" s="27">
        <v>131350</v>
      </c>
      <c r="C8" s="27"/>
      <c r="D8" s="27">
        <v>131350</v>
      </c>
      <c r="E8" s="27"/>
      <c r="F8" s="27"/>
      <c r="G8" s="28">
        <f t="shared" si="0"/>
        <v>0</v>
      </c>
      <c r="H8" s="26"/>
    </row>
    <row r="9" spans="1:8" x14ac:dyDescent="0.25">
      <c r="A9" s="26">
        <v>518366</v>
      </c>
      <c r="B9" s="27">
        <v>1409187</v>
      </c>
      <c r="C9" s="27"/>
      <c r="D9" s="27">
        <v>947887</v>
      </c>
      <c r="E9" s="27">
        <v>461300</v>
      </c>
      <c r="F9" s="27"/>
      <c r="G9" s="28">
        <f t="shared" si="0"/>
        <v>0</v>
      </c>
      <c r="H9" s="26"/>
    </row>
    <row r="10" spans="1:8" x14ac:dyDescent="0.25">
      <c r="A10" s="26">
        <v>520630</v>
      </c>
      <c r="B10" s="27">
        <v>60360</v>
      </c>
      <c r="C10" s="27"/>
      <c r="D10" s="27">
        <v>60360</v>
      </c>
      <c r="E10" s="27"/>
      <c r="F10" s="27"/>
      <c r="G10" s="28">
        <f t="shared" si="0"/>
        <v>0</v>
      </c>
      <c r="H10" s="26"/>
    </row>
    <row r="11" spans="1:8" x14ac:dyDescent="0.25">
      <c r="A11" s="26">
        <v>524292</v>
      </c>
      <c r="B11" s="27">
        <v>62000</v>
      </c>
      <c r="C11" s="27"/>
      <c r="D11" s="27">
        <v>62000</v>
      </c>
      <c r="E11" s="27"/>
      <c r="F11" s="27"/>
      <c r="G11" s="28">
        <f t="shared" si="0"/>
        <v>0</v>
      </c>
      <c r="H11" s="26"/>
    </row>
    <row r="12" spans="1:8" x14ac:dyDescent="0.25">
      <c r="A12" s="26">
        <v>528370</v>
      </c>
      <c r="B12" s="27">
        <v>95000</v>
      </c>
      <c r="C12" s="27">
        <v>95000</v>
      </c>
      <c r="D12" s="27"/>
      <c r="E12" s="27"/>
      <c r="F12" s="27"/>
      <c r="G12" s="28">
        <f t="shared" si="0"/>
        <v>0</v>
      </c>
      <c r="H12" s="26"/>
    </row>
    <row r="13" spans="1:8" x14ac:dyDescent="0.25">
      <c r="A13" s="26">
        <v>528692</v>
      </c>
      <c r="B13" s="27">
        <v>88500</v>
      </c>
      <c r="C13" s="27">
        <v>88500</v>
      </c>
      <c r="D13" s="27"/>
      <c r="E13" s="27"/>
      <c r="F13" s="27"/>
      <c r="G13" s="28">
        <f t="shared" si="0"/>
        <v>0</v>
      </c>
      <c r="H13" s="26"/>
    </row>
    <row r="14" spans="1:8" x14ac:dyDescent="0.25">
      <c r="A14" s="26">
        <v>532922</v>
      </c>
      <c r="B14" s="27">
        <v>383250</v>
      </c>
      <c r="C14" s="27">
        <v>383250</v>
      </c>
      <c r="D14" s="27"/>
      <c r="E14" s="27"/>
      <c r="F14" s="27"/>
      <c r="G14" s="28">
        <f t="shared" si="0"/>
        <v>0</v>
      </c>
      <c r="H14" s="26"/>
    </row>
    <row r="15" spans="1:8" x14ac:dyDescent="0.25">
      <c r="A15" s="26">
        <v>534360</v>
      </c>
      <c r="B15" s="27">
        <v>127900</v>
      </c>
      <c r="C15" s="27">
        <v>127900</v>
      </c>
      <c r="D15" s="27"/>
      <c r="E15" s="27"/>
      <c r="F15" s="27"/>
      <c r="G15" s="28">
        <f t="shared" si="0"/>
        <v>0</v>
      </c>
      <c r="H15" s="26"/>
    </row>
    <row r="16" spans="1:8" x14ac:dyDescent="0.25">
      <c r="A16" s="26">
        <v>544979</v>
      </c>
      <c r="B16" s="27">
        <v>216200</v>
      </c>
      <c r="C16" s="27"/>
      <c r="D16" s="27"/>
      <c r="E16" s="27"/>
      <c r="F16" s="27">
        <v>216200</v>
      </c>
      <c r="G16" s="28">
        <f t="shared" si="0"/>
        <v>0</v>
      </c>
      <c r="H16" s="26"/>
    </row>
    <row r="17" spans="1:8" x14ac:dyDescent="0.25">
      <c r="A17" s="26">
        <v>547120</v>
      </c>
      <c r="B17" s="27">
        <v>67050</v>
      </c>
      <c r="C17" s="27"/>
      <c r="D17" s="27"/>
      <c r="E17" s="27"/>
      <c r="F17" s="27">
        <v>67050</v>
      </c>
      <c r="G17" s="28">
        <f t="shared" si="0"/>
        <v>0</v>
      </c>
      <c r="H17" s="26"/>
    </row>
    <row r="18" spans="1:8" x14ac:dyDescent="0.25">
      <c r="A18" s="31" t="s">
        <v>19</v>
      </c>
      <c r="B18" s="33">
        <f t="shared" ref="B18:G18" si="1">SUM(B2:B17)</f>
        <v>3296221</v>
      </c>
      <c r="C18" s="33">
        <f t="shared" si="1"/>
        <v>694650</v>
      </c>
      <c r="D18" s="33">
        <f t="shared" si="1"/>
        <v>1425439</v>
      </c>
      <c r="E18" s="33">
        <f t="shared" si="1"/>
        <v>461300</v>
      </c>
      <c r="F18" s="33">
        <f t="shared" si="1"/>
        <v>789806</v>
      </c>
      <c r="G18" s="33">
        <f t="shared" si="1"/>
        <v>-74974</v>
      </c>
      <c r="H18" s="32"/>
    </row>
  </sheetData>
  <autoFilter ref="A1:H18"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5B4EB-0096-4C50-B38C-F2660EA3FBE4}">
  <dimension ref="A1:B26"/>
  <sheetViews>
    <sheetView showGridLines="0" tabSelected="1" workbookViewId="0">
      <selection activeCell="F25" sqref="F25"/>
    </sheetView>
  </sheetViews>
  <sheetFormatPr baseColWidth="10" defaultRowHeight="15" x14ac:dyDescent="0.25"/>
  <cols>
    <col min="1" max="1" width="81" bestFit="1" customWidth="1"/>
    <col min="2" max="2" width="25.5703125" bestFit="1" customWidth="1"/>
  </cols>
  <sheetData>
    <row r="1" spans="1:2" x14ac:dyDescent="0.25">
      <c r="B1" s="39"/>
    </row>
    <row r="2" spans="1:2" x14ac:dyDescent="0.25">
      <c r="B2" s="39"/>
    </row>
    <row r="3" spans="1:2" x14ac:dyDescent="0.25">
      <c r="B3" s="39"/>
    </row>
    <row r="4" spans="1:2" x14ac:dyDescent="0.25">
      <c r="B4" s="39"/>
    </row>
    <row r="5" spans="1:2" ht="15.75" x14ac:dyDescent="0.25">
      <c r="A5" s="40" t="s">
        <v>103</v>
      </c>
      <c r="B5" s="39"/>
    </row>
    <row r="6" spans="1:2" x14ac:dyDescent="0.25">
      <c r="A6" s="41" t="s">
        <v>115</v>
      </c>
      <c r="B6" s="39"/>
    </row>
    <row r="7" spans="1:2" x14ac:dyDescent="0.25">
      <c r="A7" s="39"/>
      <c r="B7" s="39"/>
    </row>
    <row r="8" spans="1:2" x14ac:dyDescent="0.25">
      <c r="A8" s="42" t="s">
        <v>104</v>
      </c>
      <c r="B8" s="43" t="s">
        <v>116</v>
      </c>
    </row>
    <row r="9" spans="1:2" x14ac:dyDescent="0.25">
      <c r="A9" s="39"/>
      <c r="B9" s="39"/>
    </row>
    <row r="10" spans="1:2" ht="18.75" x14ac:dyDescent="0.3">
      <c r="A10" s="44" t="s">
        <v>105</v>
      </c>
      <c r="B10" s="45">
        <f>+VERIFICACION!B18</f>
        <v>3296221</v>
      </c>
    </row>
    <row r="11" spans="1:2" x14ac:dyDescent="0.25">
      <c r="A11" s="39"/>
      <c r="B11" s="39"/>
    </row>
    <row r="12" spans="1:2" x14ac:dyDescent="0.25">
      <c r="A12" s="39" t="s">
        <v>106</v>
      </c>
      <c r="B12" s="46">
        <f>+VERIFICACION!F18</f>
        <v>789806</v>
      </c>
    </row>
    <row r="13" spans="1:2" x14ac:dyDescent="0.25">
      <c r="A13" s="39" t="s">
        <v>107</v>
      </c>
      <c r="B13" s="46">
        <v>0</v>
      </c>
    </row>
    <row r="14" spans="1:2" x14ac:dyDescent="0.25">
      <c r="A14" s="39" t="s">
        <v>108</v>
      </c>
      <c r="B14" s="46">
        <f>+VERIFICACION!D18</f>
        <v>1425439</v>
      </c>
    </row>
    <row r="15" spans="1:2" x14ac:dyDescent="0.25">
      <c r="A15" s="39" t="s">
        <v>109</v>
      </c>
      <c r="B15" s="46">
        <v>0</v>
      </c>
    </row>
    <row r="16" spans="1:2" x14ac:dyDescent="0.25">
      <c r="A16" s="39" t="s">
        <v>110</v>
      </c>
      <c r="B16" s="46">
        <f>+VERIFICACION!E18</f>
        <v>461300</v>
      </c>
    </row>
    <row r="17" spans="1:2" x14ac:dyDescent="0.25">
      <c r="A17" s="39" t="s">
        <v>111</v>
      </c>
      <c r="B17" s="46">
        <f>+VERIFICACION!G18</f>
        <v>-74974</v>
      </c>
    </row>
    <row r="18" spans="1:2" x14ac:dyDescent="0.25">
      <c r="A18" s="39"/>
      <c r="B18" s="39"/>
    </row>
    <row r="19" spans="1:2" ht="18.75" x14ac:dyDescent="0.3">
      <c r="A19" s="44" t="s">
        <v>5</v>
      </c>
      <c r="B19" s="45">
        <f>+B10-B12-B13-B14-B15-B16-B17</f>
        <v>694650</v>
      </c>
    </row>
    <row r="20" spans="1:2" x14ac:dyDescent="0.25">
      <c r="A20" s="39"/>
      <c r="B20" s="47"/>
    </row>
    <row r="21" spans="1:2" x14ac:dyDescent="0.25">
      <c r="A21" s="39" t="s">
        <v>112</v>
      </c>
      <c r="B21" s="48">
        <v>0</v>
      </c>
    </row>
    <row r="22" spans="1:2" ht="18.75" x14ac:dyDescent="0.3">
      <c r="A22" s="44" t="s">
        <v>113</v>
      </c>
      <c r="B22" s="45">
        <f>+B19-B21</f>
        <v>694650</v>
      </c>
    </row>
    <row r="23" spans="1:2" x14ac:dyDescent="0.25">
      <c r="A23" s="39"/>
      <c r="B23" s="39"/>
    </row>
    <row r="24" spans="1:2" x14ac:dyDescent="0.25">
      <c r="A24" s="39" t="s">
        <v>114</v>
      </c>
      <c r="B24" s="46">
        <v>0</v>
      </c>
    </row>
    <row r="25" spans="1:2" x14ac:dyDescent="0.25">
      <c r="A25" s="39"/>
      <c r="B25" s="39"/>
    </row>
    <row r="26" spans="1:2" ht="18.75" x14ac:dyDescent="0.3">
      <c r="A26" s="49" t="s">
        <v>117</v>
      </c>
      <c r="B26" s="50">
        <f>+B22-B24</f>
        <v>694650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8B71E-ACE5-4118-BCF7-B2DE09BFDA52}">
  <dimension ref="A1:J20"/>
  <sheetViews>
    <sheetView workbookViewId="0">
      <selection activeCell="G24" sqref="G24"/>
    </sheetView>
  </sheetViews>
  <sheetFormatPr baseColWidth="10" defaultRowHeight="15" x14ac:dyDescent="0.25"/>
  <sheetData>
    <row r="1" spans="1:10" x14ac:dyDescent="0.25">
      <c r="A1" t="s">
        <v>23</v>
      </c>
      <c r="B1" t="s">
        <v>22</v>
      </c>
      <c r="C1" t="s">
        <v>23</v>
      </c>
      <c r="D1" t="s">
        <v>24</v>
      </c>
      <c r="E1" t="s">
        <v>25</v>
      </c>
      <c r="F1" t="s">
        <v>26</v>
      </c>
      <c r="G1" t="s">
        <v>27</v>
      </c>
      <c r="H1" t="s">
        <v>28</v>
      </c>
      <c r="I1" t="s">
        <v>29</v>
      </c>
      <c r="J1" t="s">
        <v>30</v>
      </c>
    </row>
    <row r="2" spans="1:10" x14ac:dyDescent="0.25">
      <c r="A2">
        <v>351202</v>
      </c>
      <c r="B2" t="s">
        <v>31</v>
      </c>
      <c r="C2">
        <v>351202</v>
      </c>
      <c r="D2" t="s">
        <v>32</v>
      </c>
      <c r="E2" t="s">
        <v>33</v>
      </c>
      <c r="F2" t="s">
        <v>34</v>
      </c>
      <c r="G2" t="s">
        <v>35</v>
      </c>
      <c r="H2">
        <v>16</v>
      </c>
      <c r="I2" t="s">
        <v>36</v>
      </c>
      <c r="J2" t="s">
        <v>37</v>
      </c>
    </row>
    <row r="3" spans="1:10" x14ac:dyDescent="0.25">
      <c r="A3">
        <v>518366</v>
      </c>
      <c r="B3" t="s">
        <v>38</v>
      </c>
      <c r="C3" t="s">
        <v>39</v>
      </c>
      <c r="D3" t="s">
        <v>40</v>
      </c>
      <c r="E3" t="s">
        <v>41</v>
      </c>
      <c r="F3" t="s">
        <v>34</v>
      </c>
      <c r="G3" t="s">
        <v>42</v>
      </c>
      <c r="H3">
        <v>21</v>
      </c>
      <c r="I3" t="s">
        <v>43</v>
      </c>
      <c r="J3" t="s">
        <v>44</v>
      </c>
    </row>
    <row r="4" spans="1:10" x14ac:dyDescent="0.25">
      <c r="A4">
        <v>433911</v>
      </c>
      <c r="B4" t="s">
        <v>45</v>
      </c>
      <c r="C4">
        <v>433911</v>
      </c>
      <c r="D4" t="s">
        <v>46</v>
      </c>
      <c r="E4" t="s">
        <v>47</v>
      </c>
      <c r="F4" t="s">
        <v>34</v>
      </c>
      <c r="G4" t="s">
        <v>48</v>
      </c>
      <c r="H4">
        <v>49</v>
      </c>
      <c r="I4" t="s">
        <v>49</v>
      </c>
      <c r="J4" t="s">
        <v>50</v>
      </c>
    </row>
    <row r="5" spans="1:10" x14ac:dyDescent="0.25">
      <c r="A5">
        <v>402350</v>
      </c>
      <c r="B5" t="s">
        <v>51</v>
      </c>
      <c r="C5">
        <v>402350</v>
      </c>
      <c r="D5" t="s">
        <v>52</v>
      </c>
      <c r="E5" t="s">
        <v>53</v>
      </c>
      <c r="F5" t="s">
        <v>34</v>
      </c>
      <c r="G5" t="s">
        <v>48</v>
      </c>
      <c r="H5">
        <v>49</v>
      </c>
      <c r="I5" t="s">
        <v>49</v>
      </c>
      <c r="J5" t="s">
        <v>50</v>
      </c>
    </row>
    <row r="6" spans="1:10" x14ac:dyDescent="0.25">
      <c r="A6">
        <v>367137</v>
      </c>
      <c r="B6" t="s">
        <v>54</v>
      </c>
      <c r="C6">
        <v>367137</v>
      </c>
      <c r="D6" t="s">
        <v>55</v>
      </c>
      <c r="E6" t="s">
        <v>55</v>
      </c>
      <c r="F6" t="s">
        <v>34</v>
      </c>
      <c r="G6" t="s">
        <v>56</v>
      </c>
      <c r="H6">
        <v>49</v>
      </c>
      <c r="I6" t="s">
        <v>49</v>
      </c>
      <c r="J6" t="s">
        <v>57</v>
      </c>
    </row>
    <row r="7" spans="1:10" x14ac:dyDescent="0.25">
      <c r="A7">
        <v>459860</v>
      </c>
      <c r="B7" t="s">
        <v>58</v>
      </c>
      <c r="C7" t="s">
        <v>59</v>
      </c>
      <c r="D7" t="s">
        <v>60</v>
      </c>
      <c r="E7" t="s">
        <v>47</v>
      </c>
      <c r="F7" t="s">
        <v>34</v>
      </c>
      <c r="G7" t="s">
        <v>61</v>
      </c>
      <c r="H7">
        <v>49</v>
      </c>
      <c r="I7" t="s">
        <v>49</v>
      </c>
      <c r="J7" t="s">
        <v>62</v>
      </c>
    </row>
    <row r="8" spans="1:10" x14ac:dyDescent="0.25">
      <c r="A8">
        <v>410716</v>
      </c>
      <c r="B8" t="s">
        <v>63</v>
      </c>
      <c r="C8">
        <v>410716</v>
      </c>
      <c r="D8" t="s">
        <v>64</v>
      </c>
      <c r="E8" t="s">
        <v>65</v>
      </c>
      <c r="F8" t="s">
        <v>34</v>
      </c>
      <c r="G8" t="s">
        <v>66</v>
      </c>
      <c r="H8">
        <v>49</v>
      </c>
      <c r="I8" t="s">
        <v>49</v>
      </c>
      <c r="J8" t="s">
        <v>67</v>
      </c>
    </row>
    <row r="9" spans="1:10" x14ac:dyDescent="0.25">
      <c r="A9">
        <v>410594</v>
      </c>
      <c r="B9" t="s">
        <v>68</v>
      </c>
      <c r="C9">
        <v>410594</v>
      </c>
      <c r="D9" t="s">
        <v>69</v>
      </c>
      <c r="E9" t="s">
        <v>70</v>
      </c>
      <c r="F9" t="s">
        <v>34</v>
      </c>
      <c r="G9" t="s">
        <v>71</v>
      </c>
      <c r="H9">
        <v>49</v>
      </c>
      <c r="I9" t="s">
        <v>49</v>
      </c>
      <c r="J9" t="s">
        <v>72</v>
      </c>
    </row>
    <row r="10" spans="1:10" x14ac:dyDescent="0.25">
      <c r="A10">
        <v>410716</v>
      </c>
      <c r="B10" t="s">
        <v>73</v>
      </c>
      <c r="C10">
        <v>410716</v>
      </c>
      <c r="D10" t="s">
        <v>69</v>
      </c>
      <c r="E10" t="s">
        <v>70</v>
      </c>
      <c r="F10" t="s">
        <v>34</v>
      </c>
      <c r="G10" t="s">
        <v>71</v>
      </c>
      <c r="H10">
        <v>49</v>
      </c>
      <c r="I10" t="s">
        <v>49</v>
      </c>
      <c r="J10" t="s">
        <v>74</v>
      </c>
    </row>
    <row r="11" spans="1:10" x14ac:dyDescent="0.25">
      <c r="A11">
        <v>473288</v>
      </c>
      <c r="B11" t="s">
        <v>75</v>
      </c>
      <c r="C11" t="s">
        <v>76</v>
      </c>
      <c r="D11" t="s">
        <v>77</v>
      </c>
      <c r="E11" t="s">
        <v>78</v>
      </c>
      <c r="F11" t="s">
        <v>34</v>
      </c>
      <c r="G11" t="s">
        <v>79</v>
      </c>
      <c r="H11">
        <v>49</v>
      </c>
      <c r="I11" t="s">
        <v>49</v>
      </c>
      <c r="J11" t="s">
        <v>80</v>
      </c>
    </row>
    <row r="12" spans="1:10" x14ac:dyDescent="0.25">
      <c r="A12">
        <v>387730</v>
      </c>
      <c r="B12" t="s">
        <v>81</v>
      </c>
      <c r="C12">
        <v>387730</v>
      </c>
      <c r="D12" t="s">
        <v>82</v>
      </c>
      <c r="E12" t="s">
        <v>53</v>
      </c>
      <c r="F12" t="s">
        <v>34</v>
      </c>
      <c r="G12" t="s">
        <v>83</v>
      </c>
      <c r="H12">
        <v>49</v>
      </c>
      <c r="I12" t="s">
        <v>49</v>
      </c>
      <c r="J12" t="s">
        <v>84</v>
      </c>
    </row>
    <row r="13" spans="1:10" x14ac:dyDescent="0.25">
      <c r="A13">
        <v>388377</v>
      </c>
      <c r="B13" t="s">
        <v>85</v>
      </c>
      <c r="C13">
        <v>388377</v>
      </c>
      <c r="D13" t="s">
        <v>82</v>
      </c>
      <c r="E13" t="s">
        <v>53</v>
      </c>
      <c r="F13" t="s">
        <v>34</v>
      </c>
      <c r="G13" t="s">
        <v>83</v>
      </c>
      <c r="H13">
        <v>49</v>
      </c>
      <c r="I13" t="s">
        <v>49</v>
      </c>
      <c r="J13" t="s">
        <v>84</v>
      </c>
    </row>
    <row r="14" spans="1:10" x14ac:dyDescent="0.25">
      <c r="A14">
        <v>392583</v>
      </c>
      <c r="B14" t="s">
        <v>86</v>
      </c>
      <c r="C14">
        <v>392583</v>
      </c>
      <c r="D14" t="s">
        <v>82</v>
      </c>
      <c r="E14" t="s">
        <v>53</v>
      </c>
      <c r="F14" t="s">
        <v>34</v>
      </c>
      <c r="G14" t="s">
        <v>83</v>
      </c>
      <c r="H14">
        <v>49</v>
      </c>
      <c r="I14" t="s">
        <v>49</v>
      </c>
      <c r="J14" t="s">
        <v>87</v>
      </c>
    </row>
    <row r="15" spans="1:10" x14ac:dyDescent="0.25">
      <c r="A15">
        <v>393218</v>
      </c>
      <c r="B15" t="s">
        <v>88</v>
      </c>
      <c r="C15">
        <v>393218</v>
      </c>
      <c r="D15" t="s">
        <v>82</v>
      </c>
      <c r="E15" t="s">
        <v>53</v>
      </c>
      <c r="F15" t="s">
        <v>34</v>
      </c>
      <c r="G15" t="s">
        <v>83</v>
      </c>
      <c r="H15">
        <v>49</v>
      </c>
      <c r="I15" t="s">
        <v>49</v>
      </c>
      <c r="J15" t="s">
        <v>89</v>
      </c>
    </row>
    <row r="16" spans="1:10" x14ac:dyDescent="0.25">
      <c r="A16">
        <v>394385</v>
      </c>
      <c r="B16" t="s">
        <v>90</v>
      </c>
      <c r="C16">
        <v>394385</v>
      </c>
      <c r="D16" t="s">
        <v>82</v>
      </c>
      <c r="E16" t="s">
        <v>53</v>
      </c>
      <c r="F16" t="s">
        <v>34</v>
      </c>
      <c r="G16" t="s">
        <v>83</v>
      </c>
      <c r="H16">
        <v>49</v>
      </c>
      <c r="I16" t="s">
        <v>49</v>
      </c>
      <c r="J16" t="s">
        <v>89</v>
      </c>
    </row>
    <row r="17" spans="1:10" x14ac:dyDescent="0.25">
      <c r="A17">
        <v>383300</v>
      </c>
      <c r="B17" t="s">
        <v>91</v>
      </c>
      <c r="C17">
        <v>383300</v>
      </c>
      <c r="D17" t="s">
        <v>92</v>
      </c>
      <c r="E17" t="s">
        <v>53</v>
      </c>
      <c r="F17" t="s">
        <v>34</v>
      </c>
      <c r="G17" t="s">
        <v>93</v>
      </c>
      <c r="H17">
        <v>49</v>
      </c>
      <c r="I17" t="s">
        <v>49</v>
      </c>
      <c r="J17" t="s">
        <v>94</v>
      </c>
    </row>
    <row r="18" spans="1:10" x14ac:dyDescent="0.25">
      <c r="A18">
        <v>312285</v>
      </c>
      <c r="B18" t="s">
        <v>95</v>
      </c>
      <c r="C18">
        <v>312285</v>
      </c>
      <c r="D18" t="s">
        <v>53</v>
      </c>
      <c r="E18" t="s">
        <v>53</v>
      </c>
      <c r="F18" t="s">
        <v>34</v>
      </c>
      <c r="G18" t="s">
        <v>96</v>
      </c>
      <c r="H18">
        <v>49</v>
      </c>
      <c r="I18" t="s">
        <v>49</v>
      </c>
      <c r="J18" t="s">
        <v>97</v>
      </c>
    </row>
    <row r="19" spans="1:10" x14ac:dyDescent="0.25">
      <c r="A19">
        <v>312997</v>
      </c>
      <c r="B19" t="s">
        <v>98</v>
      </c>
      <c r="C19">
        <v>312997</v>
      </c>
      <c r="D19" t="s">
        <v>53</v>
      </c>
      <c r="E19" t="s">
        <v>53</v>
      </c>
      <c r="F19" t="s">
        <v>34</v>
      </c>
      <c r="G19" t="s">
        <v>96</v>
      </c>
      <c r="H19">
        <v>49</v>
      </c>
      <c r="I19" t="s">
        <v>49</v>
      </c>
      <c r="J19" t="s">
        <v>99</v>
      </c>
    </row>
    <row r="20" spans="1:10" x14ac:dyDescent="0.25">
      <c r="A20">
        <v>333061</v>
      </c>
      <c r="B20" t="s">
        <v>100</v>
      </c>
      <c r="C20">
        <v>333061</v>
      </c>
      <c r="D20" t="s">
        <v>101</v>
      </c>
      <c r="E20" t="s">
        <v>101</v>
      </c>
      <c r="F20" t="s">
        <v>34</v>
      </c>
      <c r="G20" t="s">
        <v>96</v>
      </c>
      <c r="H20">
        <v>49</v>
      </c>
      <c r="I20" t="s">
        <v>49</v>
      </c>
      <c r="J20"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CARTERA HOSPITAL</vt:lpstr>
      <vt:lpstr>VERIFICACION</vt:lpstr>
      <vt:lpstr>RESUMEN </vt:lpstr>
      <vt:lpstr>DEVOLUCIONES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CARTERA</dc:creator>
  <cp:lastModifiedBy>Leidy Johana Ruiz Wilches</cp:lastModifiedBy>
  <dcterms:created xsi:type="dcterms:W3CDTF">2022-06-09T22:11:01Z</dcterms:created>
  <dcterms:modified xsi:type="dcterms:W3CDTF">2022-06-17T22:30:12Z</dcterms:modified>
</cp:coreProperties>
</file>