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oosaludcom-my.sharepoint.com/personal/lejruiz_coosalud_com/Documents/CRUCES DE CARTERA/2. HOSPITAL PEDRO LEON ALVAREZ DIAZ LA MESA/"/>
    </mc:Choice>
  </mc:AlternateContent>
  <xr:revisionPtr revIDLastSave="597" documentId="8_{FFBDFB58-63B7-47B5-9A51-60EC8532F652}" xr6:coauthVersionLast="47" xr6:coauthVersionMax="47" xr10:uidLastSave="{92D42D2B-ADEE-4A32-A3B8-221D014515B4}"/>
  <bookViews>
    <workbookView xWindow="-120" yWindow="-120" windowWidth="29040" windowHeight="15840" firstSheet="1" activeTab="2" xr2:uid="{559276A2-ACC8-4E25-A9AA-A5235E39166A}"/>
  </bookViews>
  <sheets>
    <sheet name="CARTERA HOSPITAL" sheetId="1" r:id="rId1"/>
    <sheet name="VERIFICACION" sheetId="6" r:id="rId2"/>
    <sheet name="RESUMEN" sheetId="8" r:id="rId3"/>
    <sheet name="DEVOLUCIONES" sheetId="7" r:id="rId4"/>
    <sheet name="PAGOS" sheetId="2" r:id="rId5"/>
    <sheet name="CARTERA COOSALUD" sheetId="5" r:id="rId6"/>
    <sheet name="GLOSAS POR CONCILIAR" sheetId="3" r:id="rId7"/>
    <sheet name="EN PROCESO DE AUD" sheetId="4" r:id="rId8"/>
  </sheets>
  <definedNames>
    <definedName name="_xlnm._FilterDatabase" localSheetId="5" hidden="1">'CARTERA COOSALUD'!$B$1:$J$38</definedName>
    <definedName name="_xlnm._FilterDatabase" localSheetId="0" hidden="1">'CARTERA HOSPITAL'!$A$12:$E$246</definedName>
    <definedName name="_xlnm._FilterDatabase" localSheetId="4" hidden="1">PAGOS!$A$1:$K$239</definedName>
    <definedName name="_xlnm._FilterDatabase" localSheetId="1" hidden="1">VERIFICACION!$A$1:$I$235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6" i="8" l="1"/>
  <c r="F21" i="8"/>
  <c r="E21" i="8"/>
  <c r="F17" i="8"/>
  <c r="F16" i="8"/>
  <c r="F15" i="8"/>
  <c r="F14" i="8"/>
  <c r="F13" i="8"/>
  <c r="F12" i="8"/>
  <c r="F10" i="8"/>
  <c r="D19" i="8"/>
  <c r="D22" i="8" s="1"/>
  <c r="D26" i="8" s="1"/>
  <c r="E19" i="8"/>
  <c r="C19" i="8"/>
  <c r="C22" i="8" s="1"/>
  <c r="C26" i="8" s="1"/>
  <c r="B19" i="8"/>
  <c r="B22" i="8" s="1"/>
  <c r="B26" i="8" s="1"/>
  <c r="F19" i="8"/>
  <c r="F22" i="8" s="1"/>
  <c r="H165" i="6"/>
  <c r="H131" i="6"/>
  <c r="I131" i="6" s="1"/>
  <c r="H130" i="6"/>
  <c r="I130" i="6" s="1"/>
  <c r="H129" i="6"/>
  <c r="I129" i="6" s="1"/>
  <c r="H128" i="6"/>
  <c r="H127" i="6"/>
  <c r="H116" i="6"/>
  <c r="H112" i="6"/>
  <c r="I112" i="6" s="1"/>
  <c r="H111" i="6"/>
  <c r="H110" i="6"/>
  <c r="I110" i="6" s="1"/>
  <c r="H109" i="6"/>
  <c r="I109" i="6" s="1"/>
  <c r="H108" i="6"/>
  <c r="I108" i="6" s="1"/>
  <c r="H107" i="6"/>
  <c r="H106" i="6"/>
  <c r="I106" i="6" s="1"/>
  <c r="H105" i="6"/>
  <c r="I105" i="6" s="1"/>
  <c r="H104" i="6"/>
  <c r="I104" i="6" s="1"/>
  <c r="H103" i="6"/>
  <c r="H102" i="6"/>
  <c r="I102" i="6" s="1"/>
  <c r="H101" i="6"/>
  <c r="I101" i="6" s="1"/>
  <c r="H100" i="6"/>
  <c r="I100" i="6" s="1"/>
  <c r="H99" i="6"/>
  <c r="H98" i="6"/>
  <c r="I98" i="6" s="1"/>
  <c r="H97" i="6"/>
  <c r="I97" i="6" s="1"/>
  <c r="H93" i="6"/>
  <c r="I93" i="6" s="1"/>
  <c r="H92" i="6"/>
  <c r="H91" i="6"/>
  <c r="I91" i="6" s="1"/>
  <c r="H90" i="6"/>
  <c r="I90" i="6" s="1"/>
  <c r="H89" i="6"/>
  <c r="I89" i="6" s="1"/>
  <c r="H88" i="6"/>
  <c r="H87" i="6"/>
  <c r="I87" i="6" s="1"/>
  <c r="H86" i="6"/>
  <c r="H85" i="6"/>
  <c r="I85" i="6" s="1"/>
  <c r="H84" i="6"/>
  <c r="H83" i="6"/>
  <c r="I83" i="6" s="1"/>
  <c r="H82" i="6"/>
  <c r="I82" i="6" s="1"/>
  <c r="H81" i="6"/>
  <c r="I81" i="6" s="1"/>
  <c r="H80" i="6"/>
  <c r="H79" i="6"/>
  <c r="I79" i="6" s="1"/>
  <c r="H78" i="6"/>
  <c r="H77" i="6"/>
  <c r="I77" i="6" s="1"/>
  <c r="H76" i="6"/>
  <c r="H75" i="6"/>
  <c r="I75" i="6" s="1"/>
  <c r="H74" i="6"/>
  <c r="I74" i="6" s="1"/>
  <c r="H73" i="6"/>
  <c r="I73" i="6" s="1"/>
  <c r="H72" i="6"/>
  <c r="H71" i="6"/>
  <c r="I71" i="6" s="1"/>
  <c r="H70" i="6"/>
  <c r="I70" i="6" s="1"/>
  <c r="H69" i="6"/>
  <c r="I69" i="6" s="1"/>
  <c r="H68" i="6"/>
  <c r="H67" i="6"/>
  <c r="I67" i="6" s="1"/>
  <c r="H66" i="6"/>
  <c r="H65" i="6"/>
  <c r="I65" i="6" s="1"/>
  <c r="H64" i="6"/>
  <c r="H63" i="6"/>
  <c r="I63" i="6" s="1"/>
  <c r="H62" i="6"/>
  <c r="I62" i="6" s="1"/>
  <c r="H61" i="6"/>
  <c r="I61" i="6" s="1"/>
  <c r="H60" i="6"/>
  <c r="H59" i="6"/>
  <c r="I59" i="6" s="1"/>
  <c r="H58" i="6"/>
  <c r="H57" i="6"/>
  <c r="I57" i="6" s="1"/>
  <c r="H56" i="6"/>
  <c r="H55" i="6"/>
  <c r="I55" i="6" s="1"/>
  <c r="H54" i="6"/>
  <c r="I54" i="6" s="1"/>
  <c r="H53" i="6"/>
  <c r="I53" i="6" s="1"/>
  <c r="H52" i="6"/>
  <c r="H51" i="6"/>
  <c r="I51" i="6" s="1"/>
  <c r="H50" i="6"/>
  <c r="I50" i="6" s="1"/>
  <c r="H49" i="6"/>
  <c r="I49" i="6" s="1"/>
  <c r="H48" i="6"/>
  <c r="H47" i="6"/>
  <c r="I47" i="6" s="1"/>
  <c r="H46" i="6"/>
  <c r="I46" i="6" s="1"/>
  <c r="H45" i="6"/>
  <c r="I45" i="6" s="1"/>
  <c r="H44" i="6"/>
  <c r="H43" i="6"/>
  <c r="I43" i="6" s="1"/>
  <c r="H42" i="6"/>
  <c r="I42" i="6" s="1"/>
  <c r="H41" i="6"/>
  <c r="I41" i="6" s="1"/>
  <c r="H40" i="6"/>
  <c r="H39" i="6"/>
  <c r="I39" i="6" s="1"/>
  <c r="H38" i="6"/>
  <c r="I38" i="6" s="1"/>
  <c r="H37" i="6"/>
  <c r="I37" i="6" s="1"/>
  <c r="H36" i="6"/>
  <c r="H35" i="6"/>
  <c r="I35" i="6" s="1"/>
  <c r="H34" i="6"/>
  <c r="H33" i="6"/>
  <c r="I33" i="6" s="1"/>
  <c r="H32" i="6"/>
  <c r="H31" i="6"/>
  <c r="I31" i="6" s="1"/>
  <c r="H30" i="6"/>
  <c r="I30" i="6" s="1"/>
  <c r="H29" i="6"/>
  <c r="I29" i="6" s="1"/>
  <c r="H28" i="6"/>
  <c r="H27" i="6"/>
  <c r="I27" i="6" s="1"/>
  <c r="H26" i="6"/>
  <c r="H25" i="6"/>
  <c r="I25" i="6" s="1"/>
  <c r="H24" i="6"/>
  <c r="H23" i="6"/>
  <c r="I23" i="6" s="1"/>
  <c r="H21" i="6"/>
  <c r="I21" i="6" s="1"/>
  <c r="H20" i="6"/>
  <c r="I20" i="6" s="1"/>
  <c r="H19" i="6"/>
  <c r="H18" i="6"/>
  <c r="I18" i="6" s="1"/>
  <c r="H17" i="6"/>
  <c r="I17" i="6" s="1"/>
  <c r="H16" i="6"/>
  <c r="I16" i="6" s="1"/>
  <c r="H15" i="6"/>
  <c r="H14" i="6"/>
  <c r="I14" i="6" s="1"/>
  <c r="H13" i="6"/>
  <c r="I13" i="6" s="1"/>
  <c r="H12" i="6"/>
  <c r="I12" i="6" s="1"/>
  <c r="H11" i="6"/>
  <c r="H10" i="6"/>
  <c r="I10" i="6" s="1"/>
  <c r="H9" i="6"/>
  <c r="I9" i="6" s="1"/>
  <c r="H8" i="6"/>
  <c r="I8" i="6" s="1"/>
  <c r="H7" i="6"/>
  <c r="H6" i="6"/>
  <c r="I6" i="6" s="1"/>
  <c r="H5" i="6"/>
  <c r="I5" i="6" s="1"/>
  <c r="H4" i="6"/>
  <c r="I4" i="6" s="1"/>
  <c r="G227" i="6"/>
  <c r="I227" i="6" s="1"/>
  <c r="G216" i="6"/>
  <c r="I216" i="6" s="1"/>
  <c r="G206" i="6"/>
  <c r="I206" i="6" s="1"/>
  <c r="G199" i="6"/>
  <c r="I199" i="6" s="1"/>
  <c r="G198" i="6"/>
  <c r="G197" i="6"/>
  <c r="I197" i="6" s="1"/>
  <c r="G187" i="6"/>
  <c r="G183" i="6"/>
  <c r="I183" i="6" s="1"/>
  <c r="G174" i="6"/>
  <c r="I174" i="6" s="1"/>
  <c r="G171" i="6"/>
  <c r="I171" i="6" s="1"/>
  <c r="G161" i="6"/>
  <c r="I161" i="6" s="1"/>
  <c r="G159" i="6"/>
  <c r="I159" i="6" s="1"/>
  <c r="G158" i="6"/>
  <c r="I158" i="6" s="1"/>
  <c r="G151" i="6"/>
  <c r="I151" i="6" s="1"/>
  <c r="G150" i="6"/>
  <c r="I150" i="6" s="1"/>
  <c r="G146" i="6"/>
  <c r="I146" i="6" s="1"/>
  <c r="G121" i="6"/>
  <c r="I121" i="6" s="1"/>
  <c r="G120" i="6"/>
  <c r="I120" i="6" s="1"/>
  <c r="G96" i="6"/>
  <c r="G95" i="6"/>
  <c r="I95" i="6" s="1"/>
  <c r="G94" i="6"/>
  <c r="I94" i="6" s="1"/>
  <c r="G22" i="6"/>
  <c r="I22" i="6" s="1"/>
  <c r="I96" i="6"/>
  <c r="I122" i="6"/>
  <c r="I126" i="6"/>
  <c r="I162" i="6"/>
  <c r="I166" i="6"/>
  <c r="I178" i="6"/>
  <c r="I198" i="6"/>
  <c r="I210" i="6"/>
  <c r="I234" i="6"/>
  <c r="I7" i="6"/>
  <c r="I11" i="6"/>
  <c r="I15" i="6"/>
  <c r="I19" i="6"/>
  <c r="I24" i="6"/>
  <c r="I26" i="6"/>
  <c r="I28" i="6"/>
  <c r="I32" i="6"/>
  <c r="I34" i="6"/>
  <c r="I36" i="6"/>
  <c r="I40" i="6"/>
  <c r="I44" i="6"/>
  <c r="I48" i="6"/>
  <c r="I52" i="6"/>
  <c r="I56" i="6"/>
  <c r="I58" i="6"/>
  <c r="I60" i="6"/>
  <c r="I64" i="6"/>
  <c r="I66" i="6"/>
  <c r="I68" i="6"/>
  <c r="I72" i="6"/>
  <c r="I76" i="6"/>
  <c r="I78" i="6"/>
  <c r="I80" i="6"/>
  <c r="I84" i="6"/>
  <c r="I86" i="6"/>
  <c r="I88" i="6"/>
  <c r="I92" i="6"/>
  <c r="I99" i="6"/>
  <c r="I103" i="6"/>
  <c r="I107" i="6"/>
  <c r="I111" i="6"/>
  <c r="I116" i="6"/>
  <c r="I127" i="6"/>
  <c r="I128" i="6"/>
  <c r="I187" i="6"/>
  <c r="I229" i="6"/>
  <c r="C235" i="6"/>
  <c r="F154" i="6"/>
  <c r="F157" i="6"/>
  <c r="I157" i="6" s="1"/>
  <c r="F163" i="6"/>
  <c r="I163" i="6" s="1"/>
  <c r="F164" i="6"/>
  <c r="I164" i="6" s="1"/>
  <c r="F165" i="6"/>
  <c r="I165" i="6" s="1"/>
  <c r="F173" i="6"/>
  <c r="I173" i="6" s="1"/>
  <c r="F202" i="6"/>
  <c r="F213" i="6"/>
  <c r="F215" i="6"/>
  <c r="D170" i="6"/>
  <c r="D175" i="6"/>
  <c r="I175" i="6" s="1"/>
  <c r="D184" i="6"/>
  <c r="D185" i="6"/>
  <c r="I185" i="6" s="1"/>
  <c r="D186" i="6"/>
  <c r="D188" i="6"/>
  <c r="I188" i="6" s="1"/>
  <c r="D190" i="6"/>
  <c r="D191" i="6"/>
  <c r="I191" i="6" s="1"/>
  <c r="D192" i="6"/>
  <c r="I192" i="6" s="1"/>
  <c r="D194" i="6"/>
  <c r="D196" i="6"/>
  <c r="I196" i="6" s="1"/>
  <c r="D200" i="6"/>
  <c r="I200" i="6" s="1"/>
  <c r="D201" i="6"/>
  <c r="I201" i="6" s="1"/>
  <c r="D204" i="6"/>
  <c r="I204" i="6" s="1"/>
  <c r="D207" i="6"/>
  <c r="I207" i="6" s="1"/>
  <c r="D208" i="6"/>
  <c r="I208" i="6" s="1"/>
  <c r="D214" i="6"/>
  <c r="D215" i="6"/>
  <c r="D220" i="6"/>
  <c r="I220" i="6" s="1"/>
  <c r="D221" i="6"/>
  <c r="D222" i="6"/>
  <c r="D223" i="6"/>
  <c r="I223" i="6" s="1"/>
  <c r="D224" i="6"/>
  <c r="I224" i="6" s="1"/>
  <c r="D226" i="6"/>
  <c r="D228" i="6"/>
  <c r="I228" i="6" s="1"/>
  <c r="D230" i="6"/>
  <c r="D231" i="6"/>
  <c r="D232" i="6"/>
  <c r="I232" i="6" s="1"/>
  <c r="D233" i="6"/>
  <c r="I233" i="6" s="1"/>
  <c r="E3" i="6"/>
  <c r="I3" i="6" s="1"/>
  <c r="I113" i="6"/>
  <c r="E114" i="6"/>
  <c r="E115" i="6"/>
  <c r="I115" i="6" s="1"/>
  <c r="E117" i="6"/>
  <c r="I117" i="6" s="1"/>
  <c r="E118" i="6"/>
  <c r="E119" i="6"/>
  <c r="I119" i="6" s="1"/>
  <c r="E123" i="6"/>
  <c r="I123" i="6" s="1"/>
  <c r="E124" i="6"/>
  <c r="I124" i="6" s="1"/>
  <c r="I125" i="6"/>
  <c r="E132" i="6"/>
  <c r="I132" i="6" s="1"/>
  <c r="E133" i="6"/>
  <c r="I133" i="6" s="1"/>
  <c r="E134" i="6"/>
  <c r="I135" i="6"/>
  <c r="I136" i="6"/>
  <c r="E137" i="6"/>
  <c r="I137" i="6" s="1"/>
  <c r="E138" i="6"/>
  <c r="E139" i="6"/>
  <c r="I139" i="6" s="1"/>
  <c r="E140" i="6"/>
  <c r="I140" i="6" s="1"/>
  <c r="I141" i="6"/>
  <c r="E142" i="6"/>
  <c r="E143" i="6"/>
  <c r="I143" i="6" s="1"/>
  <c r="E144" i="6"/>
  <c r="I144" i="6" s="1"/>
  <c r="E145" i="6"/>
  <c r="I145" i="6" s="1"/>
  <c r="E147" i="6"/>
  <c r="I147" i="6" s="1"/>
  <c r="E148" i="6"/>
  <c r="I148" i="6" s="1"/>
  <c r="E149" i="6"/>
  <c r="I149" i="6" s="1"/>
  <c r="I152" i="6"/>
  <c r="E153" i="6"/>
  <c r="I153" i="6" s="1"/>
  <c r="E154" i="6"/>
  <c r="E155" i="6"/>
  <c r="I155" i="6" s="1"/>
  <c r="E156" i="6"/>
  <c r="I156" i="6" s="1"/>
  <c r="I160" i="6"/>
  <c r="E167" i="6"/>
  <c r="I167" i="6" s="1"/>
  <c r="E168" i="6"/>
  <c r="I168" i="6" s="1"/>
  <c r="I169" i="6"/>
  <c r="E172" i="6"/>
  <c r="I172" i="6" s="1"/>
  <c r="I176" i="6"/>
  <c r="I177" i="6"/>
  <c r="E179" i="6"/>
  <c r="I179" i="6" s="1"/>
  <c r="E180" i="6"/>
  <c r="I180" i="6" s="1"/>
  <c r="E181" i="6"/>
  <c r="I181" i="6" s="1"/>
  <c r="E182" i="6"/>
  <c r="E184" i="6"/>
  <c r="E189" i="6"/>
  <c r="I189" i="6" s="1"/>
  <c r="E190" i="6"/>
  <c r="E193" i="6"/>
  <c r="I193" i="6" s="1"/>
  <c r="E195" i="6"/>
  <c r="I195" i="6" s="1"/>
  <c r="E202" i="6"/>
  <c r="E203" i="6"/>
  <c r="I203" i="6" s="1"/>
  <c r="E205" i="6"/>
  <c r="I205" i="6" s="1"/>
  <c r="E209" i="6"/>
  <c r="I209" i="6" s="1"/>
  <c r="E211" i="6"/>
  <c r="I211" i="6" s="1"/>
  <c r="E212" i="6"/>
  <c r="I212" i="6" s="1"/>
  <c r="E213" i="6"/>
  <c r="E214" i="6"/>
  <c r="E215" i="6"/>
  <c r="E217" i="6"/>
  <c r="I217" i="6" s="1"/>
  <c r="E218" i="6"/>
  <c r="E219" i="6"/>
  <c r="I219" i="6" s="1"/>
  <c r="E221" i="6"/>
  <c r="E225" i="6"/>
  <c r="I225" i="6" s="1"/>
  <c r="E231" i="6"/>
  <c r="E2" i="6"/>
  <c r="E22" i="8" l="1"/>
  <c r="E26" i="8" s="1"/>
  <c r="H235" i="6"/>
  <c r="G235" i="6"/>
  <c r="I142" i="6"/>
  <c r="I138" i="6"/>
  <c r="I134" i="6"/>
  <c r="I114" i="6"/>
  <c r="I226" i="6"/>
  <c r="I218" i="6"/>
  <c r="I182" i="6"/>
  <c r="I118" i="6"/>
  <c r="I230" i="6"/>
  <c r="I194" i="6"/>
  <c r="I202" i="6"/>
  <c r="I222" i="6"/>
  <c r="I186" i="6"/>
  <c r="I170" i="6"/>
  <c r="I2" i="6"/>
  <c r="I190" i="6"/>
  <c r="I154" i="6"/>
  <c r="I213" i="6"/>
  <c r="I231" i="6"/>
  <c r="F235" i="6"/>
  <c r="I184" i="6"/>
  <c r="I215" i="6"/>
  <c r="I214" i="6"/>
  <c r="I221" i="6"/>
  <c r="E235" i="6"/>
  <c r="D235" i="6"/>
  <c r="E246" i="1"/>
  <c r="I235" i="6" l="1"/>
</calcChain>
</file>

<file path=xl/sharedStrings.xml><?xml version="1.0" encoding="utf-8"?>
<sst xmlns="http://schemas.openxmlformats.org/spreadsheetml/2006/main" count="3014" uniqueCount="1164">
  <si>
    <t>TOTAL</t>
  </si>
  <si>
    <t>PLAD</t>
  </si>
  <si>
    <t>HPLA</t>
  </si>
  <si>
    <t>SALDO RECLAMADO</t>
  </si>
  <si>
    <t>FECHA DE RADICACION</t>
  </si>
  <si>
    <t>FECHA DE FACTURA</t>
  </si>
  <si>
    <t>N DE FACTURA</t>
  </si>
  <si>
    <t>PREFIJO DE FACTURA</t>
  </si>
  <si>
    <t>23 DE MAYO DE 2022</t>
  </si>
  <si>
    <t>FECHA DE RECLAMACION:</t>
  </si>
  <si>
    <t>CELULAR:</t>
  </si>
  <si>
    <t>5878570 ext 202</t>
  </si>
  <si>
    <t>FIJO:</t>
  </si>
  <si>
    <t>TELEFONO DE CONTACTO:</t>
  </si>
  <si>
    <t>cartera@hospilamesa.gov.co</t>
  </si>
  <si>
    <t>CORREO ELECTRONICO:</t>
  </si>
  <si>
    <t>YOLANDA NATALY DUQUE BELTRAN</t>
  </si>
  <si>
    <t>PERSONA DE CONTACTO:</t>
  </si>
  <si>
    <t>FECHA DE CORTE:</t>
  </si>
  <si>
    <t>SEDE PRINCIPAL</t>
  </si>
  <si>
    <t>SEDE QUE RECLAMA:</t>
  </si>
  <si>
    <t>900226715</t>
  </si>
  <si>
    <t>NIT:</t>
  </si>
  <si>
    <t>COOSALUD EPS´S</t>
  </si>
  <si>
    <t>COMPAÑÍA:</t>
  </si>
  <si>
    <t>890,680,027</t>
  </si>
  <si>
    <t>E.S.E HOSPITAL PEDRO LEON ALVAREZ DIAZ LA MESA CUNDINAMARCA</t>
  </si>
  <si>
    <t>NOMBRE IPS:</t>
  </si>
  <si>
    <t>Referencia</t>
  </si>
  <si>
    <t>Importe en moneda local</t>
  </si>
  <si>
    <t>Cuenta de mayor</t>
  </si>
  <si>
    <t>Nº documento</t>
  </si>
  <si>
    <t>Fecha de documento</t>
  </si>
  <si>
    <t>Clase de documento</t>
  </si>
  <si>
    <t>Doc.compensación</t>
  </si>
  <si>
    <t>Texto</t>
  </si>
  <si>
    <t>Centro de beneficio</t>
  </si>
  <si>
    <t>Asignación</t>
  </si>
  <si>
    <t>PLAD133879</t>
  </si>
  <si>
    <t>2205200201</t>
  </si>
  <si>
    <t>1909267118</t>
  </si>
  <si>
    <t>KR</t>
  </si>
  <si>
    <t>GLOSA INICIAL GL-087654327832783</t>
  </si>
  <si>
    <t>800120011</t>
  </si>
  <si>
    <t>1062203802</t>
  </si>
  <si>
    <t>PLAD34116</t>
  </si>
  <si>
    <t>1906347102</t>
  </si>
  <si>
    <t>GLOSA INICIAL GL-689251639591</t>
  </si>
  <si>
    <t>6872020011</t>
  </si>
  <si>
    <t>2051112828</t>
  </si>
  <si>
    <t>PLAD30407</t>
  </si>
  <si>
    <t>1906331954</t>
  </si>
  <si>
    <t>GLOSA INICIAL GL-0855555559320603</t>
  </si>
  <si>
    <t>868520011</t>
  </si>
  <si>
    <t>2051113065</t>
  </si>
  <si>
    <t>PLAD140101</t>
  </si>
  <si>
    <t>1909764535</t>
  </si>
  <si>
    <t>GLOSA INICIAL GL-087654327832875</t>
  </si>
  <si>
    <t>867520011</t>
  </si>
  <si>
    <t>2081404317</t>
  </si>
  <si>
    <t>PLAD140929</t>
  </si>
  <si>
    <t>1909764583</t>
  </si>
  <si>
    <t>GLOSA INICIAL GL-087654327832883</t>
  </si>
  <si>
    <t>814120011</t>
  </si>
  <si>
    <t>PLAD81039</t>
  </si>
  <si>
    <t>2205200101</t>
  </si>
  <si>
    <t>1907954212</t>
  </si>
  <si>
    <t>GLOSA INICIAL GL-255555564733632</t>
  </si>
  <si>
    <t>2575420011</t>
  </si>
  <si>
    <t>7071255120</t>
  </si>
  <si>
    <t>PLAD76187</t>
  </si>
  <si>
    <t>1907463188</t>
  </si>
  <si>
    <t>GLOSA INICIAL GL-087654327831570</t>
  </si>
  <si>
    <t>7071257478</t>
  </si>
  <si>
    <t>PLAD80006</t>
  </si>
  <si>
    <t>1907931912</t>
  </si>
  <si>
    <t>GLOSA INICIAL GL-13452328193</t>
  </si>
  <si>
    <t>1305220011</t>
  </si>
  <si>
    <t>7071258401</t>
  </si>
  <si>
    <t>PLAD90179</t>
  </si>
  <si>
    <t>1908202468</t>
  </si>
  <si>
    <t>GLOSA INICIAL GL-25765433843119</t>
  </si>
  <si>
    <t>8091129166</t>
  </si>
  <si>
    <t>Sucursal</t>
  </si>
  <si>
    <t>Nit Prestador</t>
  </si>
  <si>
    <t>Nombre Prestador</t>
  </si>
  <si>
    <t>Num Factura</t>
  </si>
  <si>
    <t>Antioquia</t>
  </si>
  <si>
    <t>890680027</t>
  </si>
  <si>
    <t>E.S.E. HOSPITAL PEDRO LEON ALVAREZ DIAZ</t>
  </si>
  <si>
    <t>PLAD136397</t>
  </si>
  <si>
    <t>PLAD152403</t>
  </si>
  <si>
    <t>PLAD157614</t>
  </si>
  <si>
    <t>Boyaca</t>
  </si>
  <si>
    <t>PLAD159063</t>
  </si>
  <si>
    <t>PLAD159383</t>
  </si>
  <si>
    <t>PLAD159596</t>
  </si>
  <si>
    <t>Santander</t>
  </si>
  <si>
    <t>PLAD160004</t>
  </si>
  <si>
    <t>Valle</t>
  </si>
  <si>
    <t>PLAD161062</t>
  </si>
  <si>
    <t>Bolivar</t>
  </si>
  <si>
    <t>PLAD161210</t>
  </si>
  <si>
    <t>PLAD161535</t>
  </si>
  <si>
    <t>PLAD163671</t>
  </si>
  <si>
    <t>PLAD164326</t>
  </si>
  <si>
    <t>PLAD164563</t>
  </si>
  <si>
    <t>Atlantico</t>
  </si>
  <si>
    <t>PLAD166253</t>
  </si>
  <si>
    <t>PLAD166330</t>
  </si>
  <si>
    <t>HPLA3103335</t>
  </si>
  <si>
    <t>103563809</t>
  </si>
  <si>
    <t>AB</t>
  </si>
  <si>
    <t>5400117011</t>
  </si>
  <si>
    <t>1901231380</t>
  </si>
  <si>
    <t>8081002364</t>
  </si>
  <si>
    <t>HPLA3237772</t>
  </si>
  <si>
    <t>104364927</t>
  </si>
  <si>
    <t>4728817011</t>
  </si>
  <si>
    <t>1902247803</t>
  </si>
  <si>
    <t>2191628750</t>
  </si>
  <si>
    <t>HPLA3158576</t>
  </si>
  <si>
    <t>1902075464</t>
  </si>
  <si>
    <t>104364928</t>
  </si>
  <si>
    <t>9400117011</t>
  </si>
  <si>
    <t>1031513702</t>
  </si>
  <si>
    <t>HPLA3246200</t>
  </si>
  <si>
    <t>6819017011</t>
  </si>
  <si>
    <t>1902246191</t>
  </si>
  <si>
    <t>21916287500</t>
  </si>
  <si>
    <t>HPLA3153639</t>
  </si>
  <si>
    <t>104364931</t>
  </si>
  <si>
    <t>1900986672.</t>
  </si>
  <si>
    <t>2905100202</t>
  </si>
  <si>
    <t>105065493</t>
  </si>
  <si>
    <t>ABONO FE HPLA3061582 15401018732 JUSTO EMILIO TELL</t>
  </si>
  <si>
    <t>1540117011</t>
  </si>
  <si>
    <t>6010844819</t>
  </si>
  <si>
    <t>2905100102</t>
  </si>
  <si>
    <t>105404545</t>
  </si>
  <si>
    <t>11001164317 DIANA ORJUELA</t>
  </si>
  <si>
    <t>1100120011</t>
  </si>
  <si>
    <t>1040826315</t>
  </si>
  <si>
    <t>PLAD12130.</t>
  </si>
  <si>
    <t>ABONO 11001164317 DIANA ORJUELA</t>
  </si>
  <si>
    <t>2905100103</t>
  </si>
  <si>
    <t>105404549</t>
  </si>
  <si>
    <t>1040829675</t>
  </si>
  <si>
    <t>PLAD13110.</t>
  </si>
  <si>
    <t>ABONO 25754129834 MAYRA DAZA</t>
  </si>
  <si>
    <t>PLAD16237</t>
  </si>
  <si>
    <t>2905100203</t>
  </si>
  <si>
    <t>105404553</t>
  </si>
  <si>
    <t>PLAD16237.</t>
  </si>
  <si>
    <t>ABONO 25754151825 NATALIA BELLO</t>
  </si>
  <si>
    <t>HPLA3588074.</t>
  </si>
  <si>
    <t>105404641</t>
  </si>
  <si>
    <t>ABONO SALDO COMP OCT 2020</t>
  </si>
  <si>
    <t>9400120011</t>
  </si>
  <si>
    <t>HPLA3588074</t>
  </si>
  <si>
    <t>1905214169</t>
  </si>
  <si>
    <t>SALDO COMP OCT 2020</t>
  </si>
  <si>
    <t>9041601007</t>
  </si>
  <si>
    <t>2000378297</t>
  </si>
  <si>
    <t>1330050204</t>
  </si>
  <si>
    <t>2000458017</t>
  </si>
  <si>
    <t>500000000</t>
  </si>
  <si>
    <t>2000385052</t>
  </si>
  <si>
    <t>1904584136</t>
  </si>
  <si>
    <t>6849817011</t>
  </si>
  <si>
    <t>10161703720</t>
  </si>
  <si>
    <t>HPLA3169631</t>
  </si>
  <si>
    <t>HPLA3589886</t>
  </si>
  <si>
    <t>1905744440</t>
  </si>
  <si>
    <t>COMPENSACIÓN HPLA3589886 PAGO OCT 2020</t>
  </si>
  <si>
    <t>6600120011</t>
  </si>
  <si>
    <t>9041602760</t>
  </si>
  <si>
    <t>HPLA3569429</t>
  </si>
  <si>
    <t>1906691752</t>
  </si>
  <si>
    <t>GL</t>
  </si>
  <si>
    <t>1905142638</t>
  </si>
  <si>
    <t>8031547616</t>
  </si>
  <si>
    <t>HPLA3584163</t>
  </si>
  <si>
    <t>1906691950</t>
  </si>
  <si>
    <t>5438520011</t>
  </si>
  <si>
    <t>9041559793</t>
  </si>
  <si>
    <t>PLAD50741</t>
  </si>
  <si>
    <t>1907638570</t>
  </si>
  <si>
    <t>5400120011</t>
  </si>
  <si>
    <t>1906679030</t>
  </si>
  <si>
    <t>4091332666</t>
  </si>
  <si>
    <t>2000048602</t>
  </si>
  <si>
    <t>ZV</t>
  </si>
  <si>
    <t>4700117011</t>
  </si>
  <si>
    <t>4700000000</t>
  </si>
  <si>
    <t>HPLA3061585</t>
  </si>
  <si>
    <t>1900830999</t>
  </si>
  <si>
    <t>47551188234 NEYRIS PAOLA ORTIZ MORALES</t>
  </si>
  <si>
    <t>6010844850</t>
  </si>
  <si>
    <t>HPLA3073736</t>
  </si>
  <si>
    <t>1900970788</t>
  </si>
  <si>
    <t>76895102062 JENNIFER KATERINE MATEUS PINEDA</t>
  </si>
  <si>
    <t>6191419080</t>
  </si>
  <si>
    <t>MPS MAG SEPT_201</t>
  </si>
  <si>
    <t>2000045211</t>
  </si>
  <si>
    <t>ZP</t>
  </si>
  <si>
    <t>EVENTO SEPT_2018</t>
  </si>
  <si>
    <t>magdalena</t>
  </si>
  <si>
    <t>HPLA3168507</t>
  </si>
  <si>
    <t>1901960234</t>
  </si>
  <si>
    <t>2000093983</t>
  </si>
  <si>
    <t>47288106395 KARINA MARIA NIÑO SIERRA</t>
  </si>
  <si>
    <t>1031513704</t>
  </si>
  <si>
    <t>HPLA3217744</t>
  </si>
  <si>
    <t>1902068226</t>
  </si>
  <si>
    <t>1171502667</t>
  </si>
  <si>
    <t>HPLA3229826</t>
  </si>
  <si>
    <t>1902068230</t>
  </si>
  <si>
    <t>47980269621 ANA ELENA CASTRO AYALA</t>
  </si>
  <si>
    <t>4798017011</t>
  </si>
  <si>
    <t>MPS MAG-313</t>
  </si>
  <si>
    <t>2000082976</t>
  </si>
  <si>
    <t>EVENTO FEB_2019</t>
  </si>
  <si>
    <t>HPLA3154904</t>
  </si>
  <si>
    <t>1902075463</t>
  </si>
  <si>
    <t>2000094273</t>
  </si>
  <si>
    <t>94001219283 LUISA ALEXANDRA LOPEZ YAURIPUMA</t>
  </si>
  <si>
    <t>MPS GUA-312</t>
  </si>
  <si>
    <t>9400000000</t>
  </si>
  <si>
    <t>2000082975</t>
  </si>
  <si>
    <t>guainia</t>
  </si>
  <si>
    <t>2000236424</t>
  </si>
  <si>
    <t>2905100201</t>
  </si>
  <si>
    <t>2000317407</t>
  </si>
  <si>
    <t>ABONO COMP PAGO ABRIL 2020</t>
  </si>
  <si>
    <t>6800000000</t>
  </si>
  <si>
    <t>66410773 SAN-150</t>
  </si>
  <si>
    <t>2000285072</t>
  </si>
  <si>
    <t>EVENTO MAR_2020</t>
  </si>
  <si>
    <t>santander</t>
  </si>
  <si>
    <t>HPLA3142603</t>
  </si>
  <si>
    <t>1901516461</t>
  </si>
  <si>
    <t>2000327502</t>
  </si>
  <si>
    <t>70771094204 EIDY  CASTILLO RODRIGUEZ</t>
  </si>
  <si>
    <t>7077117011</t>
  </si>
  <si>
    <t>10051538689</t>
  </si>
  <si>
    <t>HPLA3168741</t>
  </si>
  <si>
    <t>1901574991</t>
  </si>
  <si>
    <t>76622623321 DEIVID HERNANDEZ TRIANA</t>
  </si>
  <si>
    <t>7662217011</t>
  </si>
  <si>
    <t>10161703718</t>
  </si>
  <si>
    <t>SALDO COMP PAGO ABR 2020</t>
  </si>
  <si>
    <t>HPLA3210554</t>
  </si>
  <si>
    <t>1901865865</t>
  </si>
  <si>
    <t>76147263791 ANA MILENA OSPINA</t>
  </si>
  <si>
    <t>7614717011</t>
  </si>
  <si>
    <t>12110948610</t>
  </si>
  <si>
    <t>HPLA3208762</t>
  </si>
  <si>
    <t>1901865877</t>
  </si>
  <si>
    <t>HPLA3210557</t>
  </si>
  <si>
    <t>1901915975</t>
  </si>
  <si>
    <t>121109486100</t>
  </si>
  <si>
    <t>HPLA3210573</t>
  </si>
  <si>
    <t>1901915987</t>
  </si>
  <si>
    <t>70497106 CUN-318</t>
  </si>
  <si>
    <t>HPLA3232034</t>
  </si>
  <si>
    <t>1902247794</t>
  </si>
  <si>
    <t>HPLA3235589</t>
  </si>
  <si>
    <t>1902247797</t>
  </si>
  <si>
    <t>HPLA3240224</t>
  </si>
  <si>
    <t>1902247800</t>
  </si>
  <si>
    <t>HPLA3239946</t>
  </si>
  <si>
    <t>1902246169</t>
  </si>
  <si>
    <t>68190369617 MARLON  OSORIO RODRIGUEZ</t>
  </si>
  <si>
    <t>HPLA3242864</t>
  </si>
  <si>
    <t>1902246177</t>
  </si>
  <si>
    <t>68190144918 JOHN JAIRO JARAMILLO DAVID</t>
  </si>
  <si>
    <t>HPLA3245692</t>
  </si>
  <si>
    <t>1902246183</t>
  </si>
  <si>
    <t>HPLA3239012</t>
  </si>
  <si>
    <t>1902181661</t>
  </si>
  <si>
    <t>70001181214 BERNEIS CAMARGO DIAZ</t>
  </si>
  <si>
    <t>7000117011</t>
  </si>
  <si>
    <t>21916287501</t>
  </si>
  <si>
    <t>HPLA3237504</t>
  </si>
  <si>
    <t>1902358292</t>
  </si>
  <si>
    <t>3041612699</t>
  </si>
  <si>
    <t>HPLA3279764</t>
  </si>
  <si>
    <t>1902672708</t>
  </si>
  <si>
    <t>47288419856 VALENTINA  ABRIL NIÑO</t>
  </si>
  <si>
    <t>5020751339</t>
  </si>
  <si>
    <t>HPLA3283412</t>
  </si>
  <si>
    <t>1902672717</t>
  </si>
  <si>
    <t>HPLA3283416</t>
  </si>
  <si>
    <t>1902672722</t>
  </si>
  <si>
    <t>47288419857 VALERIA  ABRIL NIÑO</t>
  </si>
  <si>
    <t>HPLA3290172</t>
  </si>
  <si>
    <t>1902672732</t>
  </si>
  <si>
    <t>47288290311 JUAN PABLO ABRIL NIÑO</t>
  </si>
  <si>
    <t>HPLA3284383</t>
  </si>
  <si>
    <t>1902793163</t>
  </si>
  <si>
    <t>15580084638 JULIE ANDREA AGUIRRE SALINAS</t>
  </si>
  <si>
    <t>1558017011</t>
  </si>
  <si>
    <t>5020753416</t>
  </si>
  <si>
    <t>HPLA3288653</t>
  </si>
  <si>
    <t>1902740763</t>
  </si>
  <si>
    <t>68773392098 JORGE HARVEY RUEDA</t>
  </si>
  <si>
    <t>6877317011</t>
  </si>
  <si>
    <t>5020756634</t>
  </si>
  <si>
    <t>SALDO FE HPLA3061582 15401018732 JUSTO EMILIO TELL</t>
  </si>
  <si>
    <t>HPLA3061583</t>
  </si>
  <si>
    <t>1900915001</t>
  </si>
  <si>
    <t>76364621956 MARIA MANCIPE PERDOMO</t>
  </si>
  <si>
    <t>7636417011</t>
  </si>
  <si>
    <t>6010844835</t>
  </si>
  <si>
    <t>54001341552 ANGEL DAVID PAIPA PEDRAZA</t>
  </si>
  <si>
    <t>HPLA3124504</t>
  </si>
  <si>
    <t>1901410019</t>
  </si>
  <si>
    <t>47288119674 GLORIA CECILIA AGUILAR CERVERA</t>
  </si>
  <si>
    <t>9041321435</t>
  </si>
  <si>
    <t>2000323162</t>
  </si>
  <si>
    <t>EVENTO - DESENCAJE RESERVAS TECNICAS</t>
  </si>
  <si>
    <t>2500000000</t>
  </si>
  <si>
    <t>cundinamarca</t>
  </si>
  <si>
    <t>ACEPTA EPS GLOS FE HPLA3237772 10/05/2019 C</t>
  </si>
  <si>
    <t>GL-4792506325022</t>
  </si>
  <si>
    <t>ACEPTA EPS GLOS FE HPLA3153639 10/05/2019 C</t>
  </si>
  <si>
    <t>GL-5492349353076</t>
  </si>
  <si>
    <t>ACEPTA EPS GLOS FE HPLA3103335 02/10/18 C</t>
  </si>
  <si>
    <t>GL-5492787310349</t>
  </si>
  <si>
    <t>ACEPTA EPS GLOS FE HPLA3157576 10/05/2019 C</t>
  </si>
  <si>
    <t>GL-942323111057</t>
  </si>
  <si>
    <t>2000378551</t>
  </si>
  <si>
    <t>5400000000</t>
  </si>
  <si>
    <t>HPLA3571474</t>
  </si>
  <si>
    <t>1905072720</t>
  </si>
  <si>
    <t>54385273348 OFELIA GUERRERO</t>
  </si>
  <si>
    <t>8031549068</t>
  </si>
  <si>
    <t>MPS NOR-1955</t>
  </si>
  <si>
    <t>2000369745</t>
  </si>
  <si>
    <t>ESS024-EVENTO CONTRATO</t>
  </si>
  <si>
    <t>norte de santander</t>
  </si>
  <si>
    <t>2000401640</t>
  </si>
  <si>
    <t>253071407 LAURA RAMIREZ</t>
  </si>
  <si>
    <t>HPLA3570431</t>
  </si>
  <si>
    <t>1905111392</t>
  </si>
  <si>
    <t>11001162781 KEVIN TORO</t>
  </si>
  <si>
    <t>8031549378</t>
  </si>
  <si>
    <t>ABONO COMP OCT 2020</t>
  </si>
  <si>
    <t>MPS SAN-1541</t>
  </si>
  <si>
    <t>2000385053</t>
  </si>
  <si>
    <t>GD-ESS024 CARTERA EVENTO</t>
  </si>
  <si>
    <t>MPS CUN-1954</t>
  </si>
  <si>
    <t>2000421815</t>
  </si>
  <si>
    <t>HPLA3581142</t>
  </si>
  <si>
    <t>1905239034</t>
  </si>
  <si>
    <t>25754136017 LUIS DEVIA</t>
  </si>
  <si>
    <t>9010733163</t>
  </si>
  <si>
    <t>HPLA3587713</t>
  </si>
  <si>
    <t>1905239090</t>
  </si>
  <si>
    <t>25754180298 NELSON VEGA</t>
  </si>
  <si>
    <t>9041600042</t>
  </si>
  <si>
    <t>2000369744</t>
  </si>
  <si>
    <t>2000443650</t>
  </si>
  <si>
    <t>6600000000</t>
  </si>
  <si>
    <t>MPS RIS-1540</t>
  </si>
  <si>
    <t>risaralda</t>
  </si>
  <si>
    <t>2000461986</t>
  </si>
  <si>
    <t>PLAD9241</t>
  </si>
  <si>
    <t>1905829578</t>
  </si>
  <si>
    <t>12011500699</t>
  </si>
  <si>
    <t>MPS BOG-1953</t>
  </si>
  <si>
    <t>2000369743</t>
  </si>
  <si>
    <t>bogota</t>
  </si>
  <si>
    <t>2000462001</t>
  </si>
  <si>
    <t>PLAD14230</t>
  </si>
  <si>
    <t>1906053884</t>
  </si>
  <si>
    <t>25754152020 ALEJANDRA ROJAS</t>
  </si>
  <si>
    <t>MPS CUN-1537</t>
  </si>
  <si>
    <t>2000385049</t>
  </si>
  <si>
    <t>2000462055</t>
  </si>
  <si>
    <t xml:space="preserve"> 1040829675</t>
  </si>
  <si>
    <t>2000462296</t>
  </si>
  <si>
    <t>MPS GUA-1538</t>
  </si>
  <si>
    <t>2000385050</t>
  </si>
  <si>
    <t>PLAD11319</t>
  </si>
  <si>
    <t>1906031734</t>
  </si>
  <si>
    <t>2000478051</t>
  </si>
  <si>
    <t>15238003166 DANIEL FERRUCHO</t>
  </si>
  <si>
    <t>1523820011</t>
  </si>
  <si>
    <t>1040824277</t>
  </si>
  <si>
    <t>SALDO 11001164317 DIANA ORJUELA</t>
  </si>
  <si>
    <t>PLAD13592</t>
  </si>
  <si>
    <t>1906072953</t>
  </si>
  <si>
    <t>SALDO 25754129834 MAYRA DAZA</t>
  </si>
  <si>
    <t>SALDO 25754151825 NATALIA BELLO</t>
  </si>
  <si>
    <t>PLAD14390</t>
  </si>
  <si>
    <t>1906053889</t>
  </si>
  <si>
    <t>PLAD18674</t>
  </si>
  <si>
    <t>1906053904</t>
  </si>
  <si>
    <t>25754128725 MARY TORRES</t>
  </si>
  <si>
    <t>PLAD14821</t>
  </si>
  <si>
    <t>1905958835</t>
  </si>
  <si>
    <t>05790528534 LAURA JARAMILLO</t>
  </si>
  <si>
    <t>579020011</t>
  </si>
  <si>
    <t>1040830925</t>
  </si>
  <si>
    <t>PLAD7620</t>
  </si>
  <si>
    <t>1905855505</t>
  </si>
  <si>
    <t>76001400078 MELANY TEJADA</t>
  </si>
  <si>
    <t>7600117011</t>
  </si>
  <si>
    <t>12011459810</t>
  </si>
  <si>
    <t>PLAD22437</t>
  </si>
  <si>
    <t>1906204605</t>
  </si>
  <si>
    <t>2010957554</t>
  </si>
  <si>
    <t>PLAD26469</t>
  </si>
  <si>
    <t>1906204610</t>
  </si>
  <si>
    <t>PLAD26593</t>
  </si>
  <si>
    <t>1906204615</t>
  </si>
  <si>
    <t>PLAD22547</t>
  </si>
  <si>
    <t>1906204764</t>
  </si>
  <si>
    <t>13001367741 LIZETH POVEDA</t>
  </si>
  <si>
    <t>2010957601</t>
  </si>
  <si>
    <t>PLAD23675</t>
  </si>
  <si>
    <t>1906201287</t>
  </si>
  <si>
    <t>54001289103 ANDRES CUESTAS</t>
  </si>
  <si>
    <t>2010958476</t>
  </si>
  <si>
    <t>HPLA3572548</t>
  </si>
  <si>
    <t>1905438993</t>
  </si>
  <si>
    <t>68322458318 DIANA GUALDRON</t>
  </si>
  <si>
    <t>6832220011</t>
  </si>
  <si>
    <t>9010733176</t>
  </si>
  <si>
    <t>HPLA3581072</t>
  </si>
  <si>
    <t>1905439016</t>
  </si>
  <si>
    <t>68773250765 MAYERLI RENTERIA</t>
  </si>
  <si>
    <t>6877320011</t>
  </si>
  <si>
    <t>HPLA3587950</t>
  </si>
  <si>
    <t>1905954452</t>
  </si>
  <si>
    <t>13001498070 LEONOR AMARIS</t>
  </si>
  <si>
    <t>9041600629</t>
  </si>
  <si>
    <t>SALDO HPLA3589886 PAGO OCT 2020</t>
  </si>
  <si>
    <t>CESION CRED ESF PROPIO DIC 2019 - ABRIL 2020 CUNDI</t>
  </si>
  <si>
    <t>1100000000</t>
  </si>
  <si>
    <t>CUNDINAMARCA</t>
  </si>
  <si>
    <t>PLAD26051</t>
  </si>
  <si>
    <t>1906213318</t>
  </si>
  <si>
    <t>2000480138</t>
  </si>
  <si>
    <t>47675095783 JESUS GUTIERREZ</t>
  </si>
  <si>
    <t>4767517011</t>
  </si>
  <si>
    <t>2010959894</t>
  </si>
  <si>
    <t>MPS MAG-2003</t>
  </si>
  <si>
    <t>2000467784</t>
  </si>
  <si>
    <t>CARTERA EVENTO</t>
  </si>
  <si>
    <t>MAGDALENA</t>
  </si>
  <si>
    <t>PLAD28453</t>
  </si>
  <si>
    <t>2000484411</t>
  </si>
  <si>
    <t>1906303484</t>
  </si>
  <si>
    <t>2051111841</t>
  </si>
  <si>
    <t>MPS SAN-1998</t>
  </si>
  <si>
    <t>2000467779</t>
  </si>
  <si>
    <t>SANTANDER</t>
  </si>
  <si>
    <t>MPS VAL-2006</t>
  </si>
  <si>
    <t>2000503807</t>
  </si>
  <si>
    <t>7600000000</t>
  </si>
  <si>
    <t>PLAD31608</t>
  </si>
  <si>
    <t>1906409362</t>
  </si>
  <si>
    <t>76001399371 JHONATAN HOMEZ</t>
  </si>
  <si>
    <t>2051114409</t>
  </si>
  <si>
    <t>2000467787</t>
  </si>
  <si>
    <t>VALLE</t>
  </si>
  <si>
    <t>PLAD27041</t>
  </si>
  <si>
    <t>1906507464</t>
  </si>
  <si>
    <t>2000509552</t>
  </si>
  <si>
    <t>76001693906 LUIS MENDOZA</t>
  </si>
  <si>
    <t>2011000691</t>
  </si>
  <si>
    <t>800000000</t>
  </si>
  <si>
    <t>08685160084 LISETH DE LA HOZ</t>
  </si>
  <si>
    <t>MPS ATL-1999</t>
  </si>
  <si>
    <t>2000467780</t>
  </si>
  <si>
    <t>ATLANTICO</t>
  </si>
  <si>
    <t>2000509553</t>
  </si>
  <si>
    <t>SALDO 76001693906 LUIS MENDOZA</t>
  </si>
  <si>
    <t>91033209 ATL-106</t>
  </si>
  <si>
    <t>2000500595</t>
  </si>
  <si>
    <t>PLAD24626</t>
  </si>
  <si>
    <t>1906420347</t>
  </si>
  <si>
    <t>2000515801</t>
  </si>
  <si>
    <t>15480168808 FRANCISCO SIERRA</t>
  </si>
  <si>
    <t>1548020011</t>
  </si>
  <si>
    <t>2010958148</t>
  </si>
  <si>
    <t>MPS BOY-2001</t>
  </si>
  <si>
    <t>2000467782</t>
  </si>
  <si>
    <t>1500000000</t>
  </si>
  <si>
    <t>BOYACA</t>
  </si>
  <si>
    <t>2000515816</t>
  </si>
  <si>
    <t>54001521041 ELIZABETH CASALLAS</t>
  </si>
  <si>
    <t>MPS NOR-1539</t>
  </si>
  <si>
    <t>2000385051</t>
  </si>
  <si>
    <t>2000515820</t>
  </si>
  <si>
    <t>SALDO 54001521041 ELIZABETH CASALLAS</t>
  </si>
  <si>
    <t>MPS NOR-2004</t>
  </si>
  <si>
    <t>2000467785</t>
  </si>
  <si>
    <t>NORTE DE SANTANDER</t>
  </si>
  <si>
    <t>2000515824</t>
  </si>
  <si>
    <t>SALDO SALDO 54001521041 ELIZABETH CASALLAS</t>
  </si>
  <si>
    <t>91033209 NOR-105</t>
  </si>
  <si>
    <t>2000500594</t>
  </si>
  <si>
    <t>2000515841</t>
  </si>
  <si>
    <t>MPS BOG-2000</t>
  </si>
  <si>
    <t>2000467781</t>
  </si>
  <si>
    <t>BOGOTA</t>
  </si>
  <si>
    <t>PLAD21764</t>
  </si>
  <si>
    <t>1906404399</t>
  </si>
  <si>
    <t>2000529108</t>
  </si>
  <si>
    <t>25754136063 MARIA ECHAVARRIA</t>
  </si>
  <si>
    <t>2011000337</t>
  </si>
  <si>
    <t>8100000000</t>
  </si>
  <si>
    <t>91033209 ARA-107</t>
  </si>
  <si>
    <t>2000500596</t>
  </si>
  <si>
    <t>ARAUCA</t>
  </si>
  <si>
    <t>PLAD24074</t>
  </si>
  <si>
    <t>1906404414</t>
  </si>
  <si>
    <t>2000534889</t>
  </si>
  <si>
    <t>25307182877 MARLENY TOVAR</t>
  </si>
  <si>
    <t>2530720011</t>
  </si>
  <si>
    <t>PLAD24351</t>
  </si>
  <si>
    <t>1906404423</t>
  </si>
  <si>
    <t>25754152034 JOHANN RODRIGUEZ</t>
  </si>
  <si>
    <t>PLAD24407</t>
  </si>
  <si>
    <t>1906404430</t>
  </si>
  <si>
    <t>25754152021 LUZ ROJAS</t>
  </si>
  <si>
    <t>SALDO 25754136063 MARIA ECHAVARRIA</t>
  </si>
  <si>
    <t>SALDO SALDO 11001164317 DIANA ORJUELA</t>
  </si>
  <si>
    <t>ACEPTA EPS ACTA FECHA 11 DE SEP 2020</t>
  </si>
  <si>
    <t>MPS SAN-2005</t>
  </si>
  <si>
    <t>2000534900</t>
  </si>
  <si>
    <t>6819020011</t>
  </si>
  <si>
    <t>PLAD30031</t>
  </si>
  <si>
    <t>1906347055</t>
  </si>
  <si>
    <t>68720366456 JOSE PINTO</t>
  </si>
  <si>
    <t>PLAD32196</t>
  </si>
  <si>
    <t>1906347073</t>
  </si>
  <si>
    <t>68190365695 RUBEN FLOREZ</t>
  </si>
  <si>
    <t>2000467786</t>
  </si>
  <si>
    <t>2000556905</t>
  </si>
  <si>
    <t>SALDO SALDO SALDO 54001521041 ELIZABETH CASALLAS</t>
  </si>
  <si>
    <t>ACEPTA EPS ACTA FECHA 27 NOV 2020</t>
  </si>
  <si>
    <t>MPS NOR-1867</t>
  </si>
  <si>
    <t>2000513487</t>
  </si>
  <si>
    <t>ESS024-CARTERA EVENTO</t>
  </si>
  <si>
    <t>2000556906</t>
  </si>
  <si>
    <t>PLAD44993</t>
  </si>
  <si>
    <t>1907027504</t>
  </si>
  <si>
    <t>25754142412 ELCY PRIETO</t>
  </si>
  <si>
    <t>4091332752</t>
  </si>
  <si>
    <t>SALDO ACEPTA EPS ACTA FECHA 27 NOV 2020</t>
  </si>
  <si>
    <t>2000556907</t>
  </si>
  <si>
    <t>SALDO SALDO 76001693906 LUIS MENDOZA</t>
  </si>
  <si>
    <t>PLAD53221</t>
  </si>
  <si>
    <t>1907059799</t>
  </si>
  <si>
    <t>15442169189 ALVARO DELGADO</t>
  </si>
  <si>
    <t>1544220011</t>
  </si>
  <si>
    <t>4091334138</t>
  </si>
  <si>
    <t>MPS CUN-2002</t>
  </si>
  <si>
    <t>2000467783</t>
  </si>
  <si>
    <t>MPS BOG-1997</t>
  </si>
  <si>
    <t>2000556908</t>
  </si>
  <si>
    <t>SALDO 15442169189 ALVARO DELGADO</t>
  </si>
  <si>
    <t>SALDO SALDO ACEPTA EPS ACTA FECHA 27 NOV 2020</t>
  </si>
  <si>
    <t>2000467778</t>
  </si>
  <si>
    <t>PLAD68889</t>
  </si>
  <si>
    <t>2000608533</t>
  </si>
  <si>
    <t>2000000000</t>
  </si>
  <si>
    <t>1907671287</t>
  </si>
  <si>
    <t>20001906888 DAIRIBEL ROMO</t>
  </si>
  <si>
    <t>2000120011</t>
  </si>
  <si>
    <t>7010922006</t>
  </si>
  <si>
    <t>MPS CES-2035</t>
  </si>
  <si>
    <t>2000589547</t>
  </si>
  <si>
    <t>ESS024-EVENTO</t>
  </si>
  <si>
    <t>CESAR</t>
  </si>
  <si>
    <t>PLAD56429</t>
  </si>
  <si>
    <t>2000613052</t>
  </si>
  <si>
    <t>1907569445</t>
  </si>
  <si>
    <t>47001251393 ELIZABETH QUIÑONES</t>
  </si>
  <si>
    <t>7010917873</t>
  </si>
  <si>
    <t>MPS MAG-2420</t>
  </si>
  <si>
    <t>2000589933</t>
  </si>
  <si>
    <t>2000615374</t>
  </si>
  <si>
    <t>SALDO 20001906888 DAIRIBEL ROMO</t>
  </si>
  <si>
    <t>MPS ATL-1547</t>
  </si>
  <si>
    <t>2000589057</t>
  </si>
  <si>
    <t>PLAD70116</t>
  </si>
  <si>
    <t>2000631255</t>
  </si>
  <si>
    <t>GLOSA ACEPTADA POR EPS SEGUN ACTA 22-06-2021</t>
  </si>
  <si>
    <t>PLAD53363</t>
  </si>
  <si>
    <t>1907838576</t>
  </si>
  <si>
    <t>11001160702 NICOLE PEREZ</t>
  </si>
  <si>
    <t>7010916225</t>
  </si>
  <si>
    <t>SALDO 47001251393 ELIZABETH QUIÑONES</t>
  </si>
  <si>
    <t>SALDO SALDO 20001906888 DAIRIBEL ROMO</t>
  </si>
  <si>
    <t>1907651984</t>
  </si>
  <si>
    <t>68276387393 FERNANDO ROA</t>
  </si>
  <si>
    <t>6827620011</t>
  </si>
  <si>
    <t>7010923421</t>
  </si>
  <si>
    <t>PLAD80599</t>
  </si>
  <si>
    <t>2000631260</t>
  </si>
  <si>
    <t>SALDO 68276387393 FERNANDO ROA</t>
  </si>
  <si>
    <t>PLAD70782</t>
  </si>
  <si>
    <t>1907838742</t>
  </si>
  <si>
    <t>1100116701 JUAN AREVALO</t>
  </si>
  <si>
    <t>7010924135</t>
  </si>
  <si>
    <t>1907838755</t>
  </si>
  <si>
    <t>68001438100 BAIRON GALLEGO</t>
  </si>
  <si>
    <t>7071258261</t>
  </si>
  <si>
    <t>MPS SAN-2781</t>
  </si>
  <si>
    <t>2000590295</t>
  </si>
  <si>
    <t>2000673269</t>
  </si>
  <si>
    <t>25754126087 GUSTAVO FORERO</t>
  </si>
  <si>
    <t>2000673271</t>
  </si>
  <si>
    <t>SALDO 25754126087 GUSTAVO FORERO</t>
  </si>
  <si>
    <t>MPS VAL 3293</t>
  </si>
  <si>
    <t>2000663383</t>
  </si>
  <si>
    <t>ESS024 EVENTO</t>
  </si>
  <si>
    <t>2000699851</t>
  </si>
  <si>
    <t>1300000000</t>
  </si>
  <si>
    <t>13052488613 JUAN PANTOJA</t>
  </si>
  <si>
    <t>MPS BOL-1536</t>
  </si>
  <si>
    <t>2000385048</t>
  </si>
  <si>
    <t>bolivar</t>
  </si>
  <si>
    <t>2000699855</t>
  </si>
  <si>
    <t>SALDO 13052488613 JUAN PANTOJA</t>
  </si>
  <si>
    <t>MPS BOL-1864</t>
  </si>
  <si>
    <t>2000513484</t>
  </si>
  <si>
    <t>BOLIVAR</t>
  </si>
  <si>
    <t>2000699864</t>
  </si>
  <si>
    <t>SALDO SALDO 13052488613 JUAN PANTOJA</t>
  </si>
  <si>
    <t>MPS BOL-1772</t>
  </si>
  <si>
    <t>2000589283</t>
  </si>
  <si>
    <t>2000699879</t>
  </si>
  <si>
    <t>SALDO SALDO SALDO 13052488613 JUAN PANTOJA</t>
  </si>
  <si>
    <t>MPS BOL-1817</t>
  </si>
  <si>
    <t>2000618134</t>
  </si>
  <si>
    <t>PLAD93904</t>
  </si>
  <si>
    <t>2000699887</t>
  </si>
  <si>
    <t>SALDO SALDO SALDO SALDO 13052488613 JUAN PANTOJA</t>
  </si>
  <si>
    <t>1908344347</t>
  </si>
  <si>
    <t>9081335948</t>
  </si>
  <si>
    <t>MPS BOL 1763</t>
  </si>
  <si>
    <t>2000661848</t>
  </si>
  <si>
    <t>PLAD94012</t>
  </si>
  <si>
    <t>2000699899</t>
  </si>
  <si>
    <t>1908344329</t>
  </si>
  <si>
    <t>86746678 ANT-274</t>
  </si>
  <si>
    <t>ESSC24-EVENTO   SEGUNDO PROCESO FEBRERO</t>
  </si>
  <si>
    <t>ANTIOQUIA</t>
  </si>
  <si>
    <t>PLAD99576</t>
  </si>
  <si>
    <t>1908360238</t>
  </si>
  <si>
    <t>2000699906</t>
  </si>
  <si>
    <t>05790500024 VIOLETA HUESO</t>
  </si>
  <si>
    <t>9081337989</t>
  </si>
  <si>
    <t>MPS ANT 1430</t>
  </si>
  <si>
    <t>2000661514</t>
  </si>
  <si>
    <t>2000699920</t>
  </si>
  <si>
    <t>25754180731 ANA VILLAMIL</t>
  </si>
  <si>
    <t>MPS CUN-1866</t>
  </si>
  <si>
    <t>2000513486</t>
  </si>
  <si>
    <t>PLAD94521</t>
  </si>
  <si>
    <t>2000699926</t>
  </si>
  <si>
    <t>PLAD65196</t>
  </si>
  <si>
    <t>1907954205</t>
  </si>
  <si>
    <t>7010924991</t>
  </si>
  <si>
    <t>PLAD70090</t>
  </si>
  <si>
    <t>1907954206</t>
  </si>
  <si>
    <t>PLAD77466</t>
  </si>
  <si>
    <t>1907954209</t>
  </si>
  <si>
    <t>PLAD79306</t>
  </si>
  <si>
    <t>1907954211</t>
  </si>
  <si>
    <t>1908402089</t>
  </si>
  <si>
    <t>25754138279 JHON GOMEZ</t>
  </si>
  <si>
    <t>9081336570</t>
  </si>
  <si>
    <t>MPS CUN-2224</t>
  </si>
  <si>
    <t>2000589736</t>
  </si>
  <si>
    <t>PLAD77779</t>
  </si>
  <si>
    <t>2000699932</t>
  </si>
  <si>
    <t>1907954210</t>
  </si>
  <si>
    <t>MPS CUN-2252</t>
  </si>
  <si>
    <t>2000618569</t>
  </si>
  <si>
    <t>2000699933</t>
  </si>
  <si>
    <t>SALDO 25754180731 ANA VILLAMIL</t>
  </si>
  <si>
    <t>SALDO 25754138279 JHON GOMEZ</t>
  </si>
  <si>
    <t>MPS CUN 2361</t>
  </si>
  <si>
    <t>2000662448</t>
  </si>
  <si>
    <t>2000699938</t>
  </si>
  <si>
    <t>SALDO 68001438100 BAIRON GALLEGO</t>
  </si>
  <si>
    <t>MPS SAN-2830</t>
  </si>
  <si>
    <t>2000619147</t>
  </si>
  <si>
    <t>PLAD108488</t>
  </si>
  <si>
    <t>1908629193</t>
  </si>
  <si>
    <t>2000699940</t>
  </si>
  <si>
    <t>20001906889 DEISBEL ROMO</t>
  </si>
  <si>
    <t>10071100956</t>
  </si>
  <si>
    <t>6245969 CES-525</t>
  </si>
  <si>
    <t>2000695397</t>
  </si>
  <si>
    <t>EVENTO</t>
  </si>
  <si>
    <t>2000699946</t>
  </si>
  <si>
    <t>SALDO 13001367741 LIZETH POVEDA</t>
  </si>
  <si>
    <t>MPS BOY-1865</t>
  </si>
  <si>
    <t>2000513485</t>
  </si>
  <si>
    <t>PLAD87289</t>
  </si>
  <si>
    <t>2000699948</t>
  </si>
  <si>
    <t>1908278881</t>
  </si>
  <si>
    <t>15469186972 DEISY CONTRERAS</t>
  </si>
  <si>
    <t>1546920011</t>
  </si>
  <si>
    <t>8091127590</t>
  </si>
  <si>
    <t>MPS BOY-1914</t>
  </si>
  <si>
    <t>2000618231</t>
  </si>
  <si>
    <t>2000699950</t>
  </si>
  <si>
    <t>SALDO SALDO 13001367741 LIZETH POVEDA</t>
  </si>
  <si>
    <t>PLAD74549</t>
  </si>
  <si>
    <t>2000700003</t>
  </si>
  <si>
    <t>1907954208</t>
  </si>
  <si>
    <t>1100116027 JENNY DIAZ</t>
  </si>
  <si>
    <t>MPS BOG-1628</t>
  </si>
  <si>
    <t>2000589139</t>
  </si>
  <si>
    <t>PLAD82715</t>
  </si>
  <si>
    <t>2000700010</t>
  </si>
  <si>
    <t>SALDO 1100116027 JENNY DIAZ</t>
  </si>
  <si>
    <t>1908095188</t>
  </si>
  <si>
    <t>8091126612</t>
  </si>
  <si>
    <t>PLAD82812</t>
  </si>
  <si>
    <t>1908095196</t>
  </si>
  <si>
    <t>110019403 DANNA DIAZ</t>
  </si>
  <si>
    <t>MPS BOG-1629</t>
  </si>
  <si>
    <t>2000589140</t>
  </si>
  <si>
    <t>2000700016</t>
  </si>
  <si>
    <t>SALDO SALDO 68001438100 BAIRON GALLEGO</t>
  </si>
  <si>
    <t>PLAD88827</t>
  </si>
  <si>
    <t>1907986569</t>
  </si>
  <si>
    <t>68079189605 MARIA CUESTAS</t>
  </si>
  <si>
    <t>6807920011</t>
  </si>
  <si>
    <t>8091127820</t>
  </si>
  <si>
    <t>PLAD83312</t>
  </si>
  <si>
    <t>1908202452</t>
  </si>
  <si>
    <t>SALDO SALDO 25754138279 JHON GOMEZ</t>
  </si>
  <si>
    <t>MPS BOG-1654</t>
  </si>
  <si>
    <t>2000617971</t>
  </si>
  <si>
    <t>PLAD111609</t>
  </si>
  <si>
    <t>1908992645</t>
  </si>
  <si>
    <t>2000791033</t>
  </si>
  <si>
    <t>23001169035 MARIA GONZALEZ</t>
  </si>
  <si>
    <t>2300120011</t>
  </si>
  <si>
    <t>11121717948</t>
  </si>
  <si>
    <t>2300000000</t>
  </si>
  <si>
    <t>14748921-1394</t>
  </si>
  <si>
    <t>2000786248</t>
  </si>
  <si>
    <t>EVENTO URGENCIA</t>
  </si>
  <si>
    <t>CORDOBA</t>
  </si>
  <si>
    <t>PLAD127836</t>
  </si>
  <si>
    <t>1909613088</t>
  </si>
  <si>
    <t>2000791859</t>
  </si>
  <si>
    <t>13074598292 ANGIE TRESPALACIOS</t>
  </si>
  <si>
    <t>1307421011</t>
  </si>
  <si>
    <t>1070729416</t>
  </si>
  <si>
    <t>PLAD111259</t>
  </si>
  <si>
    <t>1908992621</t>
  </si>
  <si>
    <t>13001277165 JOSE SANCHEZ</t>
  </si>
  <si>
    <t>1300120011</t>
  </si>
  <si>
    <t>SALDO SALDO SALDO 13001367741 LIZETH POVEDA</t>
  </si>
  <si>
    <t>14748921-1398</t>
  </si>
  <si>
    <t>2000786252</t>
  </si>
  <si>
    <t>PLAD136478</t>
  </si>
  <si>
    <t>1909777595</t>
  </si>
  <si>
    <t>2000792875</t>
  </si>
  <si>
    <t>4772000089112 JHEINER NAVARRO</t>
  </si>
  <si>
    <t>4772017011</t>
  </si>
  <si>
    <t>2081412344</t>
  </si>
  <si>
    <t>14748921-1396</t>
  </si>
  <si>
    <t>2000786250</t>
  </si>
  <si>
    <t>2000800971</t>
  </si>
  <si>
    <t>08001629458 LUIS MEDINA</t>
  </si>
  <si>
    <t>08675052307 CARMEN REALES</t>
  </si>
  <si>
    <t>08141681544 NEIRELIN CELIS</t>
  </si>
  <si>
    <t>PLAD80613</t>
  </si>
  <si>
    <t>1907671285</t>
  </si>
  <si>
    <t>7071259066</t>
  </si>
  <si>
    <t>14748921-1395</t>
  </si>
  <si>
    <t>2000786249</t>
  </si>
  <si>
    <t>PLAD133939</t>
  </si>
  <si>
    <t>1909613103</t>
  </si>
  <si>
    <t>2000816586</t>
  </si>
  <si>
    <t>13001579081 HEILY SANCHEZ</t>
  </si>
  <si>
    <t>SALDO 13074598292 ANGIE TRESPALACIOS</t>
  </si>
  <si>
    <t>PLAD140107</t>
  </si>
  <si>
    <t>1909897577</t>
  </si>
  <si>
    <t>25754144318 EDUART ROBLES</t>
  </si>
  <si>
    <t>2081413660</t>
  </si>
  <si>
    <t>MPS BOL 1597</t>
  </si>
  <si>
    <t>2000803075</t>
  </si>
  <si>
    <t>PLAD125622</t>
  </si>
  <si>
    <t>1909518312</t>
  </si>
  <si>
    <t>2000821995</t>
  </si>
  <si>
    <t>20001886669 IVAN ARIAS</t>
  </si>
  <si>
    <t>1070745918</t>
  </si>
  <si>
    <t>PLAD121423</t>
  </si>
  <si>
    <t>1909473156</t>
  </si>
  <si>
    <t>20228356576 ILDA GUERRERO</t>
  </si>
  <si>
    <t>2022820011</t>
  </si>
  <si>
    <t>1070748130</t>
  </si>
  <si>
    <t>PLAD142256</t>
  </si>
  <si>
    <t>1910168013</t>
  </si>
  <si>
    <t>3101455724</t>
  </si>
  <si>
    <t>PLAD149181</t>
  </si>
  <si>
    <t>1910168035</t>
  </si>
  <si>
    <t>MPS CES 1113</t>
  </si>
  <si>
    <t>2000802591</t>
  </si>
  <si>
    <t>PLAD135964</t>
  </si>
  <si>
    <t>1909877055</t>
  </si>
  <si>
    <t>2000839579</t>
  </si>
  <si>
    <t>1100114885 ADRIANA TRUJILLO</t>
  </si>
  <si>
    <t>2081408736</t>
  </si>
  <si>
    <t>14748921-1393</t>
  </si>
  <si>
    <t>2000786247</t>
  </si>
  <si>
    <t>PLAD134209</t>
  </si>
  <si>
    <t>1909942292</t>
  </si>
  <si>
    <t>2000839581</t>
  </si>
  <si>
    <t>15580087693 MARIA DELGADILLO</t>
  </si>
  <si>
    <t>1558020011</t>
  </si>
  <si>
    <t>2081410978</t>
  </si>
  <si>
    <t>PLAD139868</t>
  </si>
  <si>
    <t>1909942296</t>
  </si>
  <si>
    <t>15204047391 VALERIN BORDA</t>
  </si>
  <si>
    <t>1520420011</t>
  </si>
  <si>
    <t>14748921-1399</t>
  </si>
  <si>
    <t>2000786253</t>
  </si>
  <si>
    <t>PLAD146831</t>
  </si>
  <si>
    <t>1910168030</t>
  </si>
  <si>
    <t>2000839584</t>
  </si>
  <si>
    <t>2530729494 WILNERY BRICEÑO</t>
  </si>
  <si>
    <t>PLAD149184</t>
  </si>
  <si>
    <t>1910168040</t>
  </si>
  <si>
    <t>25754133517 DANA TOCARRUNCHO</t>
  </si>
  <si>
    <t>PLAD149193</t>
  </si>
  <si>
    <t>1910168042</t>
  </si>
  <si>
    <t>25754143138 DYLAN ARANDIA</t>
  </si>
  <si>
    <t>MPS CUN 1369</t>
  </si>
  <si>
    <t>2000802847</t>
  </si>
  <si>
    <t>PLAD121545</t>
  </si>
  <si>
    <t>1909518301</t>
  </si>
  <si>
    <t>2000839585</t>
  </si>
  <si>
    <t>SALDO 15469186972 DEISY CONTRERAS</t>
  </si>
  <si>
    <t>SALDO SALDO SALDO 25754138279 JHON GOMEZ</t>
  </si>
  <si>
    <t>14748921-1397</t>
  </si>
  <si>
    <t>2000786251</t>
  </si>
  <si>
    <t>PLAD111265</t>
  </si>
  <si>
    <t>1908992636</t>
  </si>
  <si>
    <t>2000862175</t>
  </si>
  <si>
    <t>05040466575 MANUELA CORREA</t>
  </si>
  <si>
    <t>504020011</t>
  </si>
  <si>
    <t>PLAD156383</t>
  </si>
  <si>
    <t>512020011</t>
  </si>
  <si>
    <t>1910548125</t>
  </si>
  <si>
    <t>05120581885 AMADO MESTRA</t>
  </si>
  <si>
    <t>4071638247</t>
  </si>
  <si>
    <t>21458357 ANT32</t>
  </si>
  <si>
    <t>2000860466</t>
  </si>
  <si>
    <t>PLAD133877</t>
  </si>
  <si>
    <t>1909518335</t>
  </si>
  <si>
    <t>1070730363</t>
  </si>
  <si>
    <t>PLAD128632</t>
  </si>
  <si>
    <t>1909463197</t>
  </si>
  <si>
    <t>54810430688 DIANA URIBE</t>
  </si>
  <si>
    <t>5481020011</t>
  </si>
  <si>
    <t>1070731637</t>
  </si>
  <si>
    <t>PLAD132011</t>
  </si>
  <si>
    <t>1909701557</t>
  </si>
  <si>
    <t>68051001948 HERIBERTO ESTEVEZ</t>
  </si>
  <si>
    <t>6830720011</t>
  </si>
  <si>
    <t>1070732364</t>
  </si>
  <si>
    <t>PLAD122749</t>
  </si>
  <si>
    <t>1909592835</t>
  </si>
  <si>
    <t>68377551439 GABRIEL ROJAS</t>
  </si>
  <si>
    <t>1070744415</t>
  </si>
  <si>
    <t>PLAD120362</t>
  </si>
  <si>
    <t>1909518288</t>
  </si>
  <si>
    <t>PLAD130365</t>
  </si>
  <si>
    <t>1909518232</t>
  </si>
  <si>
    <t>1070746960</t>
  </si>
  <si>
    <t>PLAD124196</t>
  </si>
  <si>
    <t>1909541138</t>
  </si>
  <si>
    <t>47551535764 JESUS VALLE</t>
  </si>
  <si>
    <t>4755117011</t>
  </si>
  <si>
    <t>1070749717</t>
  </si>
  <si>
    <t>PLAD125735</t>
  </si>
  <si>
    <t>1909701579</t>
  </si>
  <si>
    <t>68368000831 SEGUNDO DELGADO</t>
  </si>
  <si>
    <t>6836820011</t>
  </si>
  <si>
    <t>1070750355</t>
  </si>
  <si>
    <t>PLAD112534</t>
  </si>
  <si>
    <t>1908992652</t>
  </si>
  <si>
    <t>PLAD115184</t>
  </si>
  <si>
    <t>1908992660</t>
  </si>
  <si>
    <t>1100116676 BRAYAN BRAVO</t>
  </si>
  <si>
    <t>SALDO 23001169035 MARIA GONZALEZ</t>
  </si>
  <si>
    <t>SALDO 08141681544 NEIRELIN CELIS</t>
  </si>
  <si>
    <t>PLAD134885</t>
  </si>
  <si>
    <t>1909856314</t>
  </si>
  <si>
    <t>23807218536 KENIS CORDERO</t>
  </si>
  <si>
    <t>2380720011</t>
  </si>
  <si>
    <t>2081411325</t>
  </si>
  <si>
    <t>PLAD135706</t>
  </si>
  <si>
    <t>1909897572</t>
  </si>
  <si>
    <t>SALDO 25754144318 EDUART ROBLES</t>
  </si>
  <si>
    <t>PLAD147582</t>
  </si>
  <si>
    <t>1910141405</t>
  </si>
  <si>
    <t>13442615261 ROSEMBERG NOVOA</t>
  </si>
  <si>
    <t>1344220011</t>
  </si>
  <si>
    <t>3101452329</t>
  </si>
  <si>
    <t>PLAD141404</t>
  </si>
  <si>
    <t>1910168008</t>
  </si>
  <si>
    <t>PLAD142560</t>
  </si>
  <si>
    <t>1910168018</t>
  </si>
  <si>
    <t>PLAD142576</t>
  </si>
  <si>
    <t>1910168022</t>
  </si>
  <si>
    <t>PLAD142637</t>
  </si>
  <si>
    <t>1910168025</t>
  </si>
  <si>
    <t>SALDO 20001906889 DEISBEL ROMO</t>
  </si>
  <si>
    <t>SALDO 05120581885 AMADO MESTRA</t>
  </si>
  <si>
    <t>PLAD151918</t>
  </si>
  <si>
    <t>1910503778</t>
  </si>
  <si>
    <t>68689449854 JOSELITO BARBOSA</t>
  </si>
  <si>
    <t>6868920011</t>
  </si>
  <si>
    <t>4080716602</t>
  </si>
  <si>
    <t>PLAD154700</t>
  </si>
  <si>
    <t>1910503784</t>
  </si>
  <si>
    <t>PLAD156531</t>
  </si>
  <si>
    <t>1910503794</t>
  </si>
  <si>
    <t>PLAD156795</t>
  </si>
  <si>
    <t>1910503802</t>
  </si>
  <si>
    <t>05887607920 GUILLERMO JARAMILLO</t>
  </si>
  <si>
    <t>588720011</t>
  </si>
  <si>
    <t>PLAD60155</t>
  </si>
  <si>
    <t>1907954204</t>
  </si>
  <si>
    <t>7010917433</t>
  </si>
  <si>
    <t>PLAD73449</t>
  </si>
  <si>
    <t>1907954207</t>
  </si>
  <si>
    <t>PLAD87788</t>
  </si>
  <si>
    <t>1907986557</t>
  </si>
  <si>
    <t>PLAD92336</t>
  </si>
  <si>
    <t>1908674434</t>
  </si>
  <si>
    <t>76001655395 MILAN HERRERA</t>
  </si>
  <si>
    <t>9081334370</t>
  </si>
  <si>
    <t>21458772 ATL1248</t>
  </si>
  <si>
    <t>2000861684</t>
  </si>
  <si>
    <t>21458772 BOG1402</t>
  </si>
  <si>
    <t>2000861838</t>
  </si>
  <si>
    <t>Factura</t>
  </si>
  <si>
    <t>Saldo</t>
  </si>
  <si>
    <t>Cancelada</t>
  </si>
  <si>
    <t>Por Pagar</t>
  </si>
  <si>
    <t>En Proceso de Auditoria</t>
  </si>
  <si>
    <t>Total</t>
  </si>
  <si>
    <t>Diferencia</t>
  </si>
  <si>
    <t>Ips verificar el saldo de la factura</t>
  </si>
  <si>
    <t xml:space="preserve">ips verificar el saldo de la factura - soportar conciliacion de glosa </t>
  </si>
  <si>
    <t>COD_DEVOLUCION</t>
  </si>
  <si>
    <t>FACTURA</t>
  </si>
  <si>
    <t>FECHA_DEVOLUCION</t>
  </si>
  <si>
    <t>FECHA_LLEGADA_APLISALUD</t>
  </si>
  <si>
    <t>IPS</t>
  </si>
  <si>
    <t>NOMBRE</t>
  </si>
  <si>
    <t>MOTIVO_ESPECIFICO</t>
  </si>
  <si>
    <t>DESCRIPCION</t>
  </si>
  <si>
    <t>OBSERVACIONES</t>
  </si>
  <si>
    <t>DF-13211532945</t>
  </si>
  <si>
    <t>HPLA2986958</t>
  </si>
  <si>
    <t>2/03/2018 12:00:00 a. m.</t>
  </si>
  <si>
    <t>HOSPITAL PEDRO LEON ALVAREZ DIAZ</t>
  </si>
  <si>
    <t>PEREZ MACIAS OSIRIS JOHANA</t>
  </si>
  <si>
    <t>Usuario o servicio correspondiente a otro plan responsable</t>
  </si>
  <si>
    <t>Falta de competencia para el pago  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 Ademas los valores de las facturas no concuerdan con la suma de los demas archivos.</t>
  </si>
  <si>
    <t>DF-13211532946</t>
  </si>
  <si>
    <t>HPLA2986975</t>
  </si>
  <si>
    <t>DF-13211532947</t>
  </si>
  <si>
    <t>HPLA2958540</t>
  </si>
  <si>
    <t>Falta de competencia para el pago  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t>
  </si>
  <si>
    <t>DF-13211532948</t>
  </si>
  <si>
    <t>HPLA2965167</t>
  </si>
  <si>
    <t>DF-13211532949</t>
  </si>
  <si>
    <t>HPLA2965193</t>
  </si>
  <si>
    <t>DF-13211532950</t>
  </si>
  <si>
    <t>HPLA2966242</t>
  </si>
  <si>
    <t>DF-13211532951</t>
  </si>
  <si>
    <t>HPLA2971325</t>
  </si>
  <si>
    <t>DF-13211533013</t>
  </si>
  <si>
    <t>HPLA0003014839</t>
  </si>
  <si>
    <t>9/04/2018 12:00:00 a. m.</t>
  </si>
  <si>
    <t>DF-13211533014</t>
  </si>
  <si>
    <t>HPLA0003020213</t>
  </si>
  <si>
    <t>DF-05923233480</t>
  </si>
  <si>
    <t>HPLA3284338</t>
  </si>
  <si>
    <t>19/02/2020 12:00:00 a. m.</t>
  </si>
  <si>
    <t xml:space="preserve">SOTO CARDONA XIMENA </t>
  </si>
  <si>
    <t>Usuario retirado o moroso</t>
  </si>
  <si>
    <t>Se hace devolucion de la cuenta ya que el usuaruio pertenece a Famisanar.</t>
  </si>
  <si>
    <t>DF-68217332796</t>
  </si>
  <si>
    <t>HPLA3146681</t>
  </si>
  <si>
    <t>19/10/2018 12:00:00 a. m.</t>
  </si>
  <si>
    <t>5/10/2018 12:00:00 a. m.</t>
  </si>
  <si>
    <t>CEPEDA TEJEIRO DIANA CAROLINA</t>
  </si>
  <si>
    <t>SE REALIZA DEVOLUCION DE FACTURA USUARIO ACTIVO EN MEDIMAS DESDE EL 22/08/2018.</t>
  </si>
  <si>
    <t>DF-119261132782</t>
  </si>
  <si>
    <t>PLAD88420</t>
  </si>
  <si>
    <t>31/08/2021 12:00:00 a. m.</t>
  </si>
  <si>
    <t>9/08/2021 12:00:00 a. m.</t>
  </si>
  <si>
    <t xml:space="preserve">perea cordoba veronica </t>
  </si>
  <si>
    <t>Autorización principal no existe o no corresponde al prestador del servicio de salud</t>
  </si>
  <si>
    <t>Se hace devolución total de la factura PLAD88420 por $87.000. se verifica en Dynamicoos y no se evidencia que la IPS haya gestionado su respectivo código para la fecha de atencion del dia 19/07/2021. tampoco anexan la trazabilidad del anexo 2 que cumpla con los criterios de la misma. se recuerda que se debe realizar 3 envíos con intervalo de 20 minutos</t>
  </si>
  <si>
    <t>DF-255555564737969</t>
  </si>
  <si>
    <t>PLAD90326</t>
  </si>
  <si>
    <t xml:space="preserve">Villa  Mejia Maribel  </t>
  </si>
  <si>
    <t>Se realiza devolución total de la factura N° PLAD90326 correspondiente a cobro por servicios posteriores a la urgencia. debido que es necesario anexar autorización y/o aprobación por parte de la EPS Coosalud. dado que al ser IPS no red y teniendo en cuenta la normatividad. la IPS solo puede prestar servicio de urgencia vital. una vez superado la urgencia. se debe remitir el paciente a la red de prestadores de la EPS Coosalud o en efecto. solicitar a Coosalud aprobación para continuar con la prestación de los servicios posteriores a la urgencia. Adicionalmente se evidencia que la atención se encuentra negada con el caso N° 13497218.Así las cosas. se solicita a la IPS tramitar aprobación ante la EPS para continuar con el respectivo proceso.Una vez subsanado el motivo de la devolución. se solicita a la IPS radicar las facturas en el portal de Aplistaff para continuar con el respectivo proceso.</t>
  </si>
  <si>
    <t>DF-25765434373788</t>
  </si>
  <si>
    <t>PLAD117554</t>
  </si>
  <si>
    <t>26/11/2021 12:00:00 a. m.</t>
  </si>
  <si>
    <t>12/11/2021 12:00:00 a. m.</t>
  </si>
  <si>
    <t xml:space="preserve">Galvis  Arguello Genny  Fernanda </t>
  </si>
  <si>
    <t xml:space="preserve">Se realiza devolución de factura ya que no se evidencia código de autorización para la estancia por parte de la EPS valido para el servicio prestado por lo anterior hasta que subsane este inconveniente se procederá el trámite de radiación. </t>
  </si>
  <si>
    <t>DF-479232036398</t>
  </si>
  <si>
    <t>PLAD147628</t>
  </si>
  <si>
    <t>25/03/2022 12:00:00 a. m.</t>
  </si>
  <si>
    <t>10/03/2022 12:00:00 a. m.</t>
  </si>
  <si>
    <t>Sanchez Jaraba Jose Vicente</t>
  </si>
  <si>
    <t>Se hace devolución de la factura según art 12 y 14 de la resolución 3047 (cód. 21) dado que el servicio no fue autorizado por la EPS para la prestación del servicio. Cabe resaltar que una vez subsanado este inconveniente la factura debe ser presentada nuevamente. en el tiempo de radicación que aplica del 01 al 10 de cada mes en la plataforma SAMI.</t>
  </si>
  <si>
    <t>DF-05923233482</t>
  </si>
  <si>
    <t>HPLA3191508</t>
  </si>
  <si>
    <t>Factura no cumple requisitos legales</t>
  </si>
  <si>
    <t xml:space="preserve">Se hace devolucion de la cuenta ya que no anexan los respectivos RIPS . adicional a esto apartir del mes de Enero de 2019 se implemento un portal RIPS de validacion en el cual deben enviar el pre-radicado. favor comunicarse al correo soporte.sami@auditoriaeps.com o 4144448 ext 758 donde se dara capacitacion. usuario y contraseña para el debido programa. favor subsanar y enviar para continuar con el debido proceso de radicacion y auditoria. </t>
  </si>
  <si>
    <t>DF-059232339133</t>
  </si>
  <si>
    <t>HPLA3323977</t>
  </si>
  <si>
    <t>5/08/2019 12:00:00 a. m.</t>
  </si>
  <si>
    <t>Se hace devolucion de la cuenta ya que no anexan el respectivo Pre-radicado . favor subir Rips a la plataforma Sami y enviar para continuar con el debido proceso de radicacion.</t>
  </si>
  <si>
    <t>DF-059232339144</t>
  </si>
  <si>
    <t>Se hace nuevamente devolucion de la cuenta ya que el usuario pertenece a Famisanar.</t>
  </si>
  <si>
    <t>DF-059249533888</t>
  </si>
  <si>
    <t>HPLA3249363</t>
  </si>
  <si>
    <t>3/04/2019 12:00:00 a. m.</t>
  </si>
  <si>
    <t xml:space="preserve">Guzman Cardenas Jefferson </t>
  </si>
  <si>
    <t>Se hace devolucion de las siguiente cuentas HPLA3249363. HPLA3249651. HPLA3252049. ya que el medio magnetico RIPS que presentan no pertenece a las facturas fisicas</t>
  </si>
  <si>
    <t>DF-05927393915</t>
  </si>
  <si>
    <t>2/05/2019 12:00:00 a. m.</t>
  </si>
  <si>
    <t>RIVERA ARANGO JULIAN ANDRES</t>
  </si>
  <si>
    <t>Se hace devolucion de la cuenta ya que el usuario JENNY ALEXA CUETO VILLA C.C 1098769440 Pertenece a FAMISANAR E.P.S. LTDA - CAFAM -COLSUBSIDIO.</t>
  </si>
  <si>
    <t>DF-085555569231536</t>
  </si>
  <si>
    <t>PLAD39212</t>
  </si>
  <si>
    <t>31/03/2021 12:00:00 a. m.</t>
  </si>
  <si>
    <t>9/03/2021 12:00:00 a. m.</t>
  </si>
  <si>
    <t xml:space="preserve">Polo  Padilla Keyla  </t>
  </si>
  <si>
    <t xml:space="preserve">Se hace devolución de factura basados en la CIRCULAR EXTERNA 008 que delimita los LINEAMIENTOS SOBRE PRESENTACION DE FACTURAS DE PRUEBAS COVID-19. Los requisitos para presentar las facturas son: 1. Factura de venta por paciente que cumpla todos los requisitos de norma y en la cual contenga: Código CUPS. descripción del CUPS. Registro INVIMA para las pruebas de anticuerpos y de antígenos. 2. PDF del resultado cargado en la plataforma SISMUESTRA 3. RIPS 4. ID de la plataforma Dynamicos. (Este es suministrado por COOSALUD EPS)5.  La estructura en Excel de acuerdo a los lineamientos de la circular 049 de 2020 emitida por la administradora de los recursos del sistema general de Seguridad social en salud -ADRES.Los requisitos antes mencionados son indispensables para realizar el proceso de auditoría de cuentas. por lo que lo invitamos a subsanar el motivo de devolución y una vez solucionado volver a radicar. </t>
  </si>
  <si>
    <t>DF-1306337202</t>
  </si>
  <si>
    <t>PLAD51814</t>
  </si>
  <si>
    <t>5/05/2021 12:00:00 a. m.</t>
  </si>
  <si>
    <t>9/04/2021 12:00:00 a. m.</t>
  </si>
  <si>
    <t>Corpas Charris Luis Gregorio</t>
  </si>
  <si>
    <t>No se debe facturar servicios NO PBS ( Código CUPS 908856 Procedimiento para identficar por pruebas moleculares un virus específico. No Financiado con recursos de la Unidad de Pago por Capitación (MIPRES) / Financiado con recursos FOME para diagnóstico de SARS CoV2 [COVID-1) con los PBS. tener en cuenta la resolución 1630 de 2020.</t>
  </si>
  <si>
    <t>DF-13211533015</t>
  </si>
  <si>
    <t>HPLA0003001413</t>
  </si>
  <si>
    <t>Factura no cumple requisitos legales-RIPS: Rips no cumplen con estructura (resolución 3374 de 2000) y/o calidad de la información como lo establece la Ley 1438 de 2011 con respecto a los RIPS en artículo 114 y resolución 1531 de abril 28 de 2014. inc  Factura no tienen registros en los demas archivos solo en el AF. ademas 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t>
  </si>
  <si>
    <t>DF-13211533016</t>
  </si>
  <si>
    <t>HPLA0003007603</t>
  </si>
  <si>
    <t>DF-13211533017</t>
  </si>
  <si>
    <t>HPLA0003008341</t>
  </si>
  <si>
    <t>DF-13211533018</t>
  </si>
  <si>
    <t>HPLA0003013076</t>
  </si>
  <si>
    <t>DF-13211533019</t>
  </si>
  <si>
    <t>HPLA0003013248</t>
  </si>
  <si>
    <t>DF-255555564736262</t>
  </si>
  <si>
    <t>PLAD51723</t>
  </si>
  <si>
    <t>21/04/2021 12:00:00 a. m.</t>
  </si>
  <si>
    <t>Se realiza devolución de la factura N° PLAD51723 correspondiente al paciente Michel Dayanna Estrada Estrada con CC 1039678718.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para continuar con el proceso de auditoria.Una vez subsanado el motivo de la devolución. se solicita a la IPS radicar la factura en el portal de SAMI . para continuar con el proceso de auditoria.</t>
  </si>
  <si>
    <t>DF-257654326731163</t>
  </si>
  <si>
    <t>PLAD111449</t>
  </si>
  <si>
    <t>1/12/2021 12:00:00 a. m.</t>
  </si>
  <si>
    <t xml:space="preserve">Montes Diaz Conguer  David </t>
  </si>
  <si>
    <t>Se efectua devolucion de la factura PLA111449 ya que se evidencia  inconsistencia en el detalles de cargos en la fcatura detallan ecografia odstetrica y en los rips una consulta de urgencia.una vez subsanado el motivo de devolución. se solicita a la IPS radicar en el portal de aplistaff para continuar con el proceso de auditoria.</t>
  </si>
  <si>
    <t>DF-257654326731379</t>
  </si>
  <si>
    <t>PLAD134500</t>
  </si>
  <si>
    <t>22/02/2022 12:00:00 a. m.</t>
  </si>
  <si>
    <t>8/02/2022 12:00:00 a. m.</t>
  </si>
  <si>
    <t xml:space="preserve">Se efectúa devolución.  de la factura  Nª PLAD134500 ya que se evidencia inconsistencias en el valor registrado en los Rips y valor facturado el cual no coincide. Subsanado el motivo. radicar nuevamente en los días estipulados </t>
  </si>
  <si>
    <t>DF-257654326731380</t>
  </si>
  <si>
    <t>PLAD139803</t>
  </si>
  <si>
    <t xml:space="preserve">Se efectúa devolución.  de la factura  Nª PLAD139803 ya que se evidencia inconsistencias en el valor registrado en los Rips y valor facturado el cual no coincide. Subsanado el motivo. radicar nuevamente en los días estipulados </t>
  </si>
  <si>
    <t>DF-25765433273241</t>
  </si>
  <si>
    <t>PLAD24084</t>
  </si>
  <si>
    <t>2/03/2021 12:00:00 a. m.</t>
  </si>
  <si>
    <t>1/02/2021 12:00:00 a. m.</t>
  </si>
  <si>
    <t>Ramirez  Alvarez Blanca  Cecilia</t>
  </si>
  <si>
    <t>Se realiza devolución de cuenta ya que  evidenció error en la factura y en el RIPS. el código CUMS medicamentos . ya que que no se facturan  con los codigos CUMS. ya  que la atención es del año 2020 por lo tanto debe estar codificado de acuerdo a la Resolución 3495 de 2019. se recuerda a la IPS que tanto el RIPS como la factura debe coincidir con los servicios registrados. de no ser así. se considera una inconsistencia. esto atendiendo los lineamientos de la Resolución 3374 del 2000. el cual indica que la IPS debe garantizar la confiabilidad.seguridad y calidad de los datos sobre la prestación individual de servicios. para continuar con el proceso de auditoria.</t>
  </si>
  <si>
    <t>DF-25765433273242</t>
  </si>
  <si>
    <t>PLAD27911</t>
  </si>
  <si>
    <t>DF-259261131664</t>
  </si>
  <si>
    <t>PLAD27912</t>
  </si>
  <si>
    <t>3/03/2021 12:00:00 a. m.</t>
  </si>
  <si>
    <t>Se hace devolución de la factura. debido que. el RIPS que presenta en los detalles de cargo se encuentran con inconsistencias. dado que no coinciden con los de la factura.  Se recuerda a la IPS que el código CUPS facturado debe coincidir tanto en la factura como en el RIPS para evitar reprocesos.Ademas en el RIPS detallan que el servicio prestado es consulta de urgencias codigo 890701 y creatinina en suero codigo 903895. y en la factura detallan valoracion por pediatria codigo 890602 y tiroides estimulante en neonato codigo 904903 Una vez subsanado el motivo de la devolución. se solicita a la IPS radicar nuevamente en el portal de aplistaff para  continuar con su respectivo proceso.</t>
  </si>
  <si>
    <t>DF-259261133292</t>
  </si>
  <si>
    <t>PLAD130914</t>
  </si>
  <si>
    <t>14/01/2022 12:00:00 a. m.</t>
  </si>
  <si>
    <t>7/01/2022 12:00:00 a. m.</t>
  </si>
  <si>
    <t>Se hace devolución de la factura PLAD130914. correspondiente al paciente DEISY ESPERANZA ROMO PACHECO con CC.1143231133. dado que en los soportes anexo la Ips cargo la historia clinica del paciente LINDA KAREN RODRIGUEZ GRISALES. se requiere que la IPS cargue los soportes correspondientes. requisito necesario para validar la prestación del servicio y realizar el proceso de auditoria.Una vez subsanado el motivo de devolución. radicar la factura y los soportes nuevamente en el portal de Aplistaff para su respectivo proceso.</t>
  </si>
  <si>
    <t>DF-259261133346</t>
  </si>
  <si>
    <t>PLAD131434</t>
  </si>
  <si>
    <t>20/01/2022 12:00:00 a. m.</t>
  </si>
  <si>
    <t>Se hace devolución de la factura PLAD131434. correspondiente al paciente DEISBEL ESPERANZA ROMO PACHECO con CC.1143231133. dado que en los soportes anexo la Ips cargo la historia clinica por atencion odontologica. se requiere que la IPS cargue los soportes correspondientes a la atencion por consulta de psicologia. requisito necesario para validar la prestación del servicio y realizar el proceso de auditoria.Una vez subsanado el motivo de devolución. radicar la factura y los soportes nuevamente en el portal de  Aplistaff para su respectivo proceso.</t>
  </si>
  <si>
    <t>DF-479232035668</t>
  </si>
  <si>
    <t>PLAD63777</t>
  </si>
  <si>
    <t>12/07/2021 12:00:00 a. m.</t>
  </si>
  <si>
    <t>1/07/2021 12:00:00 a. m.</t>
  </si>
  <si>
    <t xml:space="preserve">Dado que la información reportada en los RIPS constituyen una fuente de datos prioritaria para los procesos de dirección. regulación y control del SGSSS. Las IPS están obligadas a garantizar la confiabilidad. seguridad y calidad de los datos sobre la prestación individual de servicios de salud. la entrega oportuna a las Entidades Administradoras de Planes de Beneficios y la conformación de su propia base de datos sobre los servicios prestados de manera individualizada. de acuerdo con lo establecido en el artículo 9 de la Resolución 3374 de 2000. Los archivos que se presentan en los RIPS tienen estructuras y datos específicos de acuerdo con la especificación dada en el Anexo Técnico No. 1. de la Resolución 3374 de 2000. teniendo en cuenta lo anterior se solicita que: Los CUM se encuentren vigentes en invima y correspondan al medicamento facturado 19927426-1 LACTATO DE RINGER CUM VENCIDOUna vez subsanado todos los inconvenientes. La factura debe ser presentada nuevamente. en el tiempo de radicación habitual y con nuevo RIPS para su proceso de auditoria y debido tramite contable  </t>
  </si>
  <si>
    <t>DF-5492349311764</t>
  </si>
  <si>
    <t>HPLA3584162</t>
  </si>
  <si>
    <t>24/09/2020 12:00:00 a. m.</t>
  </si>
  <si>
    <t>4/09/2020 12:00:00 a. m.</t>
  </si>
  <si>
    <t>Rivera Basto Nini Johanna</t>
  </si>
  <si>
    <t>Se hace devolución de factura. según revisión usuario no  se encuentra registrado en la base de datos de Coosalud. cabe resaltar que deben anexar copia de  nacido vivo o registro civil para la creación del usuario.</t>
  </si>
  <si>
    <t>DF-549278733591</t>
  </si>
  <si>
    <t>PLAD130865</t>
  </si>
  <si>
    <t>19/01/2022 12:00:00 a. m.</t>
  </si>
  <si>
    <t>ROA CABALLERO PEDRO  ANTONIO</t>
  </si>
  <si>
    <t>Se realiza devolución de factura ya que se evidencia servicios No PBS facturado con servicios PBS ­(906340- Antígeno SARS CoV 2) debe facturarse por separado</t>
  </si>
  <si>
    <t>DF-68217336555</t>
  </si>
  <si>
    <t>HPLA3584071</t>
  </si>
  <si>
    <t>30/09/2020 12:00:00 a. m.</t>
  </si>
  <si>
    <t>SE HACE DEVOLUCIÓN DE LA FACTURA. SE REALIZA VALIDACIÓN DE LA INFORMACIÓN SUMINISTRADA Y SEGÚN REQUISITOS CONTEMPLADOS EN LA RESOLUCIÓN 3495 DEL 2019 EXPEDIDA POR EL MINISTERIO DE SALUD Y SEGURIDAD SOCIAL . EN SU ARTICULO 2. ARTICULO 2 PARÁGRAFO ÚNICO Y ARTICULO 5</t>
  </si>
  <si>
    <t>DF-68217339336</t>
  </si>
  <si>
    <t>HPLA3509428</t>
  </si>
  <si>
    <t>29/03/2021 12:00:00 a. m.</t>
  </si>
  <si>
    <t>1/03/2021 12:00:00 a. m.</t>
  </si>
  <si>
    <t>Se realiza devolucion de factura informacion suministrada en rips no coincide con lo facturado.</t>
  </si>
  <si>
    <t>DF-68217339337</t>
  </si>
  <si>
    <t>HPLA3494327</t>
  </si>
  <si>
    <t>DF-68217339338</t>
  </si>
  <si>
    <t>HPLA3509818</t>
  </si>
  <si>
    <t>DF-68217339459</t>
  </si>
  <si>
    <t>PLAD40306</t>
  </si>
  <si>
    <t>4/04/2021 12:00:00 a. m.</t>
  </si>
  <si>
    <t>SE HACE DEVOLUCIÓN DE FACTURA. SE REALIZA VALIDACIÓN DE LA INFORMACIÓN SUMINISTRADA Y SEGÚN REQUISITOS CONTEMPLADOS EN LA RESOLUCIÓN 3495 DEL 2019 EXPEDIDA POR EL MINISTERIO DE SALUD Y SEGURIDAD SOCIAL . EN SU ARTICULO 2. ARTICULO 2 PARÁGRAFO ÚNICO Y ARTICULO 5</t>
  </si>
  <si>
    <t>Devoluciones</t>
  </si>
  <si>
    <t>Observaciones</t>
  </si>
  <si>
    <t>COOSALUD EPS SA</t>
  </si>
  <si>
    <t>DETALLE DE CARTERA IPS</t>
  </si>
  <si>
    <t>Cartera presentada  IPS</t>
  </si>
  <si>
    <t>Facturas sin evidencia de radicación</t>
  </si>
  <si>
    <t>Facturas Pagadas y No descargadas por la IPS</t>
  </si>
  <si>
    <t>Glosas Aceptadas por la IPS</t>
  </si>
  <si>
    <t>Glosas por  Conciliar</t>
  </si>
  <si>
    <t>Diferencias a revisar por el Proveedor</t>
  </si>
  <si>
    <t>Facturas en proceso de auditoria Aplistaff</t>
  </si>
  <si>
    <t>Saldo Final</t>
  </si>
  <si>
    <t>Giros de la EPS por legalizar</t>
  </si>
  <si>
    <t>COOSALUD  NIT 900.226.715</t>
  </si>
  <si>
    <t>Estado de cartera HOSPITAL PEDRO LEON ALVAREZ DIAZ NIT : 890.680.027</t>
  </si>
  <si>
    <t>Saldo Disponible a Favor de HOSPITAL PEDRO LEON ALVAREZ DIAZ  Corte 31/03/2022</t>
  </si>
  <si>
    <t>Fecha</t>
  </si>
  <si>
    <t>Glosas x Conciliar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</si>
</sst>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75"/>
      <color rgb="FFFFFFFF"/>
      <name val="Times New Roman"/>
      <family val="1"/>
    </font>
    <font>
      <sz val="9.75"/>
      <color rgb="FF000000"/>
      <name val="Times New Roman"/>
      <family val="1"/>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0"/>
      <name val="Arial"/>
      <family val="2"/>
    </font>
    <font>
      <sz val="1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rgb="FFDDDDDD"/>
        <bgColor indexed="64"/>
      </patternFill>
    </fill>
    <fill>
      <patternFill patternType="solid">
        <fgColor rgb="FF808080"/>
      </patternFill>
    </fill>
    <fill>
      <patternFill patternType="solid">
        <fgColor rgb="FFFFFFFF"/>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19">
    <border>
      <left/>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A9A9A9"/>
      </left>
      <right style="thin">
        <color rgb="FFA9A9A9"/>
      </right>
      <top style="thin">
        <color rgb="FFA9A9A9"/>
      </top>
      <bottom style="thin">
        <color rgb="FFA9A9A9"/>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61">
    <xf numFmtId="0" fontId="0" fillId="0" borderId="0" xfId="0"/>
    <xf numFmtId="3" fontId="2" fillId="2" borderId="1" xfId="0" applyNumberFormat="1" applyFont="1" applyFill="1" applyBorder="1"/>
    <xf numFmtId="3" fontId="0" fillId="0" borderId="5" xfId="0" applyNumberFormat="1" applyBorder="1"/>
    <xf numFmtId="14" fontId="0" fillId="0" borderId="6" xfId="0" applyNumberFormat="1" applyBorder="1"/>
    <xf numFmtId="0" fontId="0" fillId="0" borderId="6" xfId="0" applyBorder="1"/>
    <xf numFmtId="0" fontId="0" fillId="0" borderId="7" xfId="0" applyBorder="1" applyAlignment="1">
      <alignment horizontal="center"/>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0" borderId="14" xfId="0" applyFont="1" applyBorder="1"/>
    <xf numFmtId="0" fontId="2" fillId="0" borderId="6" xfId="0" applyFont="1" applyBorder="1"/>
    <xf numFmtId="0" fontId="0" fillId="3" borderId="6" xfId="0" applyFill="1" applyBorder="1"/>
    <xf numFmtId="3" fontId="0" fillId="0" borderId="0" xfId="0" applyNumberFormat="1" applyAlignment="1">
      <alignment horizontal="right"/>
    </xf>
    <xf numFmtId="14" fontId="0" fillId="0" borderId="0" xfId="0" applyNumberFormat="1" applyAlignment="1">
      <alignment horizontal="right"/>
    </xf>
    <xf numFmtId="0" fontId="4" fillId="4" borderId="18" xfId="0" applyFont="1" applyFill="1" applyBorder="1" applyAlignment="1">
      <alignment horizontal="center" vertical="center"/>
    </xf>
    <xf numFmtId="49" fontId="5" fillId="5" borderId="18" xfId="0" applyNumberFormat="1" applyFont="1" applyFill="1" applyBorder="1" applyAlignment="1">
      <alignment horizontal="left" vertical="center"/>
    </xf>
    <xf numFmtId="0" fontId="2" fillId="6" borderId="0" xfId="0" applyFont="1" applyFill="1"/>
    <xf numFmtId="3" fontId="2" fillId="6" borderId="0" xfId="0" applyNumberFormat="1" applyFont="1" applyFill="1" applyAlignment="1">
      <alignment horizontal="right"/>
    </xf>
    <xf numFmtId="14" fontId="2" fillId="6" borderId="0" xfId="0" applyNumberFormat="1" applyFont="1" applyFill="1" applyAlignment="1">
      <alignment horizontal="right"/>
    </xf>
    <xf numFmtId="164" fontId="0" fillId="0" borderId="0" xfId="1" applyNumberFormat="1" applyFont="1"/>
    <xf numFmtId="164" fontId="0" fillId="0" borderId="6" xfId="1" applyNumberFormat="1" applyFont="1" applyBorder="1"/>
    <xf numFmtId="164" fontId="0" fillId="0" borderId="0" xfId="0" applyNumberFormat="1"/>
    <xf numFmtId="164" fontId="0" fillId="0" borderId="6" xfId="0" applyNumberFormat="1" applyBorder="1"/>
    <xf numFmtId="164" fontId="2" fillId="7" borderId="6" xfId="1" applyNumberFormat="1" applyFont="1" applyFill="1" applyBorder="1"/>
    <xf numFmtId="0" fontId="2" fillId="7" borderId="6" xfId="0" applyFont="1" applyFill="1" applyBorder="1"/>
    <xf numFmtId="0" fontId="2" fillId="7" borderId="6" xfId="0" applyFont="1" applyFill="1" applyBorder="1" applyAlignment="1">
      <alignment vertical="center"/>
    </xf>
    <xf numFmtId="164" fontId="2" fillId="7" borderId="6" xfId="1" applyNumberFormat="1" applyFont="1" applyFill="1" applyBorder="1" applyAlignment="1">
      <alignment vertical="center"/>
    </xf>
    <xf numFmtId="164" fontId="2" fillId="7" borderId="6" xfId="1" applyNumberFormat="1" applyFont="1" applyFill="1" applyBorder="1" applyAlignment="1">
      <alignment vertical="center" wrapText="1"/>
    </xf>
    <xf numFmtId="14" fontId="2" fillId="0" borderId="17" xfId="0" applyNumberFormat="1" applyFont="1" applyBorder="1" applyAlignment="1">
      <alignment horizontal="center"/>
    </xf>
    <xf numFmtId="0" fontId="2" fillId="0" borderId="16" xfId="0" applyFont="1" applyBorder="1" applyAlignment="1">
      <alignment horizontal="center"/>
    </xf>
    <xf numFmtId="0" fontId="2" fillId="0" borderId="15" xfId="0" applyFont="1" applyBorder="1" applyAlignment="1">
      <alignment horizontal="center"/>
    </xf>
    <xf numFmtId="0" fontId="2" fillId="0" borderId="17"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7" xfId="0" applyFont="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3" fillId="0" borderId="17" xfId="2"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6" fillId="0" borderId="0" xfId="0" applyFont="1"/>
    <xf numFmtId="0" fontId="7" fillId="0" borderId="0" xfId="0" applyFont="1"/>
    <xf numFmtId="0" fontId="8" fillId="0" borderId="0" xfId="0" applyFont="1"/>
    <xf numFmtId="0" fontId="9" fillId="8" borderId="0" xfId="0" applyFont="1" applyFill="1" applyAlignment="1">
      <alignment vertical="center"/>
    </xf>
    <xf numFmtId="0" fontId="9" fillId="9" borderId="0" xfId="0" applyFont="1" applyFill="1" applyAlignment="1">
      <alignment vertical="center"/>
    </xf>
    <xf numFmtId="0" fontId="10" fillId="8" borderId="0" xfId="0" applyFont="1" applyFill="1"/>
    <xf numFmtId="3" fontId="10" fillId="8" borderId="0" xfId="0" applyNumberFormat="1" applyFont="1" applyFill="1"/>
    <xf numFmtId="3" fontId="11" fillId="0" borderId="0" xfId="0" applyNumberFormat="1" applyFont="1" applyAlignment="1">
      <alignment horizontal="right"/>
    </xf>
    <xf numFmtId="0" fontId="12" fillId="0" borderId="0" xfId="0" applyFont="1"/>
    <xf numFmtId="3" fontId="12" fillId="0" borderId="0" xfId="0" applyNumberFormat="1" applyFont="1"/>
    <xf numFmtId="0" fontId="9" fillId="8" borderId="0" xfId="0" applyFont="1" applyFill="1"/>
    <xf numFmtId="3" fontId="10" fillId="10" borderId="0" xfId="0" applyNumberFormat="1" applyFont="1" applyFill="1"/>
    <xf numFmtId="1" fontId="2" fillId="7" borderId="6" xfId="0" applyNumberFormat="1" applyFont="1" applyFill="1" applyBorder="1" applyAlignment="1">
      <alignment horizontal="center" vertical="center"/>
    </xf>
    <xf numFmtId="1" fontId="0" fillId="0" borderId="6" xfId="0" applyNumberFormat="1" applyBorder="1" applyAlignment="1">
      <alignment horizontal="center"/>
    </xf>
    <xf numFmtId="1" fontId="2" fillId="7" borderId="6" xfId="0" applyNumberFormat="1" applyFont="1" applyFill="1" applyBorder="1" applyAlignment="1">
      <alignment horizontal="center"/>
    </xf>
    <xf numFmtId="1" fontId="0" fillId="0" borderId="0" xfId="0" applyNumberFormat="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26468937-14FD-4D17-9582-DDF0E48E8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artera@hospilames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D17E6-AFB6-40B2-90F1-E7097C882525}">
  <dimension ref="A1:E246"/>
  <sheetViews>
    <sheetView topLeftCell="A220" workbookViewId="0">
      <selection activeCell="C13" sqref="C13:C245"/>
    </sheetView>
  </sheetViews>
  <sheetFormatPr baseColWidth="10" defaultRowHeight="15" x14ac:dyDescent="0.25"/>
  <cols>
    <col min="1" max="1" width="24" bestFit="1" customWidth="1"/>
    <col min="2" max="2" width="15.5703125" bestFit="1" customWidth="1"/>
    <col min="3" max="3" width="15.7109375" bestFit="1" customWidth="1"/>
    <col min="4" max="4" width="14.7109375" bestFit="1" customWidth="1"/>
    <col min="5" max="5" width="18.5703125" customWidth="1"/>
  </cols>
  <sheetData>
    <row r="1" spans="1:5" x14ac:dyDescent="0.25">
      <c r="A1" s="10" t="s">
        <v>27</v>
      </c>
      <c r="B1" s="31" t="s">
        <v>26</v>
      </c>
      <c r="C1" s="32"/>
      <c r="D1" s="32"/>
      <c r="E1" s="33"/>
    </row>
    <row r="2" spans="1:5" x14ac:dyDescent="0.25">
      <c r="A2" s="10" t="s">
        <v>22</v>
      </c>
      <c r="B2" s="34" t="s">
        <v>25</v>
      </c>
      <c r="C2" s="29"/>
      <c r="D2" s="29"/>
      <c r="E2" s="30"/>
    </row>
    <row r="3" spans="1:5" x14ac:dyDescent="0.25">
      <c r="A3" s="10" t="s">
        <v>24</v>
      </c>
      <c r="B3" s="34" t="s">
        <v>23</v>
      </c>
      <c r="C3" s="29"/>
      <c r="D3" s="29"/>
      <c r="E3" s="30"/>
    </row>
    <row r="4" spans="1:5" x14ac:dyDescent="0.25">
      <c r="A4" s="10" t="s">
        <v>22</v>
      </c>
      <c r="B4" s="34" t="s">
        <v>21</v>
      </c>
      <c r="C4" s="29"/>
      <c r="D4" s="29"/>
      <c r="E4" s="30"/>
    </row>
    <row r="5" spans="1:5" x14ac:dyDescent="0.25">
      <c r="A5" s="10" t="s">
        <v>20</v>
      </c>
      <c r="B5" s="34" t="s">
        <v>19</v>
      </c>
      <c r="C5" s="29"/>
      <c r="D5" s="29"/>
      <c r="E5" s="30"/>
    </row>
    <row r="6" spans="1:5" x14ac:dyDescent="0.25">
      <c r="A6" s="10" t="s">
        <v>18</v>
      </c>
      <c r="B6" s="28">
        <v>44651</v>
      </c>
      <c r="C6" s="29"/>
      <c r="D6" s="29"/>
      <c r="E6" s="30"/>
    </row>
    <row r="7" spans="1:5" x14ac:dyDescent="0.25">
      <c r="A7" s="10" t="s">
        <v>17</v>
      </c>
      <c r="B7" s="34" t="s">
        <v>16</v>
      </c>
      <c r="C7" s="29"/>
      <c r="D7" s="29"/>
      <c r="E7" s="30"/>
    </row>
    <row r="8" spans="1:5" x14ac:dyDescent="0.25">
      <c r="A8" s="10" t="s">
        <v>15</v>
      </c>
      <c r="B8" s="38" t="s">
        <v>14</v>
      </c>
      <c r="C8" s="39"/>
      <c r="D8" s="39"/>
      <c r="E8" s="40"/>
    </row>
    <row r="9" spans="1:5" x14ac:dyDescent="0.25">
      <c r="A9" s="10" t="s">
        <v>13</v>
      </c>
      <c r="B9" s="4" t="s">
        <v>12</v>
      </c>
      <c r="C9" s="41" t="s">
        <v>11</v>
      </c>
      <c r="D9" s="39"/>
      <c r="E9" s="40"/>
    </row>
    <row r="10" spans="1:5" x14ac:dyDescent="0.25">
      <c r="A10" s="10"/>
      <c r="B10" s="4" t="s">
        <v>10</v>
      </c>
      <c r="C10" s="41">
        <v>3138042372</v>
      </c>
      <c r="D10" s="39"/>
      <c r="E10" s="40"/>
    </row>
    <row r="11" spans="1:5" ht="15.75" thickBot="1" x14ac:dyDescent="0.3">
      <c r="A11" s="9" t="s">
        <v>9</v>
      </c>
      <c r="B11" s="42" t="s">
        <v>8</v>
      </c>
      <c r="C11" s="43"/>
      <c r="D11" s="43"/>
      <c r="E11" s="44"/>
    </row>
    <row r="12" spans="1:5" ht="30" x14ac:dyDescent="0.25">
      <c r="A12" s="8" t="s">
        <v>7</v>
      </c>
      <c r="B12" s="7" t="s">
        <v>6</v>
      </c>
      <c r="C12" s="7" t="s">
        <v>5</v>
      </c>
      <c r="D12" s="7" t="s">
        <v>4</v>
      </c>
      <c r="E12" s="6" t="s">
        <v>3</v>
      </c>
    </row>
    <row r="13" spans="1:5" x14ac:dyDescent="0.25">
      <c r="A13" s="5" t="s">
        <v>2</v>
      </c>
      <c r="B13" s="4">
        <v>3284383</v>
      </c>
      <c r="C13" s="3">
        <v>43548</v>
      </c>
      <c r="D13" s="3">
        <v>43567</v>
      </c>
      <c r="E13" s="2">
        <v>96175</v>
      </c>
    </row>
    <row r="14" spans="1:5" x14ac:dyDescent="0.25">
      <c r="A14" s="5" t="s">
        <v>2</v>
      </c>
      <c r="B14" s="4">
        <v>3290172</v>
      </c>
      <c r="C14" s="3">
        <v>43556</v>
      </c>
      <c r="D14" s="3">
        <v>43567</v>
      </c>
      <c r="E14" s="2">
        <v>96538</v>
      </c>
    </row>
    <row r="15" spans="1:5" x14ac:dyDescent="0.25">
      <c r="A15" s="5" t="s">
        <v>2</v>
      </c>
      <c r="B15" s="4">
        <v>3295345</v>
      </c>
      <c r="C15" s="3">
        <v>43563</v>
      </c>
      <c r="D15" s="3">
        <v>43602</v>
      </c>
      <c r="E15" s="2">
        <v>114600</v>
      </c>
    </row>
    <row r="16" spans="1:5" x14ac:dyDescent="0.25">
      <c r="A16" s="5" t="s">
        <v>2</v>
      </c>
      <c r="B16" s="4">
        <v>3296237</v>
      </c>
      <c r="C16" s="3">
        <v>43564</v>
      </c>
      <c r="D16" s="3">
        <v>43602</v>
      </c>
      <c r="E16" s="2">
        <v>33100</v>
      </c>
    </row>
    <row r="17" spans="1:5" x14ac:dyDescent="0.25">
      <c r="A17" s="5" t="s">
        <v>2</v>
      </c>
      <c r="B17" s="4">
        <v>3296247</v>
      </c>
      <c r="C17" s="3">
        <v>43564</v>
      </c>
      <c r="D17" s="3">
        <v>43602</v>
      </c>
      <c r="E17" s="2">
        <v>33100</v>
      </c>
    </row>
    <row r="18" spans="1:5" x14ac:dyDescent="0.25">
      <c r="A18" s="5" t="s">
        <v>2</v>
      </c>
      <c r="B18" s="4">
        <v>3296254</v>
      </c>
      <c r="C18" s="3">
        <v>43564</v>
      </c>
      <c r="D18" s="3">
        <v>43602</v>
      </c>
      <c r="E18" s="2">
        <v>19400</v>
      </c>
    </row>
    <row r="19" spans="1:5" x14ac:dyDescent="0.25">
      <c r="A19" s="5" t="s">
        <v>2</v>
      </c>
      <c r="B19" s="4">
        <v>3297452</v>
      </c>
      <c r="C19" s="3">
        <v>43565</v>
      </c>
      <c r="D19" s="3">
        <v>43602</v>
      </c>
      <c r="E19" s="2">
        <v>185310</v>
      </c>
    </row>
    <row r="20" spans="1:5" x14ac:dyDescent="0.25">
      <c r="A20" s="5" t="s">
        <v>2</v>
      </c>
      <c r="B20" s="4">
        <v>3306450</v>
      </c>
      <c r="C20" s="3">
        <v>43579</v>
      </c>
      <c r="D20" s="3">
        <v>43602</v>
      </c>
      <c r="E20" s="2">
        <v>58668</v>
      </c>
    </row>
    <row r="21" spans="1:5" x14ac:dyDescent="0.25">
      <c r="A21" s="5" t="s">
        <v>2</v>
      </c>
      <c r="B21" s="4">
        <v>3308692</v>
      </c>
      <c r="C21" s="3">
        <v>43581</v>
      </c>
      <c r="D21" s="3">
        <v>43602</v>
      </c>
      <c r="E21" s="2">
        <v>47800</v>
      </c>
    </row>
    <row r="22" spans="1:5" x14ac:dyDescent="0.25">
      <c r="A22" s="5" t="s">
        <v>2</v>
      </c>
      <c r="B22" s="4">
        <v>3308703</v>
      </c>
      <c r="C22" s="3">
        <v>43581</v>
      </c>
      <c r="D22" s="3">
        <v>43602</v>
      </c>
      <c r="E22" s="2">
        <v>47800</v>
      </c>
    </row>
    <row r="23" spans="1:5" x14ac:dyDescent="0.25">
      <c r="A23" s="5" t="s">
        <v>2</v>
      </c>
      <c r="B23" s="4">
        <v>3308709</v>
      </c>
      <c r="C23" s="3">
        <v>43581</v>
      </c>
      <c r="D23" s="3">
        <v>43602</v>
      </c>
      <c r="E23" s="2">
        <v>47800</v>
      </c>
    </row>
    <row r="24" spans="1:5" x14ac:dyDescent="0.25">
      <c r="A24" s="5" t="s">
        <v>2</v>
      </c>
      <c r="B24" s="4">
        <v>3311237</v>
      </c>
      <c r="C24" s="3">
        <v>43584</v>
      </c>
      <c r="D24" s="3">
        <v>43602</v>
      </c>
      <c r="E24" s="2">
        <v>33100</v>
      </c>
    </row>
    <row r="25" spans="1:5" x14ac:dyDescent="0.25">
      <c r="A25" s="5" t="s">
        <v>2</v>
      </c>
      <c r="B25" s="4">
        <v>3312651</v>
      </c>
      <c r="C25" s="3">
        <v>43585</v>
      </c>
      <c r="D25" s="3">
        <v>43602</v>
      </c>
      <c r="E25" s="2">
        <v>59100</v>
      </c>
    </row>
    <row r="26" spans="1:5" x14ac:dyDescent="0.25">
      <c r="A26" s="5" t="s">
        <v>2</v>
      </c>
      <c r="B26" s="4">
        <v>3313065</v>
      </c>
      <c r="C26" s="3">
        <v>43586</v>
      </c>
      <c r="D26" s="3">
        <v>43661</v>
      </c>
      <c r="E26" s="2">
        <v>92000</v>
      </c>
    </row>
    <row r="27" spans="1:5" x14ac:dyDescent="0.25">
      <c r="A27" s="5" t="s">
        <v>2</v>
      </c>
      <c r="B27" s="4">
        <v>3315502</v>
      </c>
      <c r="C27" s="3">
        <v>43590</v>
      </c>
      <c r="D27" s="3">
        <v>43661</v>
      </c>
      <c r="E27" s="2">
        <v>55014</v>
      </c>
    </row>
    <row r="28" spans="1:5" x14ac:dyDescent="0.25">
      <c r="A28" s="5" t="s">
        <v>2</v>
      </c>
      <c r="B28" s="4">
        <v>3315524</v>
      </c>
      <c r="C28" s="3">
        <v>43591</v>
      </c>
      <c r="D28" s="3">
        <v>43661</v>
      </c>
      <c r="E28" s="2">
        <v>289572</v>
      </c>
    </row>
    <row r="29" spans="1:5" x14ac:dyDescent="0.25">
      <c r="A29" s="5" t="s">
        <v>2</v>
      </c>
      <c r="B29" s="4">
        <v>3319277</v>
      </c>
      <c r="C29" s="3">
        <v>43594</v>
      </c>
      <c r="D29" s="3">
        <v>43661</v>
      </c>
      <c r="E29" s="2">
        <v>21200</v>
      </c>
    </row>
    <row r="30" spans="1:5" x14ac:dyDescent="0.25">
      <c r="A30" s="5" t="s">
        <v>2</v>
      </c>
      <c r="B30" s="4">
        <v>3319286</v>
      </c>
      <c r="C30" s="3">
        <v>43594</v>
      </c>
      <c r="D30" s="3">
        <v>43661</v>
      </c>
      <c r="E30" s="2">
        <v>21200</v>
      </c>
    </row>
    <row r="31" spans="1:5" x14ac:dyDescent="0.25">
      <c r="A31" s="5" t="s">
        <v>2</v>
      </c>
      <c r="B31" s="4">
        <v>3326676</v>
      </c>
      <c r="C31" s="3">
        <v>43603</v>
      </c>
      <c r="D31" s="3">
        <v>43661</v>
      </c>
      <c r="E31" s="2">
        <v>89552</v>
      </c>
    </row>
    <row r="32" spans="1:5" x14ac:dyDescent="0.25">
      <c r="A32" s="5" t="s">
        <v>2</v>
      </c>
      <c r="B32" s="4">
        <v>3331168</v>
      </c>
      <c r="C32" s="3">
        <v>43608</v>
      </c>
      <c r="D32" s="3">
        <v>43661</v>
      </c>
      <c r="E32" s="2">
        <v>33100</v>
      </c>
    </row>
    <row r="33" spans="1:5" x14ac:dyDescent="0.25">
      <c r="A33" s="5" t="s">
        <v>2</v>
      </c>
      <c r="B33" s="4">
        <v>3323977</v>
      </c>
      <c r="C33" s="3">
        <v>43600</v>
      </c>
      <c r="D33" s="3">
        <v>43655</v>
      </c>
      <c r="E33" s="2">
        <v>72500</v>
      </c>
    </row>
    <row r="34" spans="1:5" x14ac:dyDescent="0.25">
      <c r="A34" s="5" t="s">
        <v>2</v>
      </c>
      <c r="B34" s="4">
        <v>3343286</v>
      </c>
      <c r="C34" s="3">
        <v>43623</v>
      </c>
      <c r="D34" s="3">
        <v>43662</v>
      </c>
      <c r="E34" s="2">
        <v>44600</v>
      </c>
    </row>
    <row r="35" spans="1:5" x14ac:dyDescent="0.25">
      <c r="A35" s="5" t="s">
        <v>2</v>
      </c>
      <c r="B35" s="4">
        <v>3343291</v>
      </c>
      <c r="C35" s="3">
        <v>43623</v>
      </c>
      <c r="D35" s="3">
        <v>43662</v>
      </c>
      <c r="E35" s="2">
        <v>44600</v>
      </c>
    </row>
    <row r="36" spans="1:5" x14ac:dyDescent="0.25">
      <c r="A36" s="5" t="s">
        <v>2</v>
      </c>
      <c r="B36" s="4">
        <v>3346448</v>
      </c>
      <c r="C36" s="3">
        <v>43628</v>
      </c>
      <c r="D36" s="3">
        <v>43662</v>
      </c>
      <c r="E36" s="2">
        <v>540100</v>
      </c>
    </row>
    <row r="37" spans="1:5" x14ac:dyDescent="0.25">
      <c r="A37" s="5" t="s">
        <v>2</v>
      </c>
      <c r="B37" s="4">
        <v>3346925</v>
      </c>
      <c r="C37" s="3">
        <v>43628</v>
      </c>
      <c r="D37" s="3">
        <v>43662</v>
      </c>
      <c r="E37" s="2">
        <v>81500</v>
      </c>
    </row>
    <row r="38" spans="1:5" x14ac:dyDescent="0.25">
      <c r="A38" s="5" t="s">
        <v>2</v>
      </c>
      <c r="B38" s="4">
        <v>3348394</v>
      </c>
      <c r="C38" s="3">
        <v>43630</v>
      </c>
      <c r="D38" s="3">
        <v>43662</v>
      </c>
      <c r="E38" s="2">
        <v>24100</v>
      </c>
    </row>
    <row r="39" spans="1:5" x14ac:dyDescent="0.25">
      <c r="A39" s="5" t="s">
        <v>2</v>
      </c>
      <c r="B39" s="4">
        <v>3349404</v>
      </c>
      <c r="C39" s="3">
        <v>43631</v>
      </c>
      <c r="D39" s="3">
        <v>43662</v>
      </c>
      <c r="E39" s="2">
        <v>129065</v>
      </c>
    </row>
    <row r="40" spans="1:5" x14ac:dyDescent="0.25">
      <c r="A40" s="5" t="s">
        <v>2</v>
      </c>
      <c r="B40" s="4">
        <v>3351016</v>
      </c>
      <c r="C40" s="3">
        <v>43634</v>
      </c>
      <c r="D40" s="3">
        <v>43662</v>
      </c>
      <c r="E40" s="2">
        <v>100314</v>
      </c>
    </row>
    <row r="41" spans="1:5" x14ac:dyDescent="0.25">
      <c r="A41" s="5" t="s">
        <v>2</v>
      </c>
      <c r="B41" s="4">
        <v>3357012</v>
      </c>
      <c r="C41" s="3">
        <v>43642</v>
      </c>
      <c r="D41" s="3">
        <v>43662</v>
      </c>
      <c r="E41" s="2">
        <v>125794</v>
      </c>
    </row>
    <row r="42" spans="1:5" x14ac:dyDescent="0.25">
      <c r="A42" s="5" t="s">
        <v>2</v>
      </c>
      <c r="B42" s="4">
        <v>3357814</v>
      </c>
      <c r="C42" s="3">
        <v>43643</v>
      </c>
      <c r="D42" s="3">
        <v>43662</v>
      </c>
      <c r="E42" s="2">
        <v>1012300</v>
      </c>
    </row>
    <row r="43" spans="1:5" x14ac:dyDescent="0.25">
      <c r="A43" s="5" t="s">
        <v>2</v>
      </c>
      <c r="B43" s="4">
        <v>3358714</v>
      </c>
      <c r="C43" s="3">
        <v>43644</v>
      </c>
      <c r="D43" s="3">
        <v>43662</v>
      </c>
      <c r="E43" s="2">
        <v>47800</v>
      </c>
    </row>
    <row r="44" spans="1:5" x14ac:dyDescent="0.25">
      <c r="A44" s="5" t="s">
        <v>2</v>
      </c>
      <c r="B44" s="4">
        <v>3373268</v>
      </c>
      <c r="C44" s="3">
        <v>43664</v>
      </c>
      <c r="D44" s="3">
        <v>43748</v>
      </c>
      <c r="E44" s="2">
        <v>274113</v>
      </c>
    </row>
    <row r="45" spans="1:5" x14ac:dyDescent="0.25">
      <c r="A45" s="5" t="s">
        <v>2</v>
      </c>
      <c r="B45" s="4">
        <v>3380370</v>
      </c>
      <c r="C45" s="3">
        <v>43672</v>
      </c>
      <c r="D45" s="3">
        <v>43748</v>
      </c>
      <c r="E45" s="2">
        <v>54400</v>
      </c>
    </row>
    <row r="46" spans="1:5" x14ac:dyDescent="0.25">
      <c r="A46" s="5" t="s">
        <v>2</v>
      </c>
      <c r="B46" s="4">
        <v>3383509</v>
      </c>
      <c r="C46" s="3">
        <v>43677</v>
      </c>
      <c r="D46" s="3">
        <v>43748</v>
      </c>
      <c r="E46" s="2">
        <v>536330</v>
      </c>
    </row>
    <row r="47" spans="1:5" x14ac:dyDescent="0.25">
      <c r="A47" s="5" t="s">
        <v>2</v>
      </c>
      <c r="B47" s="4">
        <v>3385845</v>
      </c>
      <c r="C47" s="3">
        <v>43679</v>
      </c>
      <c r="D47" s="3">
        <v>43748</v>
      </c>
      <c r="E47" s="2">
        <v>54400</v>
      </c>
    </row>
    <row r="48" spans="1:5" x14ac:dyDescent="0.25">
      <c r="A48" s="5" t="s">
        <v>2</v>
      </c>
      <c r="B48" s="4">
        <v>3392953</v>
      </c>
      <c r="C48" s="3">
        <v>43691</v>
      </c>
      <c r="D48" s="3">
        <v>43748</v>
      </c>
      <c r="E48" s="2">
        <v>1690332</v>
      </c>
    </row>
    <row r="49" spans="1:5" x14ac:dyDescent="0.25">
      <c r="A49" s="5" t="s">
        <v>2</v>
      </c>
      <c r="B49" s="4">
        <v>3395860</v>
      </c>
      <c r="C49" s="3">
        <v>43695</v>
      </c>
      <c r="D49" s="3">
        <v>43748</v>
      </c>
      <c r="E49" s="2">
        <v>232214</v>
      </c>
    </row>
    <row r="50" spans="1:5" x14ac:dyDescent="0.25">
      <c r="A50" s="5" t="s">
        <v>2</v>
      </c>
      <c r="B50" s="4">
        <v>3396022</v>
      </c>
      <c r="C50" s="3">
        <v>43695</v>
      </c>
      <c r="D50" s="3">
        <v>43748</v>
      </c>
      <c r="E50" s="2">
        <v>280564</v>
      </c>
    </row>
    <row r="51" spans="1:5" x14ac:dyDescent="0.25">
      <c r="A51" s="5" t="s">
        <v>2</v>
      </c>
      <c r="B51" s="4">
        <v>3399153</v>
      </c>
      <c r="C51" s="3">
        <v>43699</v>
      </c>
      <c r="D51" s="3">
        <v>43748</v>
      </c>
      <c r="E51" s="2">
        <v>44645</v>
      </c>
    </row>
    <row r="52" spans="1:5" x14ac:dyDescent="0.25">
      <c r="A52" s="5" t="s">
        <v>2</v>
      </c>
      <c r="B52" s="4">
        <v>3399156</v>
      </c>
      <c r="C52" s="3">
        <v>43699</v>
      </c>
      <c r="D52" s="3">
        <v>43748</v>
      </c>
      <c r="E52" s="2">
        <v>44645</v>
      </c>
    </row>
    <row r="53" spans="1:5" x14ac:dyDescent="0.25">
      <c r="A53" s="5" t="s">
        <v>2</v>
      </c>
      <c r="B53" s="4">
        <v>3401302</v>
      </c>
      <c r="C53" s="3">
        <v>43703</v>
      </c>
      <c r="D53" s="3">
        <v>43748</v>
      </c>
      <c r="E53" s="2">
        <v>33100</v>
      </c>
    </row>
    <row r="54" spans="1:5" x14ac:dyDescent="0.25">
      <c r="A54" s="5" t="s">
        <v>2</v>
      </c>
      <c r="B54" s="4">
        <v>3401311</v>
      </c>
      <c r="C54" s="3">
        <v>43703</v>
      </c>
      <c r="D54" s="3">
        <v>43748</v>
      </c>
      <c r="E54" s="2">
        <v>21200</v>
      </c>
    </row>
    <row r="55" spans="1:5" x14ac:dyDescent="0.25">
      <c r="A55" s="5" t="s">
        <v>2</v>
      </c>
      <c r="B55" s="4">
        <v>3401576</v>
      </c>
      <c r="C55" s="3">
        <v>43703</v>
      </c>
      <c r="D55" s="3">
        <v>43748</v>
      </c>
      <c r="E55" s="2">
        <v>211308</v>
      </c>
    </row>
    <row r="56" spans="1:5" x14ac:dyDescent="0.25">
      <c r="A56" s="5" t="s">
        <v>2</v>
      </c>
      <c r="B56" s="4">
        <v>3402423</v>
      </c>
      <c r="C56" s="3">
        <v>43704</v>
      </c>
      <c r="D56" s="3">
        <v>43748</v>
      </c>
      <c r="E56" s="2">
        <v>81420</v>
      </c>
    </row>
    <row r="57" spans="1:5" x14ac:dyDescent="0.25">
      <c r="A57" s="5" t="s">
        <v>2</v>
      </c>
      <c r="B57" s="4">
        <v>3403598</v>
      </c>
      <c r="C57" s="3">
        <v>43705</v>
      </c>
      <c r="D57" s="3">
        <v>43748</v>
      </c>
      <c r="E57" s="2">
        <v>54400</v>
      </c>
    </row>
    <row r="58" spans="1:5" x14ac:dyDescent="0.25">
      <c r="A58" s="5" t="s">
        <v>2</v>
      </c>
      <c r="B58" s="4">
        <v>3405351</v>
      </c>
      <c r="C58" s="3">
        <v>43707</v>
      </c>
      <c r="D58" s="3">
        <v>43748</v>
      </c>
      <c r="E58" s="2">
        <v>154000</v>
      </c>
    </row>
    <row r="59" spans="1:5" x14ac:dyDescent="0.25">
      <c r="A59" s="5" t="s">
        <v>2</v>
      </c>
      <c r="B59" s="4">
        <v>3405920</v>
      </c>
      <c r="C59" s="3">
        <v>43707</v>
      </c>
      <c r="D59" s="3">
        <v>43748</v>
      </c>
      <c r="E59" s="2">
        <v>228960</v>
      </c>
    </row>
    <row r="60" spans="1:5" x14ac:dyDescent="0.25">
      <c r="A60" s="5" t="s">
        <v>2</v>
      </c>
      <c r="B60" s="4">
        <v>3405941</v>
      </c>
      <c r="C60" s="3">
        <v>43707</v>
      </c>
      <c r="D60" s="3">
        <v>43748</v>
      </c>
      <c r="E60" s="2">
        <v>999447</v>
      </c>
    </row>
    <row r="61" spans="1:5" x14ac:dyDescent="0.25">
      <c r="A61" s="5" t="s">
        <v>2</v>
      </c>
      <c r="B61" s="4">
        <v>3406601</v>
      </c>
      <c r="C61" s="3">
        <v>43709</v>
      </c>
      <c r="D61" s="3">
        <v>43750</v>
      </c>
      <c r="E61" s="2">
        <v>142159</v>
      </c>
    </row>
    <row r="62" spans="1:5" x14ac:dyDescent="0.25">
      <c r="A62" s="5" t="s">
        <v>2</v>
      </c>
      <c r="B62" s="4">
        <v>3412438</v>
      </c>
      <c r="C62" s="3">
        <v>43717</v>
      </c>
      <c r="D62" s="3">
        <v>43750</v>
      </c>
      <c r="E62" s="2">
        <v>223809</v>
      </c>
    </row>
    <row r="63" spans="1:5" x14ac:dyDescent="0.25">
      <c r="A63" s="5" t="s">
        <v>2</v>
      </c>
      <c r="B63" s="4">
        <v>3414115</v>
      </c>
      <c r="C63" s="3">
        <v>43719</v>
      </c>
      <c r="D63" s="3">
        <v>43750</v>
      </c>
      <c r="E63" s="2">
        <v>33100</v>
      </c>
    </row>
    <row r="64" spans="1:5" x14ac:dyDescent="0.25">
      <c r="A64" s="5" t="s">
        <v>2</v>
      </c>
      <c r="B64" s="4">
        <v>3417070</v>
      </c>
      <c r="C64" s="3">
        <v>43724</v>
      </c>
      <c r="D64" s="3">
        <v>43750</v>
      </c>
      <c r="E64" s="2">
        <v>184880</v>
      </c>
    </row>
    <row r="65" spans="1:5" x14ac:dyDescent="0.25">
      <c r="A65" s="5" t="s">
        <v>2</v>
      </c>
      <c r="B65" s="4">
        <v>3418449</v>
      </c>
      <c r="C65" s="3">
        <v>43725</v>
      </c>
      <c r="D65" s="3">
        <v>43750</v>
      </c>
      <c r="E65" s="2">
        <v>68515</v>
      </c>
    </row>
    <row r="66" spans="1:5" x14ac:dyDescent="0.25">
      <c r="A66" s="5" t="s">
        <v>2</v>
      </c>
      <c r="B66" s="4">
        <v>3423834</v>
      </c>
      <c r="C66" s="3">
        <v>43733</v>
      </c>
      <c r="D66" s="3">
        <v>43750</v>
      </c>
      <c r="E66" s="2">
        <v>214278</v>
      </c>
    </row>
    <row r="67" spans="1:5" x14ac:dyDescent="0.25">
      <c r="A67" s="5" t="s">
        <v>2</v>
      </c>
      <c r="B67" s="4">
        <v>3423899</v>
      </c>
      <c r="C67" s="3">
        <v>43733</v>
      </c>
      <c r="D67" s="3">
        <v>43750</v>
      </c>
      <c r="E67" s="2">
        <v>121414</v>
      </c>
    </row>
    <row r="68" spans="1:5" x14ac:dyDescent="0.25">
      <c r="A68" s="5" t="s">
        <v>2</v>
      </c>
      <c r="B68" s="4">
        <v>3430432</v>
      </c>
      <c r="C68" s="3">
        <v>43741</v>
      </c>
      <c r="D68" s="3">
        <v>43781</v>
      </c>
      <c r="E68" s="2">
        <v>1471270</v>
      </c>
    </row>
    <row r="69" spans="1:5" x14ac:dyDescent="0.25">
      <c r="A69" s="5" t="s">
        <v>2</v>
      </c>
      <c r="B69" s="4">
        <v>3437074</v>
      </c>
      <c r="C69" s="3">
        <v>43751</v>
      </c>
      <c r="D69" s="3">
        <v>43781</v>
      </c>
      <c r="E69" s="2">
        <v>213844</v>
      </c>
    </row>
    <row r="70" spans="1:5" x14ac:dyDescent="0.25">
      <c r="A70" s="5" t="s">
        <v>2</v>
      </c>
      <c r="B70" s="4">
        <v>3441411</v>
      </c>
      <c r="C70" s="3">
        <v>43756</v>
      </c>
      <c r="D70" s="3">
        <v>43781</v>
      </c>
      <c r="E70" s="2">
        <v>54600</v>
      </c>
    </row>
    <row r="71" spans="1:5" x14ac:dyDescent="0.25">
      <c r="A71" s="5" t="s">
        <v>2</v>
      </c>
      <c r="B71" s="4">
        <v>3444120</v>
      </c>
      <c r="C71" s="3">
        <v>43761</v>
      </c>
      <c r="D71" s="3">
        <v>43781</v>
      </c>
      <c r="E71" s="2">
        <v>457600</v>
      </c>
    </row>
    <row r="72" spans="1:5" x14ac:dyDescent="0.25">
      <c r="A72" s="5" t="s">
        <v>2</v>
      </c>
      <c r="B72" s="4">
        <v>3445835</v>
      </c>
      <c r="C72" s="3">
        <v>43762</v>
      </c>
      <c r="D72" s="3">
        <v>43781</v>
      </c>
      <c r="E72" s="2">
        <v>154000</v>
      </c>
    </row>
    <row r="73" spans="1:5" x14ac:dyDescent="0.25">
      <c r="A73" s="5" t="s">
        <v>2</v>
      </c>
      <c r="B73" s="4">
        <v>3446088</v>
      </c>
      <c r="C73" s="3">
        <v>43763</v>
      </c>
      <c r="D73" s="3">
        <v>43781</v>
      </c>
      <c r="E73" s="2">
        <v>57361</v>
      </c>
    </row>
    <row r="74" spans="1:5" x14ac:dyDescent="0.25">
      <c r="A74" s="5" t="s">
        <v>2</v>
      </c>
      <c r="B74" s="4">
        <v>3447340</v>
      </c>
      <c r="C74" s="3">
        <v>43764</v>
      </c>
      <c r="D74" s="3">
        <v>43781</v>
      </c>
      <c r="E74" s="2">
        <v>54400</v>
      </c>
    </row>
    <row r="75" spans="1:5" x14ac:dyDescent="0.25">
      <c r="A75" s="5" t="s">
        <v>2</v>
      </c>
      <c r="B75" s="4">
        <v>3448966</v>
      </c>
      <c r="C75" s="3">
        <v>43767</v>
      </c>
      <c r="D75" s="3">
        <v>43781</v>
      </c>
      <c r="E75" s="2">
        <v>1214217</v>
      </c>
    </row>
    <row r="76" spans="1:5" x14ac:dyDescent="0.25">
      <c r="A76" s="5" t="s">
        <v>2</v>
      </c>
      <c r="B76" s="4">
        <v>3451016</v>
      </c>
      <c r="C76" s="3">
        <v>43769</v>
      </c>
      <c r="D76" s="3">
        <v>43781</v>
      </c>
      <c r="E76" s="2">
        <v>128050</v>
      </c>
    </row>
    <row r="77" spans="1:5" x14ac:dyDescent="0.25">
      <c r="A77" s="5" t="s">
        <v>2</v>
      </c>
      <c r="B77" s="4">
        <v>3451462</v>
      </c>
      <c r="C77" s="3">
        <v>43769</v>
      </c>
      <c r="D77" s="3">
        <v>43781</v>
      </c>
      <c r="E77" s="2">
        <v>89552</v>
      </c>
    </row>
    <row r="78" spans="1:5" x14ac:dyDescent="0.25">
      <c r="A78" s="5" t="s">
        <v>2</v>
      </c>
      <c r="B78" s="4">
        <v>3466229</v>
      </c>
      <c r="C78" s="3">
        <v>43792</v>
      </c>
      <c r="D78" s="3">
        <v>43804</v>
      </c>
      <c r="E78" s="2">
        <v>154000</v>
      </c>
    </row>
    <row r="79" spans="1:5" x14ac:dyDescent="0.25">
      <c r="A79" s="5" t="s">
        <v>2</v>
      </c>
      <c r="B79" s="4">
        <v>3472268</v>
      </c>
      <c r="C79" s="3">
        <v>43799</v>
      </c>
      <c r="D79" s="3">
        <v>43804</v>
      </c>
      <c r="E79" s="2">
        <v>196714</v>
      </c>
    </row>
    <row r="80" spans="1:5" x14ac:dyDescent="0.25">
      <c r="A80" s="5" t="s">
        <v>2</v>
      </c>
      <c r="B80" s="4">
        <v>3457464</v>
      </c>
      <c r="C80" s="3">
        <v>43780</v>
      </c>
      <c r="D80" s="3">
        <v>43804</v>
      </c>
      <c r="E80" s="2">
        <v>124392</v>
      </c>
    </row>
    <row r="81" spans="1:5" x14ac:dyDescent="0.25">
      <c r="A81" s="5" t="s">
        <v>2</v>
      </c>
      <c r="B81" s="4">
        <v>3464602</v>
      </c>
      <c r="C81" s="3">
        <v>43789</v>
      </c>
      <c r="D81" s="3">
        <v>43804</v>
      </c>
      <c r="E81" s="2">
        <v>2172857</v>
      </c>
    </row>
    <row r="82" spans="1:5" x14ac:dyDescent="0.25">
      <c r="A82" s="5" t="s">
        <v>2</v>
      </c>
      <c r="B82" s="4">
        <v>3472522</v>
      </c>
      <c r="C82" s="3">
        <v>43801</v>
      </c>
      <c r="D82" s="3">
        <v>43843</v>
      </c>
      <c r="E82" s="2">
        <v>57080</v>
      </c>
    </row>
    <row r="83" spans="1:5" x14ac:dyDescent="0.25">
      <c r="A83" s="5" t="s">
        <v>2</v>
      </c>
      <c r="B83" s="4">
        <v>3473842</v>
      </c>
      <c r="C83" s="3">
        <v>43802</v>
      </c>
      <c r="D83" s="3">
        <v>43843</v>
      </c>
      <c r="E83" s="2">
        <v>44600</v>
      </c>
    </row>
    <row r="84" spans="1:5" x14ac:dyDescent="0.25">
      <c r="A84" s="5" t="s">
        <v>2</v>
      </c>
      <c r="B84" s="4">
        <v>3473845</v>
      </c>
      <c r="C84" s="3">
        <v>43802</v>
      </c>
      <c r="D84" s="3">
        <v>43843</v>
      </c>
      <c r="E84" s="2">
        <v>44600</v>
      </c>
    </row>
    <row r="85" spans="1:5" x14ac:dyDescent="0.25">
      <c r="A85" s="5" t="s">
        <v>2</v>
      </c>
      <c r="B85" s="4">
        <v>3475432</v>
      </c>
      <c r="C85" s="3">
        <v>43804</v>
      </c>
      <c r="D85" s="3">
        <v>43843</v>
      </c>
      <c r="E85" s="2">
        <v>202029</v>
      </c>
    </row>
    <row r="86" spans="1:5" x14ac:dyDescent="0.25">
      <c r="A86" s="5" t="s">
        <v>2</v>
      </c>
      <c r="B86" s="4">
        <v>3480474</v>
      </c>
      <c r="C86" s="3">
        <v>43811</v>
      </c>
      <c r="D86" s="3">
        <v>43843</v>
      </c>
      <c r="E86" s="2">
        <v>172500</v>
      </c>
    </row>
    <row r="87" spans="1:5" x14ac:dyDescent="0.25">
      <c r="A87" s="5" t="s">
        <v>2</v>
      </c>
      <c r="B87" s="4">
        <v>3483383</v>
      </c>
      <c r="C87" s="3">
        <v>43816</v>
      </c>
      <c r="D87" s="3">
        <v>43843</v>
      </c>
      <c r="E87" s="2">
        <v>95814</v>
      </c>
    </row>
    <row r="88" spans="1:5" x14ac:dyDescent="0.25">
      <c r="A88" s="5" t="s">
        <v>2</v>
      </c>
      <c r="B88" s="4">
        <v>3484584</v>
      </c>
      <c r="C88" s="3">
        <v>43817</v>
      </c>
      <c r="D88" s="3">
        <v>43843</v>
      </c>
      <c r="E88" s="2">
        <v>54400</v>
      </c>
    </row>
    <row r="89" spans="1:5" x14ac:dyDescent="0.25">
      <c r="A89" s="5" t="s">
        <v>2</v>
      </c>
      <c r="B89" s="4">
        <v>3486438</v>
      </c>
      <c r="C89" s="3">
        <v>43821</v>
      </c>
      <c r="D89" s="3">
        <v>43843</v>
      </c>
      <c r="E89" s="2">
        <v>306992</v>
      </c>
    </row>
    <row r="90" spans="1:5" x14ac:dyDescent="0.25">
      <c r="A90" s="5" t="s">
        <v>2</v>
      </c>
      <c r="B90" s="4">
        <v>3487161</v>
      </c>
      <c r="C90" s="3">
        <v>43823</v>
      </c>
      <c r="D90" s="3">
        <v>43843</v>
      </c>
      <c r="E90" s="2">
        <v>171499</v>
      </c>
    </row>
    <row r="91" spans="1:5" x14ac:dyDescent="0.25">
      <c r="A91" s="5" t="s">
        <v>2</v>
      </c>
      <c r="B91" s="4">
        <v>3487186</v>
      </c>
      <c r="C91" s="3">
        <v>43823</v>
      </c>
      <c r="D91" s="3">
        <v>43843</v>
      </c>
      <c r="E91" s="2">
        <v>55881</v>
      </c>
    </row>
    <row r="92" spans="1:5" x14ac:dyDescent="0.25">
      <c r="A92" s="5" t="s">
        <v>2</v>
      </c>
      <c r="B92" s="4">
        <v>3490740</v>
      </c>
      <c r="C92" s="3">
        <v>43831</v>
      </c>
      <c r="D92" s="3">
        <v>43843</v>
      </c>
      <c r="E92" s="2">
        <v>236105</v>
      </c>
    </row>
    <row r="93" spans="1:5" x14ac:dyDescent="0.25">
      <c r="A93" s="5" t="s">
        <v>2</v>
      </c>
      <c r="B93" s="4">
        <v>3491703</v>
      </c>
      <c r="C93" s="3">
        <v>43835</v>
      </c>
      <c r="D93" s="3">
        <v>43873</v>
      </c>
      <c r="E93" s="2">
        <v>221200</v>
      </c>
    </row>
    <row r="94" spans="1:5" x14ac:dyDescent="0.25">
      <c r="A94" s="5" t="s">
        <v>2</v>
      </c>
      <c r="B94" s="4">
        <v>3493257</v>
      </c>
      <c r="C94" s="3">
        <v>43839</v>
      </c>
      <c r="D94" s="3">
        <v>43873</v>
      </c>
      <c r="E94" s="2">
        <v>199526</v>
      </c>
    </row>
    <row r="95" spans="1:5" x14ac:dyDescent="0.25">
      <c r="A95" s="5" t="s">
        <v>2</v>
      </c>
      <c r="B95" s="4">
        <v>3493882</v>
      </c>
      <c r="C95" s="3">
        <v>43839</v>
      </c>
      <c r="D95" s="3">
        <v>43873</v>
      </c>
      <c r="E95" s="2">
        <v>176800</v>
      </c>
    </row>
    <row r="96" spans="1:5" x14ac:dyDescent="0.25">
      <c r="A96" s="5" t="s">
        <v>2</v>
      </c>
      <c r="B96" s="4">
        <v>3494162</v>
      </c>
      <c r="C96" s="3">
        <v>43840</v>
      </c>
      <c r="D96" s="3">
        <v>43873</v>
      </c>
      <c r="E96" s="2">
        <v>50700</v>
      </c>
    </row>
    <row r="97" spans="1:5" x14ac:dyDescent="0.25">
      <c r="A97" s="5" t="s">
        <v>2</v>
      </c>
      <c r="B97" s="4">
        <v>3496059</v>
      </c>
      <c r="C97" s="3">
        <v>43844</v>
      </c>
      <c r="D97" s="3">
        <v>43873</v>
      </c>
      <c r="E97" s="2">
        <v>50700</v>
      </c>
    </row>
    <row r="98" spans="1:5" x14ac:dyDescent="0.25">
      <c r="A98" s="5" t="s">
        <v>2</v>
      </c>
      <c r="B98" s="4">
        <v>3498901</v>
      </c>
      <c r="C98" s="3">
        <v>43847</v>
      </c>
      <c r="D98" s="3">
        <v>43873</v>
      </c>
      <c r="E98" s="2">
        <v>685832</v>
      </c>
    </row>
    <row r="99" spans="1:5" x14ac:dyDescent="0.25">
      <c r="A99" s="5" t="s">
        <v>2</v>
      </c>
      <c r="B99" s="4">
        <v>3499266</v>
      </c>
      <c r="C99" s="3">
        <v>43848</v>
      </c>
      <c r="D99" s="3">
        <v>43873</v>
      </c>
      <c r="E99" s="2">
        <v>999602</v>
      </c>
    </row>
    <row r="100" spans="1:5" x14ac:dyDescent="0.25">
      <c r="A100" s="5" t="s">
        <v>2</v>
      </c>
      <c r="B100" s="4">
        <v>3502255</v>
      </c>
      <c r="C100" s="3">
        <v>43853</v>
      </c>
      <c r="D100" s="3">
        <v>43873</v>
      </c>
      <c r="E100" s="2">
        <v>795216</v>
      </c>
    </row>
    <row r="101" spans="1:5" x14ac:dyDescent="0.25">
      <c r="A101" s="5" t="s">
        <v>2</v>
      </c>
      <c r="B101" s="4">
        <v>3504044</v>
      </c>
      <c r="C101" s="3">
        <v>43854</v>
      </c>
      <c r="D101" s="3">
        <v>43873</v>
      </c>
      <c r="E101" s="2">
        <v>525839</v>
      </c>
    </row>
    <row r="102" spans="1:5" x14ac:dyDescent="0.25">
      <c r="A102" s="5" t="s">
        <v>2</v>
      </c>
      <c r="B102" s="4">
        <v>3504566</v>
      </c>
      <c r="C102" s="3">
        <v>43856</v>
      </c>
      <c r="D102" s="3">
        <v>43873</v>
      </c>
      <c r="E102" s="2">
        <v>50700</v>
      </c>
    </row>
    <row r="103" spans="1:5" x14ac:dyDescent="0.25">
      <c r="A103" s="5" t="s">
        <v>2</v>
      </c>
      <c r="B103" s="4">
        <v>3506226</v>
      </c>
      <c r="C103" s="3">
        <v>43858</v>
      </c>
      <c r="D103" s="3">
        <v>43873</v>
      </c>
      <c r="E103" s="2">
        <v>80500</v>
      </c>
    </row>
    <row r="104" spans="1:5" x14ac:dyDescent="0.25">
      <c r="A104" s="5" t="s">
        <v>2</v>
      </c>
      <c r="B104" s="4">
        <v>3509509</v>
      </c>
      <c r="C104" s="3">
        <v>43861</v>
      </c>
      <c r="D104" s="3">
        <v>43873</v>
      </c>
      <c r="E104" s="2">
        <v>25800</v>
      </c>
    </row>
    <row r="105" spans="1:5" x14ac:dyDescent="0.25">
      <c r="A105" s="5" t="s">
        <v>2</v>
      </c>
      <c r="B105" s="4">
        <v>3509818</v>
      </c>
      <c r="C105" s="3">
        <v>43861</v>
      </c>
      <c r="D105" s="3">
        <v>44245</v>
      </c>
      <c r="E105" s="2">
        <v>119000</v>
      </c>
    </row>
    <row r="106" spans="1:5" x14ac:dyDescent="0.25">
      <c r="A106" s="5" t="s">
        <v>2</v>
      </c>
      <c r="B106" s="4">
        <v>3509428</v>
      </c>
      <c r="C106" s="3">
        <v>43861</v>
      </c>
      <c r="D106" s="3">
        <v>44245</v>
      </c>
      <c r="E106" s="2">
        <v>137800</v>
      </c>
    </row>
    <row r="107" spans="1:5" x14ac:dyDescent="0.25">
      <c r="A107" s="5" t="s">
        <v>2</v>
      </c>
      <c r="B107" s="4">
        <v>3494327</v>
      </c>
      <c r="C107" s="3">
        <v>43840</v>
      </c>
      <c r="D107" s="3">
        <v>44245</v>
      </c>
      <c r="E107" s="2">
        <v>64000</v>
      </c>
    </row>
    <row r="108" spans="1:5" x14ac:dyDescent="0.25">
      <c r="A108" s="5" t="s">
        <v>2</v>
      </c>
      <c r="B108" s="4">
        <v>3512099</v>
      </c>
      <c r="C108" s="3">
        <v>43865</v>
      </c>
      <c r="D108" s="3">
        <v>43901</v>
      </c>
      <c r="E108" s="2">
        <v>50700</v>
      </c>
    </row>
    <row r="109" spans="1:5" x14ac:dyDescent="0.25">
      <c r="A109" s="5" t="s">
        <v>2</v>
      </c>
      <c r="B109" s="4">
        <v>3519888</v>
      </c>
      <c r="C109" s="3">
        <v>43875</v>
      </c>
      <c r="D109" s="3">
        <v>43901</v>
      </c>
      <c r="E109" s="2">
        <v>330165</v>
      </c>
    </row>
    <row r="110" spans="1:5" x14ac:dyDescent="0.25">
      <c r="A110" s="5" t="s">
        <v>2</v>
      </c>
      <c r="B110" s="4">
        <v>3523940</v>
      </c>
      <c r="C110" s="3">
        <v>43881</v>
      </c>
      <c r="D110" s="3">
        <v>43901</v>
      </c>
      <c r="E110" s="2">
        <v>450317</v>
      </c>
    </row>
    <row r="111" spans="1:5" x14ac:dyDescent="0.25">
      <c r="A111" s="5" t="s">
        <v>2</v>
      </c>
      <c r="B111" s="4">
        <v>3526044</v>
      </c>
      <c r="C111" s="3">
        <v>43883</v>
      </c>
      <c r="D111" s="3">
        <v>43901</v>
      </c>
      <c r="E111" s="2">
        <v>711400</v>
      </c>
    </row>
    <row r="112" spans="1:5" x14ac:dyDescent="0.25">
      <c r="A112" s="5" t="s">
        <v>2</v>
      </c>
      <c r="B112" s="4">
        <v>3526687</v>
      </c>
      <c r="C112" s="3">
        <v>43885</v>
      </c>
      <c r="D112" s="3">
        <v>43901</v>
      </c>
      <c r="E112" s="2">
        <v>449646</v>
      </c>
    </row>
    <row r="113" spans="1:5" x14ac:dyDescent="0.25">
      <c r="A113" s="5" t="s">
        <v>2</v>
      </c>
      <c r="B113" s="4">
        <v>3527024</v>
      </c>
      <c r="C113" s="3">
        <v>43885</v>
      </c>
      <c r="D113" s="3">
        <v>43901</v>
      </c>
      <c r="E113" s="2">
        <v>305113</v>
      </c>
    </row>
    <row r="114" spans="1:5" x14ac:dyDescent="0.25">
      <c r="A114" s="5" t="s">
        <v>2</v>
      </c>
      <c r="B114" s="4">
        <v>3527093</v>
      </c>
      <c r="C114" s="3">
        <v>43885</v>
      </c>
      <c r="D114" s="3">
        <v>43901</v>
      </c>
      <c r="E114" s="2">
        <v>1757479</v>
      </c>
    </row>
    <row r="115" spans="1:5" x14ac:dyDescent="0.25">
      <c r="A115" s="5" t="s">
        <v>2</v>
      </c>
      <c r="B115" s="4">
        <v>3538587</v>
      </c>
      <c r="C115" s="3">
        <v>43900</v>
      </c>
      <c r="D115" s="3">
        <v>43929</v>
      </c>
      <c r="E115" s="2">
        <v>5970</v>
      </c>
    </row>
    <row r="116" spans="1:5" x14ac:dyDescent="0.25">
      <c r="A116" s="5" t="s">
        <v>2</v>
      </c>
      <c r="B116" s="4">
        <v>3541613</v>
      </c>
      <c r="C116" s="3">
        <v>43903</v>
      </c>
      <c r="D116" s="3">
        <v>43929</v>
      </c>
      <c r="E116" s="2">
        <v>296815</v>
      </c>
    </row>
    <row r="117" spans="1:5" x14ac:dyDescent="0.25">
      <c r="A117" s="5" t="s">
        <v>2</v>
      </c>
      <c r="B117" s="4">
        <v>3546297</v>
      </c>
      <c r="C117" s="3">
        <v>43911</v>
      </c>
      <c r="D117" s="3">
        <v>43929</v>
      </c>
      <c r="E117" s="2">
        <v>274234</v>
      </c>
    </row>
    <row r="118" spans="1:5" x14ac:dyDescent="0.25">
      <c r="A118" s="5" t="s">
        <v>2</v>
      </c>
      <c r="B118" s="4">
        <v>3548878</v>
      </c>
      <c r="C118" s="3">
        <v>43925</v>
      </c>
      <c r="D118" s="3">
        <v>43963</v>
      </c>
      <c r="E118" s="2">
        <v>300038</v>
      </c>
    </row>
    <row r="119" spans="1:5" x14ac:dyDescent="0.25">
      <c r="A119" s="5" t="s">
        <v>2</v>
      </c>
      <c r="B119" s="4">
        <v>3555933</v>
      </c>
      <c r="C119" s="3">
        <v>43955</v>
      </c>
      <c r="D119" s="3">
        <v>43992</v>
      </c>
      <c r="E119" s="2">
        <v>95468</v>
      </c>
    </row>
    <row r="120" spans="1:5" x14ac:dyDescent="0.25">
      <c r="A120" s="5" t="s">
        <v>2</v>
      </c>
      <c r="B120" s="4">
        <v>3559133</v>
      </c>
      <c r="C120" s="3">
        <v>43968</v>
      </c>
      <c r="D120" s="3">
        <v>43992</v>
      </c>
      <c r="E120" s="2">
        <v>184257</v>
      </c>
    </row>
    <row r="121" spans="1:5" x14ac:dyDescent="0.25">
      <c r="A121" s="5" t="s">
        <v>2</v>
      </c>
      <c r="B121" s="4">
        <v>3559872</v>
      </c>
      <c r="C121" s="3">
        <v>43970</v>
      </c>
      <c r="D121" s="3">
        <v>43992</v>
      </c>
      <c r="E121" s="2">
        <v>128106</v>
      </c>
    </row>
    <row r="122" spans="1:5" x14ac:dyDescent="0.25">
      <c r="A122" s="5" t="s">
        <v>2</v>
      </c>
      <c r="B122" s="4">
        <v>3562971</v>
      </c>
      <c r="C122" s="3">
        <v>43980</v>
      </c>
      <c r="D122" s="3">
        <v>43992</v>
      </c>
      <c r="E122" s="2">
        <v>120000</v>
      </c>
    </row>
    <row r="123" spans="1:5" x14ac:dyDescent="0.25">
      <c r="A123" s="5" t="s">
        <v>2</v>
      </c>
      <c r="B123" s="4">
        <v>3564436</v>
      </c>
      <c r="C123" s="3">
        <v>43985</v>
      </c>
      <c r="D123" s="3">
        <v>43992</v>
      </c>
      <c r="E123" s="2">
        <v>80000</v>
      </c>
    </row>
    <row r="124" spans="1:5" x14ac:dyDescent="0.25">
      <c r="A124" s="5" t="s">
        <v>2</v>
      </c>
      <c r="B124" s="4">
        <v>3569429</v>
      </c>
      <c r="C124" s="3">
        <v>44006</v>
      </c>
      <c r="D124" s="3">
        <v>44025</v>
      </c>
      <c r="E124" s="2">
        <v>380100</v>
      </c>
    </row>
    <row r="125" spans="1:5" x14ac:dyDescent="0.25">
      <c r="A125" s="5" t="s">
        <v>2</v>
      </c>
      <c r="B125" s="4">
        <v>3570431</v>
      </c>
      <c r="C125" s="3">
        <v>44008</v>
      </c>
      <c r="D125" s="3">
        <v>44025</v>
      </c>
      <c r="E125" s="2">
        <v>61200</v>
      </c>
    </row>
    <row r="126" spans="1:5" x14ac:dyDescent="0.25">
      <c r="A126" s="5" t="s">
        <v>2</v>
      </c>
      <c r="B126" s="4">
        <v>3571474</v>
      </c>
      <c r="C126" s="3">
        <v>44012</v>
      </c>
      <c r="D126" s="3">
        <v>44025</v>
      </c>
      <c r="E126" s="2">
        <v>665115</v>
      </c>
    </row>
    <row r="127" spans="1:5" x14ac:dyDescent="0.25">
      <c r="A127" s="5" t="s">
        <v>2</v>
      </c>
      <c r="B127" s="4">
        <v>3569405</v>
      </c>
      <c r="C127" s="3">
        <v>44006</v>
      </c>
      <c r="D127" s="3">
        <v>44021</v>
      </c>
      <c r="E127" s="2">
        <v>76900</v>
      </c>
    </row>
    <row r="128" spans="1:5" x14ac:dyDescent="0.25">
      <c r="A128" s="5" t="s">
        <v>2</v>
      </c>
      <c r="B128" s="4">
        <v>3572548</v>
      </c>
      <c r="C128" s="3">
        <v>44017</v>
      </c>
      <c r="D128" s="3">
        <v>44048</v>
      </c>
      <c r="E128" s="2">
        <v>61200</v>
      </c>
    </row>
    <row r="129" spans="1:5" x14ac:dyDescent="0.25">
      <c r="A129" s="5" t="s">
        <v>2</v>
      </c>
      <c r="B129" s="4">
        <v>3581072</v>
      </c>
      <c r="C129" s="3">
        <v>44043</v>
      </c>
      <c r="D129" s="3">
        <v>44048</v>
      </c>
      <c r="E129" s="2">
        <v>505800</v>
      </c>
    </row>
    <row r="130" spans="1:5" x14ac:dyDescent="0.25">
      <c r="A130" s="5" t="s">
        <v>2</v>
      </c>
      <c r="B130" s="4">
        <v>3581142</v>
      </c>
      <c r="C130" s="3">
        <v>44044</v>
      </c>
      <c r="D130" s="3">
        <v>44048</v>
      </c>
      <c r="E130" s="2">
        <v>187482</v>
      </c>
    </row>
    <row r="131" spans="1:5" x14ac:dyDescent="0.25">
      <c r="A131" s="5" t="s">
        <v>2</v>
      </c>
      <c r="B131" s="4">
        <v>3584071</v>
      </c>
      <c r="C131" s="3">
        <v>44054</v>
      </c>
      <c r="D131" s="3">
        <v>44078</v>
      </c>
      <c r="E131" s="2">
        <v>78900</v>
      </c>
    </row>
    <row r="132" spans="1:5" x14ac:dyDescent="0.25">
      <c r="A132" s="5" t="s">
        <v>2</v>
      </c>
      <c r="B132" s="4">
        <v>3584162</v>
      </c>
      <c r="C132" s="3">
        <v>44054</v>
      </c>
      <c r="D132" s="3">
        <v>44078</v>
      </c>
      <c r="E132" s="2">
        <v>163300</v>
      </c>
    </row>
    <row r="133" spans="1:5" x14ac:dyDescent="0.25">
      <c r="A133" s="5" t="s">
        <v>2</v>
      </c>
      <c r="B133" s="4">
        <v>3584163</v>
      </c>
      <c r="C133" s="3">
        <v>44054</v>
      </c>
      <c r="D133" s="3">
        <v>44078</v>
      </c>
      <c r="E133" s="2">
        <v>1248690</v>
      </c>
    </row>
    <row r="134" spans="1:5" x14ac:dyDescent="0.25">
      <c r="A134" s="5" t="s">
        <v>2</v>
      </c>
      <c r="B134" s="4">
        <v>3587713</v>
      </c>
      <c r="C134" s="3">
        <v>44064</v>
      </c>
      <c r="D134" s="3">
        <v>44078</v>
      </c>
      <c r="E134" s="2">
        <v>129700</v>
      </c>
    </row>
    <row r="135" spans="1:5" x14ac:dyDescent="0.25">
      <c r="A135" s="5" t="s">
        <v>2</v>
      </c>
      <c r="B135" s="4">
        <v>3587950</v>
      </c>
      <c r="C135" s="3">
        <v>44065</v>
      </c>
      <c r="D135" s="3">
        <v>44078</v>
      </c>
      <c r="E135" s="2">
        <v>774915</v>
      </c>
    </row>
    <row r="136" spans="1:5" x14ac:dyDescent="0.25">
      <c r="A136" s="5" t="s">
        <v>2</v>
      </c>
      <c r="B136" s="4">
        <v>3588074</v>
      </c>
      <c r="C136" s="3">
        <v>44067</v>
      </c>
      <c r="D136" s="3">
        <v>44078</v>
      </c>
      <c r="E136" s="2">
        <v>62695</v>
      </c>
    </row>
    <row r="137" spans="1:5" x14ac:dyDescent="0.25">
      <c r="A137" s="5" t="s">
        <v>2</v>
      </c>
      <c r="B137" s="4">
        <v>3589886</v>
      </c>
      <c r="C137" s="3">
        <v>44070</v>
      </c>
      <c r="D137" s="3">
        <v>44078</v>
      </c>
      <c r="E137" s="2">
        <v>1751326</v>
      </c>
    </row>
    <row r="138" spans="1:5" x14ac:dyDescent="0.25">
      <c r="A138" s="5" t="s">
        <v>2</v>
      </c>
      <c r="B138" s="4">
        <v>3592456</v>
      </c>
      <c r="C138" s="3">
        <v>44076</v>
      </c>
      <c r="D138" s="3">
        <v>44108</v>
      </c>
      <c r="E138" s="2">
        <v>85000</v>
      </c>
    </row>
    <row r="139" spans="1:5" x14ac:dyDescent="0.25">
      <c r="A139" s="5" t="s">
        <v>2</v>
      </c>
      <c r="B139" s="4">
        <v>3592988</v>
      </c>
      <c r="C139" s="3">
        <v>44077</v>
      </c>
      <c r="D139" s="3">
        <v>44108</v>
      </c>
      <c r="E139" s="2">
        <v>570554</v>
      </c>
    </row>
    <row r="140" spans="1:5" x14ac:dyDescent="0.25">
      <c r="A140" s="5" t="s">
        <v>2</v>
      </c>
      <c r="B140" s="4">
        <v>3593816</v>
      </c>
      <c r="C140" s="3">
        <v>44081</v>
      </c>
      <c r="D140" s="3">
        <v>44108</v>
      </c>
      <c r="E140" s="2">
        <v>57700</v>
      </c>
    </row>
    <row r="141" spans="1:5" x14ac:dyDescent="0.25">
      <c r="A141" s="5" t="s">
        <v>2</v>
      </c>
      <c r="B141" s="4">
        <v>3594420</v>
      </c>
      <c r="C141" s="3">
        <v>44082</v>
      </c>
      <c r="D141" s="3">
        <v>44108</v>
      </c>
      <c r="E141" s="2">
        <v>146800</v>
      </c>
    </row>
    <row r="142" spans="1:5" x14ac:dyDescent="0.25">
      <c r="A142" s="5" t="s">
        <v>2</v>
      </c>
      <c r="B142" s="4">
        <v>3602866</v>
      </c>
      <c r="C142" s="3">
        <v>44104</v>
      </c>
      <c r="D142" s="3">
        <v>44108</v>
      </c>
      <c r="E142" s="2">
        <v>994901</v>
      </c>
    </row>
    <row r="143" spans="1:5" x14ac:dyDescent="0.25">
      <c r="A143" s="5" t="s">
        <v>1</v>
      </c>
      <c r="B143" s="4">
        <v>7620</v>
      </c>
      <c r="C143" s="3">
        <v>44128</v>
      </c>
      <c r="D143" s="3">
        <v>44154</v>
      </c>
      <c r="E143" s="2">
        <v>61004</v>
      </c>
    </row>
    <row r="144" spans="1:5" x14ac:dyDescent="0.25">
      <c r="A144" s="5" t="s">
        <v>1</v>
      </c>
      <c r="B144" s="4">
        <v>9241</v>
      </c>
      <c r="C144" s="3">
        <v>44133</v>
      </c>
      <c r="D144" s="3">
        <v>44154</v>
      </c>
      <c r="E144" s="2">
        <v>31700</v>
      </c>
    </row>
    <row r="145" spans="1:5" x14ac:dyDescent="0.25">
      <c r="A145" s="5" t="s">
        <v>1</v>
      </c>
      <c r="B145" s="4">
        <v>11319</v>
      </c>
      <c r="C145" s="3">
        <v>44139</v>
      </c>
      <c r="D145" s="3">
        <v>44165</v>
      </c>
      <c r="E145" s="2">
        <v>57700</v>
      </c>
    </row>
    <row r="146" spans="1:5" x14ac:dyDescent="0.25">
      <c r="A146" s="5" t="s">
        <v>1</v>
      </c>
      <c r="B146" s="4">
        <v>12130</v>
      </c>
      <c r="C146" s="3">
        <v>44142</v>
      </c>
      <c r="D146" s="3">
        <v>44165</v>
      </c>
      <c r="E146" s="2">
        <v>58100</v>
      </c>
    </row>
    <row r="147" spans="1:5" x14ac:dyDescent="0.25">
      <c r="A147" s="5" t="s">
        <v>1</v>
      </c>
      <c r="B147" s="4">
        <v>13110</v>
      </c>
      <c r="C147" s="3">
        <v>44146</v>
      </c>
      <c r="D147" s="3">
        <v>44165</v>
      </c>
      <c r="E147" s="2">
        <v>134400</v>
      </c>
    </row>
    <row r="148" spans="1:5" x14ac:dyDescent="0.25">
      <c r="A148" s="5" t="s">
        <v>1</v>
      </c>
      <c r="B148" s="4">
        <v>13592</v>
      </c>
      <c r="C148" s="3">
        <v>44147</v>
      </c>
      <c r="D148" s="3">
        <v>44165</v>
      </c>
      <c r="E148" s="2">
        <v>35100</v>
      </c>
    </row>
    <row r="149" spans="1:5" x14ac:dyDescent="0.25">
      <c r="A149" s="5" t="s">
        <v>1</v>
      </c>
      <c r="B149" s="4">
        <v>14230</v>
      </c>
      <c r="C149" s="3">
        <v>44149</v>
      </c>
      <c r="D149" s="3">
        <v>44165</v>
      </c>
      <c r="E149" s="2">
        <v>58523</v>
      </c>
    </row>
    <row r="150" spans="1:5" x14ac:dyDescent="0.25">
      <c r="A150" s="5" t="s">
        <v>1</v>
      </c>
      <c r="B150" s="4">
        <v>14390</v>
      </c>
      <c r="C150" s="3">
        <v>44151</v>
      </c>
      <c r="D150" s="3">
        <v>44165</v>
      </c>
      <c r="E150" s="2">
        <v>59797</v>
      </c>
    </row>
    <row r="151" spans="1:5" x14ac:dyDescent="0.25">
      <c r="A151" s="5" t="s">
        <v>1</v>
      </c>
      <c r="B151" s="4">
        <v>14821</v>
      </c>
      <c r="C151" s="3">
        <v>44152</v>
      </c>
      <c r="D151" s="3">
        <v>44165</v>
      </c>
      <c r="E151" s="2">
        <v>272176</v>
      </c>
    </row>
    <row r="152" spans="1:5" x14ac:dyDescent="0.25">
      <c r="A152" s="5" t="s">
        <v>1</v>
      </c>
      <c r="B152" s="4">
        <v>16237</v>
      </c>
      <c r="C152" s="3">
        <v>44158</v>
      </c>
      <c r="D152" s="3">
        <v>44165</v>
      </c>
      <c r="E152" s="2">
        <v>79200</v>
      </c>
    </row>
    <row r="153" spans="1:5" x14ac:dyDescent="0.25">
      <c r="A153" s="5" t="s">
        <v>1</v>
      </c>
      <c r="B153" s="4">
        <v>18674</v>
      </c>
      <c r="C153" s="3">
        <v>44165</v>
      </c>
      <c r="D153" s="3">
        <v>44165</v>
      </c>
      <c r="E153" s="2">
        <v>829284</v>
      </c>
    </row>
    <row r="154" spans="1:5" x14ac:dyDescent="0.25">
      <c r="A154" s="5" t="s">
        <v>1</v>
      </c>
      <c r="B154" s="4">
        <v>22437</v>
      </c>
      <c r="C154" s="3">
        <v>44178</v>
      </c>
      <c r="D154" s="3">
        <v>44210</v>
      </c>
      <c r="E154" s="2">
        <v>730400</v>
      </c>
    </row>
    <row r="155" spans="1:5" x14ac:dyDescent="0.25">
      <c r="A155" s="5" t="s">
        <v>1</v>
      </c>
      <c r="B155" s="4">
        <v>22547</v>
      </c>
      <c r="C155" s="3">
        <v>44178</v>
      </c>
      <c r="D155" s="3">
        <v>44210</v>
      </c>
      <c r="E155" s="2">
        <v>107315</v>
      </c>
    </row>
    <row r="156" spans="1:5" x14ac:dyDescent="0.25">
      <c r="A156" s="5" t="s">
        <v>1</v>
      </c>
      <c r="B156" s="4">
        <v>23675</v>
      </c>
      <c r="C156" s="3">
        <v>44181</v>
      </c>
      <c r="D156" s="3">
        <v>44210</v>
      </c>
      <c r="E156" s="2">
        <v>57700</v>
      </c>
    </row>
    <row r="157" spans="1:5" x14ac:dyDescent="0.25">
      <c r="A157" s="5" t="s">
        <v>1</v>
      </c>
      <c r="B157" s="4">
        <v>24084</v>
      </c>
      <c r="C157" s="3">
        <v>44182</v>
      </c>
      <c r="D157" s="3">
        <v>44210</v>
      </c>
      <c r="E157" s="2">
        <v>1031227</v>
      </c>
    </row>
    <row r="158" spans="1:5" x14ac:dyDescent="0.25">
      <c r="A158" s="5" t="s">
        <v>1</v>
      </c>
      <c r="B158" s="4">
        <v>26051</v>
      </c>
      <c r="C158" s="3">
        <v>44190</v>
      </c>
      <c r="D158" s="3">
        <v>44210</v>
      </c>
      <c r="E158" s="2">
        <v>122100</v>
      </c>
    </row>
    <row r="159" spans="1:5" x14ac:dyDescent="0.25">
      <c r="A159" s="5" t="s">
        <v>1</v>
      </c>
      <c r="B159" s="4">
        <v>26469</v>
      </c>
      <c r="C159" s="3">
        <v>44193</v>
      </c>
      <c r="D159" s="3">
        <v>44210</v>
      </c>
      <c r="E159" s="2">
        <v>843100</v>
      </c>
    </row>
    <row r="160" spans="1:5" x14ac:dyDescent="0.25">
      <c r="A160" s="5" t="s">
        <v>1</v>
      </c>
      <c r="B160" s="4">
        <v>26593</v>
      </c>
      <c r="C160" s="3">
        <v>44193</v>
      </c>
      <c r="D160" s="3">
        <v>44210</v>
      </c>
      <c r="E160" s="2">
        <v>35100</v>
      </c>
    </row>
    <row r="161" spans="1:5" x14ac:dyDescent="0.25">
      <c r="A161" s="5" t="s">
        <v>1</v>
      </c>
      <c r="B161" s="4">
        <v>27911</v>
      </c>
      <c r="C161" s="3">
        <v>44196</v>
      </c>
      <c r="D161" s="3">
        <v>44210</v>
      </c>
      <c r="E161" s="2">
        <v>1365425</v>
      </c>
    </row>
    <row r="162" spans="1:5" x14ac:dyDescent="0.25">
      <c r="A162" s="5" t="s">
        <v>1</v>
      </c>
      <c r="B162" s="4">
        <v>27912</v>
      </c>
      <c r="C162" s="3">
        <v>44196</v>
      </c>
      <c r="D162" s="3">
        <v>44210</v>
      </c>
      <c r="E162" s="2">
        <v>163300</v>
      </c>
    </row>
    <row r="163" spans="1:5" x14ac:dyDescent="0.25">
      <c r="A163" s="5" t="s">
        <v>1</v>
      </c>
      <c r="B163" s="4">
        <v>28453</v>
      </c>
      <c r="C163" s="3">
        <v>44201</v>
      </c>
      <c r="D163" s="3">
        <v>44231</v>
      </c>
      <c r="E163" s="2">
        <v>417600</v>
      </c>
    </row>
    <row r="164" spans="1:5" x14ac:dyDescent="0.25">
      <c r="A164" s="5" t="s">
        <v>1</v>
      </c>
      <c r="B164" s="4">
        <v>30031</v>
      </c>
      <c r="C164" s="3">
        <v>44209</v>
      </c>
      <c r="D164" s="3">
        <v>44231</v>
      </c>
      <c r="E164" s="2">
        <v>7300</v>
      </c>
    </row>
    <row r="165" spans="1:5" x14ac:dyDescent="0.25">
      <c r="A165" s="5" t="s">
        <v>1</v>
      </c>
      <c r="B165" s="4">
        <v>30407</v>
      </c>
      <c r="C165" s="3">
        <v>44211</v>
      </c>
      <c r="D165" s="3">
        <v>44231</v>
      </c>
      <c r="E165" s="2">
        <v>221741</v>
      </c>
    </row>
    <row r="166" spans="1:5" x14ac:dyDescent="0.25">
      <c r="A166" s="5" t="s">
        <v>1</v>
      </c>
      <c r="B166" s="4">
        <v>31608</v>
      </c>
      <c r="C166" s="3">
        <v>44216</v>
      </c>
      <c r="D166" s="3">
        <v>44231</v>
      </c>
      <c r="E166" s="2">
        <v>882542</v>
      </c>
    </row>
    <row r="167" spans="1:5" x14ac:dyDescent="0.25">
      <c r="A167" s="5" t="s">
        <v>1</v>
      </c>
      <c r="B167" s="4">
        <v>32196</v>
      </c>
      <c r="C167" s="3">
        <v>44218</v>
      </c>
      <c r="D167" s="3">
        <v>44231</v>
      </c>
      <c r="E167" s="2">
        <v>26600</v>
      </c>
    </row>
    <row r="168" spans="1:5" x14ac:dyDescent="0.25">
      <c r="A168" s="5" t="s">
        <v>1</v>
      </c>
      <c r="B168" s="4">
        <v>34116</v>
      </c>
      <c r="C168" s="3">
        <v>44225</v>
      </c>
      <c r="D168" s="3">
        <v>44231</v>
      </c>
      <c r="E168" s="2">
        <v>3425</v>
      </c>
    </row>
    <row r="169" spans="1:5" x14ac:dyDescent="0.25">
      <c r="A169" s="5" t="s">
        <v>1</v>
      </c>
      <c r="B169" s="4">
        <v>39212</v>
      </c>
      <c r="C169" s="3">
        <v>44245</v>
      </c>
      <c r="D169" s="3">
        <v>44264</v>
      </c>
      <c r="E169" s="2">
        <v>169400</v>
      </c>
    </row>
    <row r="170" spans="1:5" x14ac:dyDescent="0.25">
      <c r="A170" s="5" t="s">
        <v>1</v>
      </c>
      <c r="B170" s="4">
        <v>40306</v>
      </c>
      <c r="C170" s="3">
        <v>44250</v>
      </c>
      <c r="D170" s="3">
        <v>44264</v>
      </c>
      <c r="E170" s="2">
        <v>349348</v>
      </c>
    </row>
    <row r="171" spans="1:5" x14ac:dyDescent="0.25">
      <c r="A171" s="5" t="s">
        <v>1</v>
      </c>
      <c r="B171" s="4">
        <v>53221</v>
      </c>
      <c r="C171" s="3">
        <v>44287</v>
      </c>
      <c r="D171" s="3">
        <v>44295</v>
      </c>
      <c r="E171" s="2">
        <v>3996396</v>
      </c>
    </row>
    <row r="172" spans="1:5" x14ac:dyDescent="0.25">
      <c r="A172" s="5" t="s">
        <v>1</v>
      </c>
      <c r="B172" s="4">
        <v>63777</v>
      </c>
      <c r="C172" s="3">
        <v>44317</v>
      </c>
      <c r="D172" s="3">
        <v>44362</v>
      </c>
      <c r="E172" s="2">
        <v>615781</v>
      </c>
    </row>
    <row r="173" spans="1:5" x14ac:dyDescent="0.25">
      <c r="A173" s="5" t="s">
        <v>1</v>
      </c>
      <c r="B173" s="4">
        <v>68889</v>
      </c>
      <c r="C173" s="3">
        <v>44336</v>
      </c>
      <c r="D173" s="3">
        <v>44362</v>
      </c>
      <c r="E173" s="2">
        <v>224769</v>
      </c>
    </row>
    <row r="174" spans="1:5" x14ac:dyDescent="0.25">
      <c r="A174" s="5" t="s">
        <v>1</v>
      </c>
      <c r="B174" s="4">
        <v>76187</v>
      </c>
      <c r="C174" s="3">
        <v>44362</v>
      </c>
      <c r="D174" s="3">
        <v>44383</v>
      </c>
      <c r="E174" s="2">
        <v>20623</v>
      </c>
    </row>
    <row r="175" spans="1:5" x14ac:dyDescent="0.25">
      <c r="A175" s="5" t="s">
        <v>1</v>
      </c>
      <c r="B175" s="4">
        <v>80006</v>
      </c>
      <c r="C175" s="3">
        <v>44375</v>
      </c>
      <c r="D175" s="3">
        <v>44383</v>
      </c>
      <c r="E175" s="2">
        <v>5772808</v>
      </c>
    </row>
    <row r="176" spans="1:5" x14ac:dyDescent="0.25">
      <c r="A176" s="5" t="s">
        <v>1</v>
      </c>
      <c r="B176" s="4">
        <v>81039</v>
      </c>
      <c r="C176" s="3">
        <v>44377</v>
      </c>
      <c r="D176" s="3">
        <v>44383</v>
      </c>
      <c r="E176" s="2">
        <v>539665</v>
      </c>
    </row>
    <row r="177" spans="1:5" x14ac:dyDescent="0.25">
      <c r="A177" s="5" t="s">
        <v>1</v>
      </c>
      <c r="B177" s="4">
        <v>82715</v>
      </c>
      <c r="C177" s="3">
        <v>44385</v>
      </c>
      <c r="D177" s="3">
        <v>44415</v>
      </c>
      <c r="E177" s="2">
        <v>36300</v>
      </c>
    </row>
    <row r="178" spans="1:5" x14ac:dyDescent="0.25">
      <c r="A178" s="5" t="s">
        <v>1</v>
      </c>
      <c r="B178" s="4">
        <v>82812</v>
      </c>
      <c r="C178" s="3">
        <v>44385</v>
      </c>
      <c r="D178" s="3">
        <v>44415</v>
      </c>
      <c r="E178" s="2">
        <v>36300</v>
      </c>
    </row>
    <row r="179" spans="1:5" x14ac:dyDescent="0.25">
      <c r="A179" s="5" t="s">
        <v>1</v>
      </c>
      <c r="B179" s="4">
        <v>83312</v>
      </c>
      <c r="C179" s="3">
        <v>44386</v>
      </c>
      <c r="D179" s="3">
        <v>44415</v>
      </c>
      <c r="E179" s="2">
        <v>36300</v>
      </c>
    </row>
    <row r="180" spans="1:5" x14ac:dyDescent="0.25">
      <c r="A180" s="5" t="s">
        <v>1</v>
      </c>
      <c r="B180" s="4">
        <v>87289</v>
      </c>
      <c r="C180" s="3">
        <v>44400</v>
      </c>
      <c r="D180" s="3">
        <v>44415</v>
      </c>
      <c r="E180" s="2">
        <v>814095</v>
      </c>
    </row>
    <row r="181" spans="1:5" x14ac:dyDescent="0.25">
      <c r="A181" s="5" t="s">
        <v>1</v>
      </c>
      <c r="B181" s="4">
        <v>87788</v>
      </c>
      <c r="C181" s="3">
        <v>44402</v>
      </c>
      <c r="D181" s="3">
        <v>44415</v>
      </c>
      <c r="E181" s="2">
        <v>63428</v>
      </c>
    </row>
    <row r="182" spans="1:5" x14ac:dyDescent="0.25">
      <c r="A182" s="5" t="s">
        <v>1</v>
      </c>
      <c r="B182" s="4">
        <v>88420</v>
      </c>
      <c r="C182" s="3">
        <v>44404</v>
      </c>
      <c r="D182" s="3">
        <v>44415</v>
      </c>
      <c r="E182" s="2">
        <v>2116</v>
      </c>
    </row>
    <row r="183" spans="1:5" x14ac:dyDescent="0.25">
      <c r="A183" s="5" t="s">
        <v>1</v>
      </c>
      <c r="B183" s="4">
        <v>88827</v>
      </c>
      <c r="C183" s="3">
        <v>44404</v>
      </c>
      <c r="D183" s="3">
        <v>44415</v>
      </c>
      <c r="E183" s="2">
        <v>60314</v>
      </c>
    </row>
    <row r="184" spans="1:5" x14ac:dyDescent="0.25">
      <c r="A184" s="5" t="s">
        <v>1</v>
      </c>
      <c r="B184" s="4">
        <v>90179</v>
      </c>
      <c r="C184" s="3">
        <v>44408</v>
      </c>
      <c r="D184" s="3">
        <v>44415</v>
      </c>
      <c r="E184" s="2">
        <v>537612</v>
      </c>
    </row>
    <row r="185" spans="1:5" x14ac:dyDescent="0.25">
      <c r="A185" s="5" t="s">
        <v>1</v>
      </c>
      <c r="B185" s="4">
        <v>90326</v>
      </c>
      <c r="C185" s="3">
        <v>44408</v>
      </c>
      <c r="D185" s="3">
        <v>44415</v>
      </c>
      <c r="E185" s="2">
        <v>1280659</v>
      </c>
    </row>
    <row r="186" spans="1:5" x14ac:dyDescent="0.25">
      <c r="A186" s="5" t="s">
        <v>1</v>
      </c>
      <c r="B186" s="4">
        <v>92336</v>
      </c>
      <c r="C186" s="3">
        <v>44415</v>
      </c>
      <c r="D186" s="3">
        <v>44446</v>
      </c>
      <c r="E186" s="2">
        <v>59700</v>
      </c>
    </row>
    <row r="187" spans="1:5" x14ac:dyDescent="0.25">
      <c r="A187" s="5" t="s">
        <v>1</v>
      </c>
      <c r="B187" s="4">
        <v>93904</v>
      </c>
      <c r="C187" s="3">
        <v>44420</v>
      </c>
      <c r="D187" s="3">
        <v>44446</v>
      </c>
      <c r="E187" s="2">
        <v>357416</v>
      </c>
    </row>
    <row r="188" spans="1:5" x14ac:dyDescent="0.25">
      <c r="A188" s="5" t="s">
        <v>1</v>
      </c>
      <c r="B188" s="4">
        <v>94012</v>
      </c>
      <c r="C188" s="3">
        <v>44421</v>
      </c>
      <c r="D188" s="3">
        <v>44446</v>
      </c>
      <c r="E188" s="2">
        <v>4655053</v>
      </c>
    </row>
    <row r="189" spans="1:5" x14ac:dyDescent="0.25">
      <c r="A189" s="5" t="s">
        <v>1</v>
      </c>
      <c r="B189" s="4">
        <v>94521</v>
      </c>
      <c r="C189" s="3">
        <v>44422</v>
      </c>
      <c r="D189" s="3">
        <v>44446</v>
      </c>
      <c r="E189" s="2">
        <v>339629</v>
      </c>
    </row>
    <row r="190" spans="1:5" x14ac:dyDescent="0.25">
      <c r="A190" s="5" t="s">
        <v>1</v>
      </c>
      <c r="B190" s="4">
        <v>99576</v>
      </c>
      <c r="C190" s="3">
        <v>44440</v>
      </c>
      <c r="D190" s="3">
        <v>44446</v>
      </c>
      <c r="E190" s="2">
        <v>237004</v>
      </c>
    </row>
    <row r="191" spans="1:5" x14ac:dyDescent="0.25">
      <c r="A191" s="5" t="s">
        <v>1</v>
      </c>
      <c r="B191" s="4">
        <v>108488</v>
      </c>
      <c r="C191" s="3">
        <v>44469</v>
      </c>
      <c r="D191" s="3">
        <v>44480</v>
      </c>
      <c r="E191" s="2">
        <v>36300</v>
      </c>
    </row>
    <row r="192" spans="1:5" x14ac:dyDescent="0.25">
      <c r="A192" s="5" t="s">
        <v>1</v>
      </c>
      <c r="B192" s="4">
        <v>111259</v>
      </c>
      <c r="C192" s="3">
        <v>44479</v>
      </c>
      <c r="D192" s="3">
        <v>44505</v>
      </c>
      <c r="E192" s="2">
        <v>123764</v>
      </c>
    </row>
    <row r="193" spans="1:5" x14ac:dyDescent="0.25">
      <c r="A193" s="5" t="s">
        <v>1</v>
      </c>
      <c r="B193" s="4">
        <v>111265</v>
      </c>
      <c r="C193" s="3">
        <v>44479</v>
      </c>
      <c r="D193" s="3">
        <v>44505</v>
      </c>
      <c r="E193" s="2">
        <v>111514</v>
      </c>
    </row>
    <row r="194" spans="1:5" x14ac:dyDescent="0.25">
      <c r="A194" s="5" t="s">
        <v>1</v>
      </c>
      <c r="B194" s="4">
        <v>111449</v>
      </c>
      <c r="C194" s="3">
        <v>44480</v>
      </c>
      <c r="D194" s="3">
        <v>44505</v>
      </c>
      <c r="E194" s="2">
        <v>79600</v>
      </c>
    </row>
    <row r="195" spans="1:5" x14ac:dyDescent="0.25">
      <c r="A195" s="5" t="s">
        <v>1</v>
      </c>
      <c r="B195" s="4">
        <v>111609</v>
      </c>
      <c r="C195" s="3">
        <v>44480</v>
      </c>
      <c r="D195" s="3">
        <v>44505</v>
      </c>
      <c r="E195" s="2">
        <v>788455</v>
      </c>
    </row>
    <row r="196" spans="1:5" x14ac:dyDescent="0.25">
      <c r="A196" s="5" t="s">
        <v>1</v>
      </c>
      <c r="B196" s="4">
        <v>112534</v>
      </c>
      <c r="C196" s="3">
        <v>44483</v>
      </c>
      <c r="D196" s="3">
        <v>44505</v>
      </c>
      <c r="E196" s="2">
        <v>223800</v>
      </c>
    </row>
    <row r="197" spans="1:5" x14ac:dyDescent="0.25">
      <c r="A197" s="5" t="s">
        <v>1</v>
      </c>
      <c r="B197" s="4">
        <v>115184</v>
      </c>
      <c r="C197" s="3">
        <v>44492</v>
      </c>
      <c r="D197" s="3">
        <v>44505</v>
      </c>
      <c r="E197" s="2">
        <v>74403</v>
      </c>
    </row>
    <row r="198" spans="1:5" x14ac:dyDescent="0.25">
      <c r="A198" s="5" t="s">
        <v>1</v>
      </c>
      <c r="B198" s="4">
        <v>117554</v>
      </c>
      <c r="C198" s="3">
        <v>44499</v>
      </c>
      <c r="D198" s="3">
        <v>44505</v>
      </c>
      <c r="E198" s="2">
        <v>4084381</v>
      </c>
    </row>
    <row r="199" spans="1:5" x14ac:dyDescent="0.25">
      <c r="A199" s="5" t="s">
        <v>1</v>
      </c>
      <c r="B199" s="4">
        <v>120362</v>
      </c>
      <c r="C199" s="3">
        <v>44510</v>
      </c>
      <c r="D199" s="3">
        <v>44566</v>
      </c>
      <c r="E199" s="2">
        <v>52400</v>
      </c>
    </row>
    <row r="200" spans="1:5" x14ac:dyDescent="0.25">
      <c r="A200" s="5" t="s">
        <v>1</v>
      </c>
      <c r="B200" s="4">
        <v>121423</v>
      </c>
      <c r="C200" s="3">
        <v>44513</v>
      </c>
      <c r="D200" s="3">
        <v>44566</v>
      </c>
      <c r="E200" s="2">
        <v>513230</v>
      </c>
    </row>
    <row r="201" spans="1:5" x14ac:dyDescent="0.25">
      <c r="A201" s="5" t="s">
        <v>1</v>
      </c>
      <c r="B201" s="4">
        <v>121545</v>
      </c>
      <c r="C201" s="3">
        <v>44514</v>
      </c>
      <c r="D201" s="3">
        <v>44566</v>
      </c>
      <c r="E201" s="2">
        <v>367322</v>
      </c>
    </row>
    <row r="202" spans="1:5" x14ac:dyDescent="0.25">
      <c r="A202" s="5" t="s">
        <v>1</v>
      </c>
      <c r="B202" s="4">
        <v>122749</v>
      </c>
      <c r="C202" s="3">
        <v>44519</v>
      </c>
      <c r="D202" s="3">
        <v>44566</v>
      </c>
      <c r="E202" s="2">
        <v>59700</v>
      </c>
    </row>
    <row r="203" spans="1:5" x14ac:dyDescent="0.25">
      <c r="A203" s="5" t="s">
        <v>1</v>
      </c>
      <c r="B203" s="4">
        <v>124196</v>
      </c>
      <c r="C203" s="3">
        <v>44523</v>
      </c>
      <c r="D203" s="3">
        <v>44566</v>
      </c>
      <c r="E203" s="2">
        <v>550710</v>
      </c>
    </row>
    <row r="204" spans="1:5" x14ac:dyDescent="0.25">
      <c r="A204" s="5" t="s">
        <v>1</v>
      </c>
      <c r="B204" s="4">
        <v>125622</v>
      </c>
      <c r="C204" s="3">
        <v>44528</v>
      </c>
      <c r="D204" s="3">
        <v>44566</v>
      </c>
      <c r="E204" s="2">
        <v>534529</v>
      </c>
    </row>
    <row r="205" spans="1:5" x14ac:dyDescent="0.25">
      <c r="A205" s="5" t="s">
        <v>1</v>
      </c>
      <c r="B205" s="4">
        <v>125735</v>
      </c>
      <c r="C205" s="3">
        <v>44529</v>
      </c>
      <c r="D205" s="3">
        <v>44566</v>
      </c>
      <c r="E205" s="2">
        <v>346147</v>
      </c>
    </row>
    <row r="206" spans="1:5" x14ac:dyDescent="0.25">
      <c r="A206" s="5" t="s">
        <v>1</v>
      </c>
      <c r="B206" s="4">
        <v>127836</v>
      </c>
      <c r="C206" s="3">
        <v>44534</v>
      </c>
      <c r="D206" s="3">
        <v>44566</v>
      </c>
      <c r="E206" s="2">
        <v>188826</v>
      </c>
    </row>
    <row r="207" spans="1:5" x14ac:dyDescent="0.25">
      <c r="A207" s="5" t="s">
        <v>1</v>
      </c>
      <c r="B207" s="4">
        <v>128632</v>
      </c>
      <c r="C207" s="3">
        <v>44539</v>
      </c>
      <c r="D207" s="3">
        <v>44566</v>
      </c>
      <c r="E207" s="2">
        <v>549052</v>
      </c>
    </row>
    <row r="208" spans="1:5" x14ac:dyDescent="0.25">
      <c r="A208" s="5" t="s">
        <v>1</v>
      </c>
      <c r="B208" s="4">
        <v>130865</v>
      </c>
      <c r="C208" s="3">
        <v>44547</v>
      </c>
      <c r="D208" s="3">
        <v>44566</v>
      </c>
      <c r="E208" s="2">
        <v>3732578</v>
      </c>
    </row>
    <row r="209" spans="1:5" x14ac:dyDescent="0.25">
      <c r="A209" s="5" t="s">
        <v>1</v>
      </c>
      <c r="B209" s="4">
        <v>130914</v>
      </c>
      <c r="C209" s="3">
        <v>44547</v>
      </c>
      <c r="D209" s="3">
        <v>44566</v>
      </c>
      <c r="E209" s="2">
        <v>24800</v>
      </c>
    </row>
    <row r="210" spans="1:5" x14ac:dyDescent="0.25">
      <c r="A210" s="5" t="s">
        <v>1</v>
      </c>
      <c r="B210" s="4">
        <v>131434</v>
      </c>
      <c r="C210" s="3">
        <v>44550</v>
      </c>
      <c r="D210" s="3">
        <v>44566</v>
      </c>
      <c r="E210" s="2">
        <v>24800</v>
      </c>
    </row>
    <row r="211" spans="1:5" x14ac:dyDescent="0.25">
      <c r="A211" s="5" t="s">
        <v>1</v>
      </c>
      <c r="B211" s="4">
        <v>132011</v>
      </c>
      <c r="C211" s="3">
        <v>44552</v>
      </c>
      <c r="D211" s="3">
        <v>44566</v>
      </c>
      <c r="E211" s="2">
        <v>152470</v>
      </c>
    </row>
    <row r="212" spans="1:5" x14ac:dyDescent="0.25">
      <c r="A212" s="5" t="s">
        <v>1</v>
      </c>
      <c r="B212" s="4">
        <v>133877</v>
      </c>
      <c r="C212" s="3">
        <v>44560</v>
      </c>
      <c r="D212" s="3">
        <v>44566</v>
      </c>
      <c r="E212" s="2">
        <v>36300</v>
      </c>
    </row>
    <row r="213" spans="1:5" x14ac:dyDescent="0.25">
      <c r="A213" s="5" t="s">
        <v>1</v>
      </c>
      <c r="B213" s="4">
        <v>133879</v>
      </c>
      <c r="C213" s="3">
        <v>44560</v>
      </c>
      <c r="D213" s="3">
        <v>44566</v>
      </c>
      <c r="E213" s="2">
        <v>60851</v>
      </c>
    </row>
    <row r="214" spans="1:5" x14ac:dyDescent="0.25">
      <c r="A214" s="5" t="s">
        <v>1</v>
      </c>
      <c r="B214" s="4">
        <v>133939</v>
      </c>
      <c r="C214" s="3">
        <v>44560</v>
      </c>
      <c r="D214" s="3">
        <v>44566</v>
      </c>
      <c r="E214" s="2">
        <v>60596</v>
      </c>
    </row>
    <row r="215" spans="1:5" x14ac:dyDescent="0.25">
      <c r="A215" s="5" t="s">
        <v>1</v>
      </c>
      <c r="B215" s="4">
        <v>130365</v>
      </c>
      <c r="C215" s="3">
        <v>44545</v>
      </c>
      <c r="D215" s="3">
        <v>44566</v>
      </c>
      <c r="E215" s="2">
        <v>79600</v>
      </c>
    </row>
    <row r="216" spans="1:5" x14ac:dyDescent="0.25">
      <c r="A216" s="5" t="s">
        <v>1</v>
      </c>
      <c r="B216" s="4">
        <v>134209</v>
      </c>
      <c r="C216" s="3">
        <v>44562</v>
      </c>
      <c r="D216" s="3">
        <v>44599</v>
      </c>
      <c r="E216" s="2">
        <v>152831</v>
      </c>
    </row>
    <row r="217" spans="1:5" x14ac:dyDescent="0.25">
      <c r="A217" s="5" t="s">
        <v>1</v>
      </c>
      <c r="B217" s="4">
        <v>134500</v>
      </c>
      <c r="C217" s="3">
        <v>44565</v>
      </c>
      <c r="D217" s="3">
        <v>44599</v>
      </c>
      <c r="E217" s="2">
        <v>245800</v>
      </c>
    </row>
    <row r="218" spans="1:5" x14ac:dyDescent="0.25">
      <c r="A218" s="5" t="s">
        <v>1</v>
      </c>
      <c r="B218" s="4">
        <v>134885</v>
      </c>
      <c r="C218" s="3">
        <v>44566</v>
      </c>
      <c r="D218" s="3">
        <v>44599</v>
      </c>
      <c r="E218" s="2">
        <v>73336</v>
      </c>
    </row>
    <row r="219" spans="1:5" x14ac:dyDescent="0.25">
      <c r="A219" s="5" t="s">
        <v>1</v>
      </c>
      <c r="B219" s="4">
        <v>135706</v>
      </c>
      <c r="C219" s="3">
        <v>44571</v>
      </c>
      <c r="D219" s="3">
        <v>44599</v>
      </c>
      <c r="E219" s="2">
        <v>57700</v>
      </c>
    </row>
    <row r="220" spans="1:5" x14ac:dyDescent="0.25">
      <c r="A220" s="5" t="s">
        <v>1</v>
      </c>
      <c r="B220" s="4">
        <v>135964</v>
      </c>
      <c r="C220" s="3">
        <v>44572</v>
      </c>
      <c r="D220" s="3">
        <v>44599</v>
      </c>
      <c r="E220" s="2">
        <v>67075</v>
      </c>
    </row>
    <row r="221" spans="1:5" x14ac:dyDescent="0.25">
      <c r="A221" s="5" t="s">
        <v>1</v>
      </c>
      <c r="B221" s="4">
        <v>136397</v>
      </c>
      <c r="C221" s="3">
        <v>44574</v>
      </c>
      <c r="D221" s="3">
        <v>44599</v>
      </c>
      <c r="E221" s="2">
        <v>690879</v>
      </c>
    </row>
    <row r="222" spans="1:5" x14ac:dyDescent="0.25">
      <c r="A222" s="5" t="s">
        <v>1</v>
      </c>
      <c r="B222" s="4">
        <v>136478</v>
      </c>
      <c r="C222" s="3">
        <v>44574</v>
      </c>
      <c r="D222" s="3">
        <v>44599</v>
      </c>
      <c r="E222" s="2">
        <v>419814</v>
      </c>
    </row>
    <row r="223" spans="1:5" x14ac:dyDescent="0.25">
      <c r="A223" s="5" t="s">
        <v>1</v>
      </c>
      <c r="B223" s="4">
        <v>139868</v>
      </c>
      <c r="C223" s="3">
        <v>44587</v>
      </c>
      <c r="D223" s="3">
        <v>44599</v>
      </c>
      <c r="E223" s="2">
        <v>2187222</v>
      </c>
    </row>
    <row r="224" spans="1:5" x14ac:dyDescent="0.25">
      <c r="A224" s="5" t="s">
        <v>1</v>
      </c>
      <c r="B224" s="4">
        <v>140101</v>
      </c>
      <c r="C224" s="3">
        <v>44588</v>
      </c>
      <c r="D224" s="3">
        <v>44599</v>
      </c>
      <c r="E224" s="2">
        <v>65700</v>
      </c>
    </row>
    <row r="225" spans="1:5" x14ac:dyDescent="0.25">
      <c r="A225" s="5" t="s">
        <v>1</v>
      </c>
      <c r="B225" s="4">
        <v>140107</v>
      </c>
      <c r="C225" s="3">
        <v>44588</v>
      </c>
      <c r="D225" s="3">
        <v>44599</v>
      </c>
      <c r="E225" s="2">
        <v>479379</v>
      </c>
    </row>
    <row r="226" spans="1:5" x14ac:dyDescent="0.25">
      <c r="A226" s="5" t="s">
        <v>1</v>
      </c>
      <c r="B226" s="4">
        <v>140929</v>
      </c>
      <c r="C226" s="3">
        <v>44592</v>
      </c>
      <c r="D226" s="3">
        <v>44599</v>
      </c>
      <c r="E226" s="2">
        <v>270476</v>
      </c>
    </row>
    <row r="227" spans="1:5" x14ac:dyDescent="0.25">
      <c r="A227" s="5" t="s">
        <v>1</v>
      </c>
      <c r="B227" s="4">
        <v>139803</v>
      </c>
      <c r="C227" s="3">
        <v>44587</v>
      </c>
      <c r="D227" s="3">
        <v>44599</v>
      </c>
      <c r="E227" s="2">
        <v>87600</v>
      </c>
    </row>
    <row r="228" spans="1:5" x14ac:dyDescent="0.25">
      <c r="A228" s="5" t="s">
        <v>1</v>
      </c>
      <c r="B228" s="4">
        <v>149181</v>
      </c>
      <c r="C228" s="3">
        <v>44620</v>
      </c>
      <c r="D228" s="3">
        <v>44628</v>
      </c>
      <c r="E228" s="2">
        <v>2174562</v>
      </c>
    </row>
    <row r="229" spans="1:5" x14ac:dyDescent="0.25">
      <c r="A229" s="5" t="s">
        <v>1</v>
      </c>
      <c r="B229" s="4">
        <v>149184</v>
      </c>
      <c r="C229" s="3">
        <v>44620</v>
      </c>
      <c r="D229" s="3">
        <v>44628</v>
      </c>
      <c r="E229" s="2">
        <v>40000</v>
      </c>
    </row>
    <row r="230" spans="1:5" x14ac:dyDescent="0.25">
      <c r="A230" s="5" t="s">
        <v>1</v>
      </c>
      <c r="B230" s="4">
        <v>149193</v>
      </c>
      <c r="C230" s="3">
        <v>44620</v>
      </c>
      <c r="D230" s="3">
        <v>44628</v>
      </c>
      <c r="E230" s="2">
        <v>40000</v>
      </c>
    </row>
    <row r="231" spans="1:5" x14ac:dyDescent="0.25">
      <c r="A231" s="5" t="s">
        <v>1</v>
      </c>
      <c r="B231" s="4">
        <v>141404</v>
      </c>
      <c r="C231" s="3">
        <v>44593</v>
      </c>
      <c r="D231" s="3">
        <v>44628</v>
      </c>
      <c r="E231" s="2">
        <v>570600</v>
      </c>
    </row>
    <row r="232" spans="1:5" x14ac:dyDescent="0.25">
      <c r="A232" s="5" t="s">
        <v>1</v>
      </c>
      <c r="B232" s="4">
        <v>142256</v>
      </c>
      <c r="C232" s="3">
        <v>44596</v>
      </c>
      <c r="D232" s="3">
        <v>44628</v>
      </c>
      <c r="E232" s="2">
        <v>40000</v>
      </c>
    </row>
    <row r="233" spans="1:5" x14ac:dyDescent="0.25">
      <c r="A233" s="5" t="s">
        <v>1</v>
      </c>
      <c r="B233" s="4">
        <v>142560</v>
      </c>
      <c r="C233" s="3">
        <v>44597</v>
      </c>
      <c r="D233" s="3">
        <v>44628</v>
      </c>
      <c r="E233" s="2">
        <v>30000</v>
      </c>
    </row>
    <row r="234" spans="1:5" x14ac:dyDescent="0.25">
      <c r="A234" s="5" t="s">
        <v>1</v>
      </c>
      <c r="B234" s="4">
        <v>142576</v>
      </c>
      <c r="C234" s="3">
        <v>44597</v>
      </c>
      <c r="D234" s="3">
        <v>44628</v>
      </c>
      <c r="E234" s="2">
        <v>57700</v>
      </c>
    </row>
    <row r="235" spans="1:5" x14ac:dyDescent="0.25">
      <c r="A235" s="5" t="s">
        <v>1</v>
      </c>
      <c r="B235" s="4">
        <v>142637</v>
      </c>
      <c r="C235" s="3">
        <v>44597</v>
      </c>
      <c r="D235" s="3">
        <v>44628</v>
      </c>
      <c r="E235" s="2">
        <v>381200</v>
      </c>
    </row>
    <row r="236" spans="1:5" x14ac:dyDescent="0.25">
      <c r="A236" s="5" t="s">
        <v>1</v>
      </c>
      <c r="B236" s="4">
        <v>146831</v>
      </c>
      <c r="C236" s="3">
        <v>44613</v>
      </c>
      <c r="D236" s="3">
        <v>44628</v>
      </c>
      <c r="E236" s="2">
        <v>741346</v>
      </c>
    </row>
    <row r="237" spans="1:5" x14ac:dyDescent="0.25">
      <c r="A237" s="5" t="s">
        <v>1</v>
      </c>
      <c r="B237" s="4">
        <v>147582</v>
      </c>
      <c r="C237" s="3">
        <v>44615</v>
      </c>
      <c r="D237" s="3">
        <v>44628</v>
      </c>
      <c r="E237" s="2">
        <v>320187</v>
      </c>
    </row>
    <row r="238" spans="1:5" x14ac:dyDescent="0.25">
      <c r="A238" s="5" t="s">
        <v>1</v>
      </c>
      <c r="B238" s="4">
        <v>147628</v>
      </c>
      <c r="C238" s="3">
        <v>44615</v>
      </c>
      <c r="D238" s="3">
        <v>44628</v>
      </c>
      <c r="E238" s="2">
        <v>2959478</v>
      </c>
    </row>
    <row r="239" spans="1:5" x14ac:dyDescent="0.25">
      <c r="A239" s="5" t="s">
        <v>1</v>
      </c>
      <c r="B239" s="4">
        <v>151918</v>
      </c>
      <c r="C239" s="3">
        <v>44630</v>
      </c>
      <c r="D239" s="3">
        <v>44657</v>
      </c>
      <c r="E239" s="2">
        <v>291407</v>
      </c>
    </row>
    <row r="240" spans="1:5" x14ac:dyDescent="0.25">
      <c r="A240" s="5" t="s">
        <v>1</v>
      </c>
      <c r="B240" s="4">
        <v>152403</v>
      </c>
      <c r="C240" s="3">
        <v>44632</v>
      </c>
      <c r="D240" s="3">
        <v>44657</v>
      </c>
      <c r="E240" s="2">
        <v>82872</v>
      </c>
    </row>
    <row r="241" spans="1:5" x14ac:dyDescent="0.25">
      <c r="A241" s="5" t="s">
        <v>1</v>
      </c>
      <c r="B241" s="4">
        <v>154700</v>
      </c>
      <c r="C241" s="3">
        <v>44641</v>
      </c>
      <c r="D241" s="3">
        <v>44657</v>
      </c>
      <c r="E241" s="2">
        <v>444520</v>
      </c>
    </row>
    <row r="242" spans="1:5" x14ac:dyDescent="0.25">
      <c r="A242" s="5" t="s">
        <v>1</v>
      </c>
      <c r="B242" s="4">
        <v>156383</v>
      </c>
      <c r="C242" s="3">
        <v>44645</v>
      </c>
      <c r="D242" s="3">
        <v>44657</v>
      </c>
      <c r="E242" s="2">
        <v>67511</v>
      </c>
    </row>
    <row r="243" spans="1:5" x14ac:dyDescent="0.25">
      <c r="A243" s="5" t="s">
        <v>1</v>
      </c>
      <c r="B243" s="4">
        <v>156531</v>
      </c>
      <c r="C243" s="3">
        <v>44646</v>
      </c>
      <c r="D243" s="3">
        <v>44657</v>
      </c>
      <c r="E243" s="2">
        <v>153000</v>
      </c>
    </row>
    <row r="244" spans="1:5" x14ac:dyDescent="0.25">
      <c r="A244" s="5" t="s">
        <v>1</v>
      </c>
      <c r="B244" s="4">
        <v>156795</v>
      </c>
      <c r="C244" s="3">
        <v>44648</v>
      </c>
      <c r="D244" s="3">
        <v>44657</v>
      </c>
      <c r="E244" s="2">
        <v>36300</v>
      </c>
    </row>
    <row r="245" spans="1:5" x14ac:dyDescent="0.25">
      <c r="A245" s="5" t="s">
        <v>1</v>
      </c>
      <c r="B245" s="4">
        <v>157614</v>
      </c>
      <c r="C245" s="3">
        <v>44649</v>
      </c>
      <c r="D245" s="3">
        <v>44657</v>
      </c>
      <c r="E245" s="2">
        <v>68970</v>
      </c>
    </row>
    <row r="246" spans="1:5" ht="15.75" thickBot="1" x14ac:dyDescent="0.3">
      <c r="A246" s="35" t="s">
        <v>0</v>
      </c>
      <c r="B246" s="36"/>
      <c r="C246" s="36"/>
      <c r="D246" s="37"/>
      <c r="E246" s="1">
        <f>SUM(E13:E245)</f>
        <v>89440161</v>
      </c>
    </row>
  </sheetData>
  <mergeCells count="12">
    <mergeCell ref="A246:D246"/>
    <mergeCell ref="B7:E7"/>
    <mergeCell ref="B8:E8"/>
    <mergeCell ref="C9:E9"/>
    <mergeCell ref="C10:E10"/>
    <mergeCell ref="B11:E11"/>
    <mergeCell ref="B6:E6"/>
    <mergeCell ref="B1:E1"/>
    <mergeCell ref="B2:E2"/>
    <mergeCell ref="B3:E3"/>
    <mergeCell ref="B4:E4"/>
    <mergeCell ref="B5:E5"/>
  </mergeCells>
  <hyperlinks>
    <hyperlink ref="B8" r:id="rId1" xr:uid="{9C7CB8B2-7E0C-4E9E-B8CA-14AB03B3C5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C601-FEC1-4CBB-A9A4-2846067C1F15}">
  <sheetPr>
    <tabColor theme="9" tint="0.39997558519241921"/>
  </sheetPr>
  <dimension ref="A1:N235"/>
  <sheetViews>
    <sheetView topLeftCell="A208" workbookViewId="0">
      <selection activeCell="I240" sqref="I240"/>
    </sheetView>
  </sheetViews>
  <sheetFormatPr baseColWidth="10" defaultRowHeight="15" x14ac:dyDescent="0.25"/>
  <cols>
    <col min="2" max="2" width="11.42578125" style="60"/>
    <col min="3" max="3" width="13.140625" style="19" bestFit="1" customWidth="1"/>
    <col min="4" max="4" width="13.140625" style="19" customWidth="1"/>
    <col min="5" max="5" width="14.140625" style="19" bestFit="1" customWidth="1"/>
    <col min="6" max="6" width="11.5703125" style="19" customWidth="1"/>
    <col min="7" max="7" width="13.42578125" style="19" customWidth="1"/>
    <col min="8" max="8" width="15.5703125" style="19" customWidth="1"/>
    <col min="10" max="10" width="59.140625" bestFit="1" customWidth="1"/>
  </cols>
  <sheetData>
    <row r="1" spans="1:10" ht="30" x14ac:dyDescent="0.25">
      <c r="A1" s="25" t="s">
        <v>955</v>
      </c>
      <c r="B1" s="57" t="s">
        <v>1162</v>
      </c>
      <c r="C1" s="26" t="s">
        <v>956</v>
      </c>
      <c r="D1" s="26" t="s">
        <v>958</v>
      </c>
      <c r="E1" s="26" t="s">
        <v>957</v>
      </c>
      <c r="F1" s="27" t="s">
        <v>1163</v>
      </c>
      <c r="G1" s="27" t="s">
        <v>1146</v>
      </c>
      <c r="H1" s="27" t="s">
        <v>959</v>
      </c>
      <c r="I1" s="25" t="s">
        <v>961</v>
      </c>
      <c r="J1" s="25" t="s">
        <v>1147</v>
      </c>
    </row>
    <row r="2" spans="1:10" x14ac:dyDescent="0.25">
      <c r="A2" s="4">
        <v>3284383</v>
      </c>
      <c r="B2" s="58">
        <v>2019</v>
      </c>
      <c r="C2" s="20">
        <v>96175</v>
      </c>
      <c r="D2" s="20"/>
      <c r="E2" s="20">
        <f>VLOOKUP(A2,PAGOS!$A$2:$C$239,3,0)</f>
        <v>197784</v>
      </c>
      <c r="F2" s="20"/>
      <c r="G2" s="20"/>
      <c r="H2" s="20"/>
      <c r="I2" s="22">
        <f>+C2-SUM(D2:H2)</f>
        <v>-101609</v>
      </c>
      <c r="J2" s="4" t="s">
        <v>962</v>
      </c>
    </row>
    <row r="3" spans="1:10" x14ac:dyDescent="0.25">
      <c r="A3" s="4">
        <v>3290172</v>
      </c>
      <c r="B3" s="58">
        <v>2019</v>
      </c>
      <c r="C3" s="20">
        <v>96538</v>
      </c>
      <c r="D3" s="20"/>
      <c r="E3" s="20">
        <f>VLOOKUP(A3,PAGOS!$A$2:$C$239,3,0)</f>
        <v>96538</v>
      </c>
      <c r="F3" s="20"/>
      <c r="G3" s="20"/>
      <c r="H3" s="20"/>
      <c r="I3" s="22">
        <f t="shared" ref="I3:I66" si="0">+C3-SUM(D3:H3)</f>
        <v>0</v>
      </c>
      <c r="J3" s="4"/>
    </row>
    <row r="4" spans="1:10" x14ac:dyDescent="0.25">
      <c r="A4" s="4">
        <v>3295345</v>
      </c>
      <c r="B4" s="58">
        <v>2019</v>
      </c>
      <c r="C4" s="20">
        <v>114600</v>
      </c>
      <c r="D4" s="20"/>
      <c r="E4" s="20"/>
      <c r="F4" s="20"/>
      <c r="G4" s="20"/>
      <c r="H4" s="20">
        <f>+C4</f>
        <v>114600</v>
      </c>
      <c r="I4" s="22">
        <f t="shared" si="0"/>
        <v>0</v>
      </c>
      <c r="J4" s="4"/>
    </row>
    <row r="5" spans="1:10" x14ac:dyDescent="0.25">
      <c r="A5" s="4">
        <v>3296237</v>
      </c>
      <c r="B5" s="58">
        <v>2019</v>
      </c>
      <c r="C5" s="20">
        <v>33100</v>
      </c>
      <c r="D5" s="20"/>
      <c r="E5" s="20"/>
      <c r="F5" s="20"/>
      <c r="G5" s="20"/>
      <c r="H5" s="20">
        <f t="shared" ref="H5:H21" si="1">+C5</f>
        <v>33100</v>
      </c>
      <c r="I5" s="22">
        <f t="shared" si="0"/>
        <v>0</v>
      </c>
      <c r="J5" s="4"/>
    </row>
    <row r="6" spans="1:10" x14ac:dyDescent="0.25">
      <c r="A6" s="4">
        <v>3296247</v>
      </c>
      <c r="B6" s="58">
        <v>2019</v>
      </c>
      <c r="C6" s="20">
        <v>33100</v>
      </c>
      <c r="D6" s="20"/>
      <c r="E6" s="20"/>
      <c r="F6" s="20"/>
      <c r="G6" s="20"/>
      <c r="H6" s="20">
        <f t="shared" si="1"/>
        <v>33100</v>
      </c>
      <c r="I6" s="22">
        <f t="shared" si="0"/>
        <v>0</v>
      </c>
      <c r="J6" s="4"/>
    </row>
    <row r="7" spans="1:10" x14ac:dyDescent="0.25">
      <c r="A7" s="4">
        <v>3296254</v>
      </c>
      <c r="B7" s="58">
        <v>2019</v>
      </c>
      <c r="C7" s="20">
        <v>19400</v>
      </c>
      <c r="D7" s="20"/>
      <c r="E7" s="20"/>
      <c r="F7" s="20"/>
      <c r="G7" s="20"/>
      <c r="H7" s="20">
        <f t="shared" si="1"/>
        <v>19400</v>
      </c>
      <c r="I7" s="22">
        <f t="shared" si="0"/>
        <v>0</v>
      </c>
      <c r="J7" s="4"/>
    </row>
    <row r="8" spans="1:10" x14ac:dyDescent="0.25">
      <c r="A8" s="4">
        <v>3297452</v>
      </c>
      <c r="B8" s="58">
        <v>2019</v>
      </c>
      <c r="C8" s="20">
        <v>185310</v>
      </c>
      <c r="D8" s="20"/>
      <c r="E8" s="20"/>
      <c r="F8" s="20"/>
      <c r="G8" s="20"/>
      <c r="H8" s="20">
        <f t="shared" si="1"/>
        <v>185310</v>
      </c>
      <c r="I8" s="22">
        <f t="shared" si="0"/>
        <v>0</v>
      </c>
      <c r="J8" s="4"/>
    </row>
    <row r="9" spans="1:10" x14ac:dyDescent="0.25">
      <c r="A9" s="4">
        <v>3306450</v>
      </c>
      <c r="B9" s="58">
        <v>2019</v>
      </c>
      <c r="C9" s="20">
        <v>58668</v>
      </c>
      <c r="D9" s="20"/>
      <c r="E9" s="20"/>
      <c r="F9" s="20"/>
      <c r="G9" s="20"/>
      <c r="H9" s="20">
        <f t="shared" si="1"/>
        <v>58668</v>
      </c>
      <c r="I9" s="22">
        <f t="shared" si="0"/>
        <v>0</v>
      </c>
      <c r="J9" s="4"/>
    </row>
    <row r="10" spans="1:10" x14ac:dyDescent="0.25">
      <c r="A10" s="4">
        <v>3308692</v>
      </c>
      <c r="B10" s="58">
        <v>2019</v>
      </c>
      <c r="C10" s="20">
        <v>47800</v>
      </c>
      <c r="D10" s="20"/>
      <c r="E10" s="20"/>
      <c r="F10" s="20"/>
      <c r="G10" s="20"/>
      <c r="H10" s="20">
        <f t="shared" si="1"/>
        <v>47800</v>
      </c>
      <c r="I10" s="22">
        <f t="shared" si="0"/>
        <v>0</v>
      </c>
      <c r="J10" s="4"/>
    </row>
    <row r="11" spans="1:10" x14ac:dyDescent="0.25">
      <c r="A11" s="4">
        <v>3308703</v>
      </c>
      <c r="B11" s="58">
        <v>2019</v>
      </c>
      <c r="C11" s="20">
        <v>47800</v>
      </c>
      <c r="D11" s="20"/>
      <c r="E11" s="20"/>
      <c r="F11" s="20"/>
      <c r="G11" s="20"/>
      <c r="H11" s="20">
        <f t="shared" si="1"/>
        <v>47800</v>
      </c>
      <c r="I11" s="22">
        <f t="shared" si="0"/>
        <v>0</v>
      </c>
      <c r="J11" s="4"/>
    </row>
    <row r="12" spans="1:10" x14ac:dyDescent="0.25">
      <c r="A12" s="4">
        <v>3308709</v>
      </c>
      <c r="B12" s="58">
        <v>2019</v>
      </c>
      <c r="C12" s="20">
        <v>47800</v>
      </c>
      <c r="D12" s="20"/>
      <c r="E12" s="20"/>
      <c r="F12" s="20"/>
      <c r="G12" s="20"/>
      <c r="H12" s="20">
        <f t="shared" si="1"/>
        <v>47800</v>
      </c>
      <c r="I12" s="22">
        <f t="shared" si="0"/>
        <v>0</v>
      </c>
      <c r="J12" s="4"/>
    </row>
    <row r="13" spans="1:10" x14ac:dyDescent="0.25">
      <c r="A13" s="4">
        <v>3311237</v>
      </c>
      <c r="B13" s="58">
        <v>2019</v>
      </c>
      <c r="C13" s="20">
        <v>33100</v>
      </c>
      <c r="D13" s="20"/>
      <c r="E13" s="20"/>
      <c r="F13" s="20"/>
      <c r="G13" s="20"/>
      <c r="H13" s="20">
        <f t="shared" si="1"/>
        <v>33100</v>
      </c>
      <c r="I13" s="22">
        <f t="shared" si="0"/>
        <v>0</v>
      </c>
      <c r="J13" s="4"/>
    </row>
    <row r="14" spans="1:10" x14ac:dyDescent="0.25">
      <c r="A14" s="4">
        <v>3312651</v>
      </c>
      <c r="B14" s="58">
        <v>2019</v>
      </c>
      <c r="C14" s="20">
        <v>59100</v>
      </c>
      <c r="D14" s="20"/>
      <c r="E14" s="20"/>
      <c r="F14" s="20"/>
      <c r="G14" s="20"/>
      <c r="H14" s="20">
        <f t="shared" si="1"/>
        <v>59100</v>
      </c>
      <c r="I14" s="22">
        <f t="shared" si="0"/>
        <v>0</v>
      </c>
      <c r="J14" s="4"/>
    </row>
    <row r="15" spans="1:10" x14ac:dyDescent="0.25">
      <c r="A15" s="4">
        <v>3313065</v>
      </c>
      <c r="B15" s="58">
        <v>2019</v>
      </c>
      <c r="C15" s="20">
        <v>92000</v>
      </c>
      <c r="D15" s="20"/>
      <c r="E15" s="20"/>
      <c r="F15" s="20"/>
      <c r="G15" s="20"/>
      <c r="H15" s="20">
        <f t="shared" si="1"/>
        <v>92000</v>
      </c>
      <c r="I15" s="22">
        <f t="shared" si="0"/>
        <v>0</v>
      </c>
      <c r="J15" s="4"/>
    </row>
    <row r="16" spans="1:10" x14ac:dyDescent="0.25">
      <c r="A16" s="4">
        <v>3315502</v>
      </c>
      <c r="B16" s="58">
        <v>2019</v>
      </c>
      <c r="C16" s="20">
        <v>55014</v>
      </c>
      <c r="D16" s="20"/>
      <c r="E16" s="20"/>
      <c r="F16" s="20"/>
      <c r="G16" s="20"/>
      <c r="H16" s="20">
        <f t="shared" si="1"/>
        <v>55014</v>
      </c>
      <c r="I16" s="22">
        <f t="shared" si="0"/>
        <v>0</v>
      </c>
      <c r="J16" s="4"/>
    </row>
    <row r="17" spans="1:10" x14ac:dyDescent="0.25">
      <c r="A17" s="4">
        <v>3315524</v>
      </c>
      <c r="B17" s="58">
        <v>2019</v>
      </c>
      <c r="C17" s="20">
        <v>289572</v>
      </c>
      <c r="D17" s="20"/>
      <c r="E17" s="20"/>
      <c r="F17" s="20"/>
      <c r="G17" s="20"/>
      <c r="H17" s="20">
        <f t="shared" si="1"/>
        <v>289572</v>
      </c>
      <c r="I17" s="22">
        <f t="shared" si="0"/>
        <v>0</v>
      </c>
      <c r="J17" s="4"/>
    </row>
    <row r="18" spans="1:10" x14ac:dyDescent="0.25">
      <c r="A18" s="4">
        <v>3319277</v>
      </c>
      <c r="B18" s="58">
        <v>2019</v>
      </c>
      <c r="C18" s="20">
        <v>21200</v>
      </c>
      <c r="D18" s="20"/>
      <c r="E18" s="20"/>
      <c r="F18" s="20"/>
      <c r="G18" s="20"/>
      <c r="H18" s="20">
        <f t="shared" si="1"/>
        <v>21200</v>
      </c>
      <c r="I18" s="22">
        <f t="shared" si="0"/>
        <v>0</v>
      </c>
      <c r="J18" s="4"/>
    </row>
    <row r="19" spans="1:10" x14ac:dyDescent="0.25">
      <c r="A19" s="4">
        <v>3319286</v>
      </c>
      <c r="B19" s="58">
        <v>2019</v>
      </c>
      <c r="C19" s="20">
        <v>21200</v>
      </c>
      <c r="D19" s="20"/>
      <c r="E19" s="20"/>
      <c r="F19" s="20"/>
      <c r="G19" s="20"/>
      <c r="H19" s="20">
        <f t="shared" si="1"/>
        <v>21200</v>
      </c>
      <c r="I19" s="22">
        <f t="shared" si="0"/>
        <v>0</v>
      </c>
      <c r="J19" s="4"/>
    </row>
    <row r="20" spans="1:10" x14ac:dyDescent="0.25">
      <c r="A20" s="4">
        <v>3326676</v>
      </c>
      <c r="B20" s="58">
        <v>2019</v>
      </c>
      <c r="C20" s="20">
        <v>89552</v>
      </c>
      <c r="D20" s="20"/>
      <c r="E20" s="20"/>
      <c r="F20" s="20"/>
      <c r="G20" s="20"/>
      <c r="H20" s="20">
        <f t="shared" si="1"/>
        <v>89552</v>
      </c>
      <c r="I20" s="22">
        <f t="shared" si="0"/>
        <v>0</v>
      </c>
      <c r="J20" s="4"/>
    </row>
    <row r="21" spans="1:10" x14ac:dyDescent="0.25">
      <c r="A21" s="4">
        <v>3331168</v>
      </c>
      <c r="B21" s="58">
        <v>2019</v>
      </c>
      <c r="C21" s="20">
        <v>33100</v>
      </c>
      <c r="D21" s="20"/>
      <c r="E21" s="20"/>
      <c r="F21" s="20"/>
      <c r="G21" s="20"/>
      <c r="H21" s="20">
        <f t="shared" si="1"/>
        <v>33100</v>
      </c>
      <c r="I21" s="22">
        <f t="shared" si="0"/>
        <v>0</v>
      </c>
      <c r="J21" s="4"/>
    </row>
    <row r="22" spans="1:10" x14ac:dyDescent="0.25">
      <c r="A22" s="4">
        <v>3323977</v>
      </c>
      <c r="B22" s="58">
        <v>2019</v>
      </c>
      <c r="C22" s="20">
        <v>72500</v>
      </c>
      <c r="D22" s="20"/>
      <c r="E22" s="20"/>
      <c r="F22" s="20"/>
      <c r="G22" s="20">
        <f>+C22</f>
        <v>72500</v>
      </c>
      <c r="H22" s="20"/>
      <c r="I22" s="22">
        <f t="shared" si="0"/>
        <v>0</v>
      </c>
      <c r="J22" s="4"/>
    </row>
    <row r="23" spans="1:10" x14ac:dyDescent="0.25">
      <c r="A23" s="4">
        <v>3343286</v>
      </c>
      <c r="B23" s="58">
        <v>2019</v>
      </c>
      <c r="C23" s="20">
        <v>44600</v>
      </c>
      <c r="D23" s="20"/>
      <c r="E23" s="20"/>
      <c r="F23" s="20"/>
      <c r="G23" s="20"/>
      <c r="H23" s="20">
        <f t="shared" ref="H23:H86" si="2">+C23</f>
        <v>44600</v>
      </c>
      <c r="I23" s="22">
        <f t="shared" si="0"/>
        <v>0</v>
      </c>
      <c r="J23" s="4"/>
    </row>
    <row r="24" spans="1:10" x14ac:dyDescent="0.25">
      <c r="A24" s="4">
        <v>3343291</v>
      </c>
      <c r="B24" s="58">
        <v>2019</v>
      </c>
      <c r="C24" s="20">
        <v>44600</v>
      </c>
      <c r="D24" s="20"/>
      <c r="E24" s="20"/>
      <c r="F24" s="20"/>
      <c r="G24" s="20"/>
      <c r="H24" s="20">
        <f t="shared" si="2"/>
        <v>44600</v>
      </c>
      <c r="I24" s="22">
        <f t="shared" si="0"/>
        <v>0</v>
      </c>
      <c r="J24" s="4"/>
    </row>
    <row r="25" spans="1:10" x14ac:dyDescent="0.25">
      <c r="A25" s="4">
        <v>3346448</v>
      </c>
      <c r="B25" s="58">
        <v>2019</v>
      </c>
      <c r="C25" s="20">
        <v>540100</v>
      </c>
      <c r="D25" s="20"/>
      <c r="E25" s="20"/>
      <c r="F25" s="20"/>
      <c r="G25" s="20"/>
      <c r="H25" s="20">
        <f t="shared" si="2"/>
        <v>540100</v>
      </c>
      <c r="I25" s="22">
        <f t="shared" si="0"/>
        <v>0</v>
      </c>
      <c r="J25" s="4"/>
    </row>
    <row r="26" spans="1:10" x14ac:dyDescent="0.25">
      <c r="A26" s="4">
        <v>3346925</v>
      </c>
      <c r="B26" s="58">
        <v>2019</v>
      </c>
      <c r="C26" s="20">
        <v>81500</v>
      </c>
      <c r="D26" s="20"/>
      <c r="E26" s="20"/>
      <c r="F26" s="20"/>
      <c r="G26" s="20"/>
      <c r="H26" s="20">
        <f t="shared" si="2"/>
        <v>81500</v>
      </c>
      <c r="I26" s="22">
        <f t="shared" si="0"/>
        <v>0</v>
      </c>
      <c r="J26" s="4"/>
    </row>
    <row r="27" spans="1:10" x14ac:dyDescent="0.25">
      <c r="A27" s="4">
        <v>3348394</v>
      </c>
      <c r="B27" s="58">
        <v>2019</v>
      </c>
      <c r="C27" s="20">
        <v>24100</v>
      </c>
      <c r="D27" s="20"/>
      <c r="E27" s="20"/>
      <c r="F27" s="20"/>
      <c r="G27" s="20"/>
      <c r="H27" s="20">
        <f t="shared" si="2"/>
        <v>24100</v>
      </c>
      <c r="I27" s="22">
        <f t="shared" si="0"/>
        <v>0</v>
      </c>
      <c r="J27" s="4"/>
    </row>
    <row r="28" spans="1:10" x14ac:dyDescent="0.25">
      <c r="A28" s="4">
        <v>3349404</v>
      </c>
      <c r="B28" s="58">
        <v>2019</v>
      </c>
      <c r="C28" s="20">
        <v>129065</v>
      </c>
      <c r="D28" s="20"/>
      <c r="E28" s="20"/>
      <c r="F28" s="20"/>
      <c r="G28" s="20"/>
      <c r="H28" s="20">
        <f t="shared" si="2"/>
        <v>129065</v>
      </c>
      <c r="I28" s="22">
        <f t="shared" si="0"/>
        <v>0</v>
      </c>
      <c r="J28" s="4"/>
    </row>
    <row r="29" spans="1:10" x14ac:dyDescent="0.25">
      <c r="A29" s="4">
        <v>3351016</v>
      </c>
      <c r="B29" s="58">
        <v>2019</v>
      </c>
      <c r="C29" s="20">
        <v>100314</v>
      </c>
      <c r="D29" s="20"/>
      <c r="E29" s="20"/>
      <c r="F29" s="20"/>
      <c r="G29" s="20"/>
      <c r="H29" s="20">
        <f t="shared" si="2"/>
        <v>100314</v>
      </c>
      <c r="I29" s="22">
        <f t="shared" si="0"/>
        <v>0</v>
      </c>
      <c r="J29" s="4"/>
    </row>
    <row r="30" spans="1:10" x14ac:dyDescent="0.25">
      <c r="A30" s="4">
        <v>3357012</v>
      </c>
      <c r="B30" s="58">
        <v>2019</v>
      </c>
      <c r="C30" s="20">
        <v>125794</v>
      </c>
      <c r="D30" s="20"/>
      <c r="E30" s="20"/>
      <c r="F30" s="20"/>
      <c r="G30" s="20"/>
      <c r="H30" s="20">
        <f t="shared" si="2"/>
        <v>125794</v>
      </c>
      <c r="I30" s="22">
        <f t="shared" si="0"/>
        <v>0</v>
      </c>
      <c r="J30" s="4"/>
    </row>
    <row r="31" spans="1:10" x14ac:dyDescent="0.25">
      <c r="A31" s="4">
        <v>3357814</v>
      </c>
      <c r="B31" s="58">
        <v>2019</v>
      </c>
      <c r="C31" s="20">
        <v>1012300</v>
      </c>
      <c r="D31" s="20"/>
      <c r="E31" s="20"/>
      <c r="F31" s="20"/>
      <c r="G31" s="20"/>
      <c r="H31" s="20">
        <f t="shared" si="2"/>
        <v>1012300</v>
      </c>
      <c r="I31" s="22">
        <f t="shared" si="0"/>
        <v>0</v>
      </c>
      <c r="J31" s="4"/>
    </row>
    <row r="32" spans="1:10" x14ac:dyDescent="0.25">
      <c r="A32" s="4">
        <v>3358714</v>
      </c>
      <c r="B32" s="58">
        <v>2019</v>
      </c>
      <c r="C32" s="20">
        <v>47800</v>
      </c>
      <c r="D32" s="20"/>
      <c r="E32" s="20"/>
      <c r="F32" s="20"/>
      <c r="G32" s="20"/>
      <c r="H32" s="20">
        <f t="shared" si="2"/>
        <v>47800</v>
      </c>
      <c r="I32" s="22">
        <f t="shared" si="0"/>
        <v>0</v>
      </c>
      <c r="J32" s="4"/>
    </row>
    <row r="33" spans="1:10" x14ac:dyDescent="0.25">
      <c r="A33" s="4">
        <v>3373268</v>
      </c>
      <c r="B33" s="58">
        <v>2019</v>
      </c>
      <c r="C33" s="20">
        <v>274113</v>
      </c>
      <c r="D33" s="20"/>
      <c r="E33" s="20"/>
      <c r="F33" s="20"/>
      <c r="G33" s="20"/>
      <c r="H33" s="20">
        <f t="shared" si="2"/>
        <v>274113</v>
      </c>
      <c r="I33" s="22">
        <f t="shared" si="0"/>
        <v>0</v>
      </c>
      <c r="J33" s="4"/>
    </row>
    <row r="34" spans="1:10" x14ac:dyDescent="0.25">
      <c r="A34" s="4">
        <v>3380370</v>
      </c>
      <c r="B34" s="58">
        <v>2019</v>
      </c>
      <c r="C34" s="20">
        <v>54400</v>
      </c>
      <c r="D34" s="20"/>
      <c r="E34" s="20"/>
      <c r="F34" s="20"/>
      <c r="G34" s="20"/>
      <c r="H34" s="20">
        <f t="shared" si="2"/>
        <v>54400</v>
      </c>
      <c r="I34" s="22">
        <f t="shared" si="0"/>
        <v>0</v>
      </c>
      <c r="J34" s="4"/>
    </row>
    <row r="35" spans="1:10" x14ac:dyDescent="0.25">
      <c r="A35" s="4">
        <v>3383509</v>
      </c>
      <c r="B35" s="58">
        <v>2019</v>
      </c>
      <c r="C35" s="20">
        <v>536330</v>
      </c>
      <c r="D35" s="20"/>
      <c r="E35" s="20"/>
      <c r="F35" s="20"/>
      <c r="G35" s="20"/>
      <c r="H35" s="20">
        <f t="shared" si="2"/>
        <v>536330</v>
      </c>
      <c r="I35" s="22">
        <f t="shared" si="0"/>
        <v>0</v>
      </c>
      <c r="J35" s="4"/>
    </row>
    <row r="36" spans="1:10" x14ac:dyDescent="0.25">
      <c r="A36" s="4">
        <v>3385845</v>
      </c>
      <c r="B36" s="58">
        <v>2019</v>
      </c>
      <c r="C36" s="20">
        <v>54400</v>
      </c>
      <c r="D36" s="20"/>
      <c r="E36" s="20"/>
      <c r="F36" s="20"/>
      <c r="G36" s="20"/>
      <c r="H36" s="20">
        <f t="shared" si="2"/>
        <v>54400</v>
      </c>
      <c r="I36" s="22">
        <f t="shared" si="0"/>
        <v>0</v>
      </c>
      <c r="J36" s="4"/>
    </row>
    <row r="37" spans="1:10" x14ac:dyDescent="0.25">
      <c r="A37" s="4">
        <v>3392953</v>
      </c>
      <c r="B37" s="58">
        <v>2019</v>
      </c>
      <c r="C37" s="20">
        <v>1690332</v>
      </c>
      <c r="D37" s="20"/>
      <c r="E37" s="20"/>
      <c r="F37" s="20"/>
      <c r="G37" s="20"/>
      <c r="H37" s="20">
        <f t="shared" si="2"/>
        <v>1690332</v>
      </c>
      <c r="I37" s="22">
        <f t="shared" si="0"/>
        <v>0</v>
      </c>
      <c r="J37" s="4"/>
    </row>
    <row r="38" spans="1:10" x14ac:dyDescent="0.25">
      <c r="A38" s="4">
        <v>3395860</v>
      </c>
      <c r="B38" s="58">
        <v>2019</v>
      </c>
      <c r="C38" s="20">
        <v>232214</v>
      </c>
      <c r="D38" s="20"/>
      <c r="E38" s="20"/>
      <c r="F38" s="20"/>
      <c r="G38" s="20"/>
      <c r="H38" s="20">
        <f t="shared" si="2"/>
        <v>232214</v>
      </c>
      <c r="I38" s="22">
        <f t="shared" si="0"/>
        <v>0</v>
      </c>
      <c r="J38" s="4"/>
    </row>
    <row r="39" spans="1:10" x14ac:dyDescent="0.25">
      <c r="A39" s="4">
        <v>3396022</v>
      </c>
      <c r="B39" s="58">
        <v>2019</v>
      </c>
      <c r="C39" s="20">
        <v>280564</v>
      </c>
      <c r="D39" s="20"/>
      <c r="E39" s="20"/>
      <c r="F39" s="20"/>
      <c r="G39" s="20"/>
      <c r="H39" s="20">
        <f t="shared" si="2"/>
        <v>280564</v>
      </c>
      <c r="I39" s="22">
        <f t="shared" si="0"/>
        <v>0</v>
      </c>
      <c r="J39" s="4"/>
    </row>
    <row r="40" spans="1:10" x14ac:dyDescent="0.25">
      <c r="A40" s="4">
        <v>3399153</v>
      </c>
      <c r="B40" s="58">
        <v>2019</v>
      </c>
      <c r="C40" s="20">
        <v>44645</v>
      </c>
      <c r="D40" s="20"/>
      <c r="E40" s="20"/>
      <c r="F40" s="20"/>
      <c r="G40" s="20"/>
      <c r="H40" s="20">
        <f t="shared" si="2"/>
        <v>44645</v>
      </c>
      <c r="I40" s="22">
        <f t="shared" si="0"/>
        <v>0</v>
      </c>
      <c r="J40" s="4"/>
    </row>
    <row r="41" spans="1:10" x14ac:dyDescent="0.25">
      <c r="A41" s="4">
        <v>3399156</v>
      </c>
      <c r="B41" s="58">
        <v>2019</v>
      </c>
      <c r="C41" s="20">
        <v>44645</v>
      </c>
      <c r="D41" s="20"/>
      <c r="E41" s="20"/>
      <c r="F41" s="20"/>
      <c r="G41" s="20"/>
      <c r="H41" s="20">
        <f t="shared" si="2"/>
        <v>44645</v>
      </c>
      <c r="I41" s="22">
        <f t="shared" si="0"/>
        <v>0</v>
      </c>
      <c r="J41" s="4"/>
    </row>
    <row r="42" spans="1:10" x14ac:dyDescent="0.25">
      <c r="A42" s="4">
        <v>3401302</v>
      </c>
      <c r="B42" s="58">
        <v>2019</v>
      </c>
      <c r="C42" s="20">
        <v>33100</v>
      </c>
      <c r="D42" s="20"/>
      <c r="E42" s="20"/>
      <c r="F42" s="20"/>
      <c r="G42" s="20"/>
      <c r="H42" s="20">
        <f t="shared" si="2"/>
        <v>33100</v>
      </c>
      <c r="I42" s="22">
        <f t="shared" si="0"/>
        <v>0</v>
      </c>
      <c r="J42" s="4"/>
    </row>
    <row r="43" spans="1:10" x14ac:dyDescent="0.25">
      <c r="A43" s="4">
        <v>3401311</v>
      </c>
      <c r="B43" s="58">
        <v>2019</v>
      </c>
      <c r="C43" s="20">
        <v>21200</v>
      </c>
      <c r="D43" s="20"/>
      <c r="E43" s="20"/>
      <c r="F43" s="20"/>
      <c r="G43" s="20"/>
      <c r="H43" s="20">
        <f t="shared" si="2"/>
        <v>21200</v>
      </c>
      <c r="I43" s="22">
        <f t="shared" si="0"/>
        <v>0</v>
      </c>
      <c r="J43" s="4"/>
    </row>
    <row r="44" spans="1:10" x14ac:dyDescent="0.25">
      <c r="A44" s="4">
        <v>3401576</v>
      </c>
      <c r="B44" s="58">
        <v>2019</v>
      </c>
      <c r="C44" s="20">
        <v>211308</v>
      </c>
      <c r="D44" s="20"/>
      <c r="E44" s="20"/>
      <c r="F44" s="20"/>
      <c r="G44" s="20"/>
      <c r="H44" s="20">
        <f t="shared" si="2"/>
        <v>211308</v>
      </c>
      <c r="I44" s="22">
        <f t="shared" si="0"/>
        <v>0</v>
      </c>
      <c r="J44" s="4"/>
    </row>
    <row r="45" spans="1:10" x14ac:dyDescent="0.25">
      <c r="A45" s="4">
        <v>3402423</v>
      </c>
      <c r="B45" s="58">
        <v>2019</v>
      </c>
      <c r="C45" s="20">
        <v>81420</v>
      </c>
      <c r="D45" s="20"/>
      <c r="E45" s="20"/>
      <c r="F45" s="20"/>
      <c r="G45" s="20"/>
      <c r="H45" s="20">
        <f t="shared" si="2"/>
        <v>81420</v>
      </c>
      <c r="I45" s="22">
        <f t="shared" si="0"/>
        <v>0</v>
      </c>
      <c r="J45" s="4"/>
    </row>
    <row r="46" spans="1:10" x14ac:dyDescent="0.25">
      <c r="A46" s="4">
        <v>3403598</v>
      </c>
      <c r="B46" s="58">
        <v>2019</v>
      </c>
      <c r="C46" s="20">
        <v>54400</v>
      </c>
      <c r="D46" s="20"/>
      <c r="E46" s="20"/>
      <c r="F46" s="20"/>
      <c r="G46" s="20"/>
      <c r="H46" s="20">
        <f t="shared" si="2"/>
        <v>54400</v>
      </c>
      <c r="I46" s="22">
        <f t="shared" si="0"/>
        <v>0</v>
      </c>
      <c r="J46" s="4"/>
    </row>
    <row r="47" spans="1:10" x14ac:dyDescent="0.25">
      <c r="A47" s="4">
        <v>3405351</v>
      </c>
      <c r="B47" s="58">
        <v>2019</v>
      </c>
      <c r="C47" s="20">
        <v>154000</v>
      </c>
      <c r="D47" s="20"/>
      <c r="E47" s="20"/>
      <c r="F47" s="20"/>
      <c r="G47" s="20"/>
      <c r="H47" s="20">
        <f t="shared" si="2"/>
        <v>154000</v>
      </c>
      <c r="I47" s="22">
        <f t="shared" si="0"/>
        <v>0</v>
      </c>
      <c r="J47" s="4"/>
    </row>
    <row r="48" spans="1:10" x14ac:dyDescent="0.25">
      <c r="A48" s="4">
        <v>3405920</v>
      </c>
      <c r="B48" s="58">
        <v>2019</v>
      </c>
      <c r="C48" s="20">
        <v>228960</v>
      </c>
      <c r="D48" s="20"/>
      <c r="E48" s="20"/>
      <c r="F48" s="20"/>
      <c r="G48" s="20"/>
      <c r="H48" s="20">
        <f t="shared" si="2"/>
        <v>228960</v>
      </c>
      <c r="I48" s="22">
        <f t="shared" si="0"/>
        <v>0</v>
      </c>
      <c r="J48" s="4"/>
    </row>
    <row r="49" spans="1:10" x14ac:dyDescent="0.25">
      <c r="A49" s="4">
        <v>3405941</v>
      </c>
      <c r="B49" s="58">
        <v>2019</v>
      </c>
      <c r="C49" s="20">
        <v>999447</v>
      </c>
      <c r="D49" s="20"/>
      <c r="E49" s="20"/>
      <c r="F49" s="20"/>
      <c r="G49" s="20"/>
      <c r="H49" s="20">
        <f t="shared" si="2"/>
        <v>999447</v>
      </c>
      <c r="I49" s="22">
        <f t="shared" si="0"/>
        <v>0</v>
      </c>
      <c r="J49" s="4"/>
    </row>
    <row r="50" spans="1:10" x14ac:dyDescent="0.25">
      <c r="A50" s="4">
        <v>3406601</v>
      </c>
      <c r="B50" s="58">
        <v>2019</v>
      </c>
      <c r="C50" s="20">
        <v>142159</v>
      </c>
      <c r="D50" s="20"/>
      <c r="E50" s="20"/>
      <c r="F50" s="20"/>
      <c r="G50" s="20"/>
      <c r="H50" s="20">
        <f t="shared" si="2"/>
        <v>142159</v>
      </c>
      <c r="I50" s="22">
        <f t="shared" si="0"/>
        <v>0</v>
      </c>
      <c r="J50" s="4"/>
    </row>
    <row r="51" spans="1:10" x14ac:dyDescent="0.25">
      <c r="A51" s="4">
        <v>3412438</v>
      </c>
      <c r="B51" s="58">
        <v>2019</v>
      </c>
      <c r="C51" s="20">
        <v>223809</v>
      </c>
      <c r="D51" s="20"/>
      <c r="E51" s="20"/>
      <c r="F51" s="20"/>
      <c r="G51" s="20"/>
      <c r="H51" s="20">
        <f t="shared" si="2"/>
        <v>223809</v>
      </c>
      <c r="I51" s="22">
        <f t="shared" si="0"/>
        <v>0</v>
      </c>
      <c r="J51" s="4"/>
    </row>
    <row r="52" spans="1:10" x14ac:dyDescent="0.25">
      <c r="A52" s="4">
        <v>3414115</v>
      </c>
      <c r="B52" s="58">
        <v>2019</v>
      </c>
      <c r="C52" s="20">
        <v>33100</v>
      </c>
      <c r="D52" s="20"/>
      <c r="E52" s="20"/>
      <c r="F52" s="20"/>
      <c r="G52" s="20"/>
      <c r="H52" s="20">
        <f t="shared" si="2"/>
        <v>33100</v>
      </c>
      <c r="I52" s="22">
        <f t="shared" si="0"/>
        <v>0</v>
      </c>
      <c r="J52" s="4"/>
    </row>
    <row r="53" spans="1:10" x14ac:dyDescent="0.25">
      <c r="A53" s="4">
        <v>3417070</v>
      </c>
      <c r="B53" s="58">
        <v>2019</v>
      </c>
      <c r="C53" s="20">
        <v>184880</v>
      </c>
      <c r="D53" s="20"/>
      <c r="E53" s="20"/>
      <c r="F53" s="20"/>
      <c r="G53" s="20"/>
      <c r="H53" s="20">
        <f t="shared" si="2"/>
        <v>184880</v>
      </c>
      <c r="I53" s="22">
        <f t="shared" si="0"/>
        <v>0</v>
      </c>
      <c r="J53" s="4"/>
    </row>
    <row r="54" spans="1:10" x14ac:dyDescent="0.25">
      <c r="A54" s="4">
        <v>3418449</v>
      </c>
      <c r="B54" s="58">
        <v>2019</v>
      </c>
      <c r="C54" s="20">
        <v>68515</v>
      </c>
      <c r="D54" s="20"/>
      <c r="E54" s="20"/>
      <c r="F54" s="20"/>
      <c r="G54" s="20"/>
      <c r="H54" s="20">
        <f t="shared" si="2"/>
        <v>68515</v>
      </c>
      <c r="I54" s="22">
        <f t="shared" si="0"/>
        <v>0</v>
      </c>
      <c r="J54" s="4"/>
    </row>
    <row r="55" spans="1:10" x14ac:dyDescent="0.25">
      <c r="A55" s="4">
        <v>3423834</v>
      </c>
      <c r="B55" s="58">
        <v>2019</v>
      </c>
      <c r="C55" s="20">
        <v>214278</v>
      </c>
      <c r="D55" s="20"/>
      <c r="E55" s="20"/>
      <c r="F55" s="20"/>
      <c r="G55" s="20"/>
      <c r="H55" s="20">
        <f t="shared" si="2"/>
        <v>214278</v>
      </c>
      <c r="I55" s="22">
        <f t="shared" si="0"/>
        <v>0</v>
      </c>
      <c r="J55" s="4"/>
    </row>
    <row r="56" spans="1:10" x14ac:dyDescent="0.25">
      <c r="A56" s="4">
        <v>3423899</v>
      </c>
      <c r="B56" s="58">
        <v>2019</v>
      </c>
      <c r="C56" s="20">
        <v>121414</v>
      </c>
      <c r="D56" s="20"/>
      <c r="E56" s="20"/>
      <c r="F56" s="20"/>
      <c r="G56" s="20"/>
      <c r="H56" s="20">
        <f t="shared" si="2"/>
        <v>121414</v>
      </c>
      <c r="I56" s="22">
        <f t="shared" si="0"/>
        <v>0</v>
      </c>
      <c r="J56" s="4"/>
    </row>
    <row r="57" spans="1:10" x14ac:dyDescent="0.25">
      <c r="A57" s="4">
        <v>3430432</v>
      </c>
      <c r="B57" s="58">
        <v>2019</v>
      </c>
      <c r="C57" s="20">
        <v>1471270</v>
      </c>
      <c r="D57" s="20"/>
      <c r="E57" s="20"/>
      <c r="F57" s="20"/>
      <c r="G57" s="20"/>
      <c r="H57" s="20">
        <f t="shared" si="2"/>
        <v>1471270</v>
      </c>
      <c r="I57" s="22">
        <f t="shared" si="0"/>
        <v>0</v>
      </c>
      <c r="J57" s="4"/>
    </row>
    <row r="58" spans="1:10" x14ac:dyDescent="0.25">
      <c r="A58" s="4">
        <v>3437074</v>
      </c>
      <c r="B58" s="58">
        <v>2019</v>
      </c>
      <c r="C58" s="20">
        <v>213844</v>
      </c>
      <c r="D58" s="20"/>
      <c r="E58" s="20"/>
      <c r="F58" s="20"/>
      <c r="G58" s="20"/>
      <c r="H58" s="20">
        <f t="shared" si="2"/>
        <v>213844</v>
      </c>
      <c r="I58" s="22">
        <f t="shared" si="0"/>
        <v>0</v>
      </c>
      <c r="J58" s="4"/>
    </row>
    <row r="59" spans="1:10" x14ac:dyDescent="0.25">
      <c r="A59" s="4">
        <v>3441411</v>
      </c>
      <c r="B59" s="58">
        <v>2019</v>
      </c>
      <c r="C59" s="20">
        <v>54600</v>
      </c>
      <c r="D59" s="20"/>
      <c r="E59" s="20"/>
      <c r="F59" s="20"/>
      <c r="G59" s="20"/>
      <c r="H59" s="20">
        <f t="shared" si="2"/>
        <v>54600</v>
      </c>
      <c r="I59" s="22">
        <f t="shared" si="0"/>
        <v>0</v>
      </c>
      <c r="J59" s="4"/>
    </row>
    <row r="60" spans="1:10" x14ac:dyDescent="0.25">
      <c r="A60" s="4">
        <v>3444120</v>
      </c>
      <c r="B60" s="58">
        <v>2019</v>
      </c>
      <c r="C60" s="20">
        <v>457600</v>
      </c>
      <c r="D60" s="20"/>
      <c r="E60" s="20"/>
      <c r="F60" s="20"/>
      <c r="G60" s="20"/>
      <c r="H60" s="20">
        <f t="shared" si="2"/>
        <v>457600</v>
      </c>
      <c r="I60" s="22">
        <f t="shared" si="0"/>
        <v>0</v>
      </c>
      <c r="J60" s="4"/>
    </row>
    <row r="61" spans="1:10" x14ac:dyDescent="0.25">
      <c r="A61" s="4">
        <v>3445835</v>
      </c>
      <c r="B61" s="58">
        <v>2019</v>
      </c>
      <c r="C61" s="20">
        <v>154000</v>
      </c>
      <c r="D61" s="20"/>
      <c r="E61" s="20"/>
      <c r="F61" s="20"/>
      <c r="G61" s="20"/>
      <c r="H61" s="20">
        <f t="shared" si="2"/>
        <v>154000</v>
      </c>
      <c r="I61" s="22">
        <f t="shared" si="0"/>
        <v>0</v>
      </c>
      <c r="J61" s="4"/>
    </row>
    <row r="62" spans="1:10" x14ac:dyDescent="0.25">
      <c r="A62" s="4">
        <v>3446088</v>
      </c>
      <c r="B62" s="58">
        <v>2019</v>
      </c>
      <c r="C62" s="20">
        <v>57361</v>
      </c>
      <c r="D62" s="20"/>
      <c r="E62" s="20"/>
      <c r="F62" s="20"/>
      <c r="G62" s="20"/>
      <c r="H62" s="20">
        <f t="shared" si="2"/>
        <v>57361</v>
      </c>
      <c r="I62" s="22">
        <f t="shared" si="0"/>
        <v>0</v>
      </c>
      <c r="J62" s="4"/>
    </row>
    <row r="63" spans="1:10" x14ac:dyDescent="0.25">
      <c r="A63" s="4">
        <v>3447340</v>
      </c>
      <c r="B63" s="58">
        <v>2019</v>
      </c>
      <c r="C63" s="20">
        <v>54400</v>
      </c>
      <c r="D63" s="20"/>
      <c r="E63" s="20"/>
      <c r="F63" s="20"/>
      <c r="G63" s="20"/>
      <c r="H63" s="20">
        <f t="shared" si="2"/>
        <v>54400</v>
      </c>
      <c r="I63" s="22">
        <f t="shared" si="0"/>
        <v>0</v>
      </c>
      <c r="J63" s="4"/>
    </row>
    <row r="64" spans="1:10" x14ac:dyDescent="0.25">
      <c r="A64" s="4">
        <v>3448966</v>
      </c>
      <c r="B64" s="58">
        <v>2019</v>
      </c>
      <c r="C64" s="20">
        <v>1214217</v>
      </c>
      <c r="D64" s="20"/>
      <c r="E64" s="20"/>
      <c r="F64" s="20"/>
      <c r="G64" s="20"/>
      <c r="H64" s="20">
        <f t="shared" si="2"/>
        <v>1214217</v>
      </c>
      <c r="I64" s="22">
        <f t="shared" si="0"/>
        <v>0</v>
      </c>
      <c r="J64" s="4"/>
    </row>
    <row r="65" spans="1:10" x14ac:dyDescent="0.25">
      <c r="A65" s="4">
        <v>3451016</v>
      </c>
      <c r="B65" s="58">
        <v>2019</v>
      </c>
      <c r="C65" s="20">
        <v>128050</v>
      </c>
      <c r="D65" s="20"/>
      <c r="E65" s="20"/>
      <c r="F65" s="20"/>
      <c r="G65" s="20"/>
      <c r="H65" s="20">
        <f t="shared" si="2"/>
        <v>128050</v>
      </c>
      <c r="I65" s="22">
        <f t="shared" si="0"/>
        <v>0</v>
      </c>
      <c r="J65" s="4"/>
    </row>
    <row r="66" spans="1:10" x14ac:dyDescent="0.25">
      <c r="A66" s="4">
        <v>3451462</v>
      </c>
      <c r="B66" s="58">
        <v>2019</v>
      </c>
      <c r="C66" s="20">
        <v>89552</v>
      </c>
      <c r="D66" s="20"/>
      <c r="E66" s="20"/>
      <c r="F66" s="20"/>
      <c r="G66" s="20"/>
      <c r="H66" s="20">
        <f t="shared" si="2"/>
        <v>89552</v>
      </c>
      <c r="I66" s="22">
        <f t="shared" si="0"/>
        <v>0</v>
      </c>
      <c r="J66" s="4"/>
    </row>
    <row r="67" spans="1:10" x14ac:dyDescent="0.25">
      <c r="A67" s="4">
        <v>3466229</v>
      </c>
      <c r="B67" s="58">
        <v>2019</v>
      </c>
      <c r="C67" s="20">
        <v>154000</v>
      </c>
      <c r="D67" s="20"/>
      <c r="E67" s="20"/>
      <c r="F67" s="20"/>
      <c r="G67" s="20"/>
      <c r="H67" s="20">
        <f t="shared" si="2"/>
        <v>154000</v>
      </c>
      <c r="I67" s="22">
        <f t="shared" ref="I67:I130" si="3">+C67-SUM(D67:H67)</f>
        <v>0</v>
      </c>
      <c r="J67" s="4"/>
    </row>
    <row r="68" spans="1:10" x14ac:dyDescent="0.25">
      <c r="A68" s="4">
        <v>3472268</v>
      </c>
      <c r="B68" s="58">
        <v>2019</v>
      </c>
      <c r="C68" s="20">
        <v>196714</v>
      </c>
      <c r="D68" s="20"/>
      <c r="E68" s="20"/>
      <c r="F68" s="20"/>
      <c r="G68" s="20"/>
      <c r="H68" s="20">
        <f t="shared" si="2"/>
        <v>196714</v>
      </c>
      <c r="I68" s="22">
        <f t="shared" si="3"/>
        <v>0</v>
      </c>
      <c r="J68" s="4"/>
    </row>
    <row r="69" spans="1:10" x14ac:dyDescent="0.25">
      <c r="A69" s="4">
        <v>3457464</v>
      </c>
      <c r="B69" s="58">
        <v>2019</v>
      </c>
      <c r="C69" s="20">
        <v>124392</v>
      </c>
      <c r="D69" s="20"/>
      <c r="E69" s="20"/>
      <c r="F69" s="20"/>
      <c r="G69" s="20"/>
      <c r="H69" s="20">
        <f t="shared" si="2"/>
        <v>124392</v>
      </c>
      <c r="I69" s="22">
        <f t="shared" si="3"/>
        <v>0</v>
      </c>
      <c r="J69" s="4"/>
    </row>
    <row r="70" spans="1:10" x14ac:dyDescent="0.25">
      <c r="A70" s="4">
        <v>3464602</v>
      </c>
      <c r="B70" s="58">
        <v>2019</v>
      </c>
      <c r="C70" s="20">
        <v>2172857</v>
      </c>
      <c r="D70" s="20"/>
      <c r="E70" s="20"/>
      <c r="F70" s="20"/>
      <c r="G70" s="20"/>
      <c r="H70" s="20">
        <f t="shared" si="2"/>
        <v>2172857</v>
      </c>
      <c r="I70" s="22">
        <f t="shared" si="3"/>
        <v>0</v>
      </c>
      <c r="J70" s="4"/>
    </row>
    <row r="71" spans="1:10" x14ac:dyDescent="0.25">
      <c r="A71" s="4">
        <v>3472522</v>
      </c>
      <c r="B71" s="58">
        <v>2019</v>
      </c>
      <c r="C71" s="20">
        <v>57080</v>
      </c>
      <c r="D71" s="20"/>
      <c r="E71" s="20"/>
      <c r="F71" s="20"/>
      <c r="G71" s="20"/>
      <c r="H71" s="20">
        <f t="shared" si="2"/>
        <v>57080</v>
      </c>
      <c r="I71" s="22">
        <f t="shared" si="3"/>
        <v>0</v>
      </c>
      <c r="J71" s="4"/>
    </row>
    <row r="72" spans="1:10" x14ac:dyDescent="0.25">
      <c r="A72" s="4">
        <v>3473842</v>
      </c>
      <c r="B72" s="58">
        <v>2019</v>
      </c>
      <c r="C72" s="20">
        <v>44600</v>
      </c>
      <c r="D72" s="20"/>
      <c r="E72" s="20"/>
      <c r="F72" s="20"/>
      <c r="G72" s="20"/>
      <c r="H72" s="20">
        <f t="shared" si="2"/>
        <v>44600</v>
      </c>
      <c r="I72" s="22">
        <f t="shared" si="3"/>
        <v>0</v>
      </c>
      <c r="J72" s="4"/>
    </row>
    <row r="73" spans="1:10" x14ac:dyDescent="0.25">
      <c r="A73" s="4">
        <v>3473845</v>
      </c>
      <c r="B73" s="58">
        <v>2019</v>
      </c>
      <c r="C73" s="20">
        <v>44600</v>
      </c>
      <c r="D73" s="20"/>
      <c r="E73" s="20"/>
      <c r="F73" s="20"/>
      <c r="G73" s="20"/>
      <c r="H73" s="20">
        <f t="shared" si="2"/>
        <v>44600</v>
      </c>
      <c r="I73" s="22">
        <f t="shared" si="3"/>
        <v>0</v>
      </c>
      <c r="J73" s="4"/>
    </row>
    <row r="74" spans="1:10" x14ac:dyDescent="0.25">
      <c r="A74" s="4">
        <v>3475432</v>
      </c>
      <c r="B74" s="58">
        <v>2019</v>
      </c>
      <c r="C74" s="20">
        <v>202029</v>
      </c>
      <c r="D74" s="20"/>
      <c r="E74" s="20"/>
      <c r="F74" s="20"/>
      <c r="G74" s="20"/>
      <c r="H74" s="20">
        <f t="shared" si="2"/>
        <v>202029</v>
      </c>
      <c r="I74" s="22">
        <f t="shared" si="3"/>
        <v>0</v>
      </c>
      <c r="J74" s="4"/>
    </row>
    <row r="75" spans="1:10" x14ac:dyDescent="0.25">
      <c r="A75" s="4">
        <v>3480474</v>
      </c>
      <c r="B75" s="58">
        <v>2019</v>
      </c>
      <c r="C75" s="20">
        <v>172500</v>
      </c>
      <c r="D75" s="20"/>
      <c r="E75" s="20"/>
      <c r="F75" s="20"/>
      <c r="G75" s="20"/>
      <c r="H75" s="20">
        <f t="shared" si="2"/>
        <v>172500</v>
      </c>
      <c r="I75" s="22">
        <f t="shared" si="3"/>
        <v>0</v>
      </c>
      <c r="J75" s="4"/>
    </row>
    <row r="76" spans="1:10" x14ac:dyDescent="0.25">
      <c r="A76" s="4">
        <v>3483383</v>
      </c>
      <c r="B76" s="58">
        <v>2019</v>
      </c>
      <c r="C76" s="20">
        <v>95814</v>
      </c>
      <c r="D76" s="20"/>
      <c r="E76" s="20"/>
      <c r="F76" s="20"/>
      <c r="G76" s="20"/>
      <c r="H76" s="20">
        <f t="shared" si="2"/>
        <v>95814</v>
      </c>
      <c r="I76" s="22">
        <f t="shared" si="3"/>
        <v>0</v>
      </c>
      <c r="J76" s="4"/>
    </row>
    <row r="77" spans="1:10" x14ac:dyDescent="0.25">
      <c r="A77" s="4">
        <v>3484584</v>
      </c>
      <c r="B77" s="58">
        <v>2019</v>
      </c>
      <c r="C77" s="20">
        <v>54400</v>
      </c>
      <c r="D77" s="20"/>
      <c r="E77" s="20"/>
      <c r="F77" s="20"/>
      <c r="G77" s="20"/>
      <c r="H77" s="20">
        <f t="shared" si="2"/>
        <v>54400</v>
      </c>
      <c r="I77" s="22">
        <f t="shared" si="3"/>
        <v>0</v>
      </c>
      <c r="J77" s="4"/>
    </row>
    <row r="78" spans="1:10" x14ac:dyDescent="0.25">
      <c r="A78" s="4">
        <v>3486438</v>
      </c>
      <c r="B78" s="58">
        <v>2019</v>
      </c>
      <c r="C78" s="20">
        <v>306992</v>
      </c>
      <c r="D78" s="20"/>
      <c r="E78" s="20"/>
      <c r="F78" s="20"/>
      <c r="G78" s="20"/>
      <c r="H78" s="20">
        <f t="shared" si="2"/>
        <v>306992</v>
      </c>
      <c r="I78" s="22">
        <f t="shared" si="3"/>
        <v>0</v>
      </c>
      <c r="J78" s="4"/>
    </row>
    <row r="79" spans="1:10" x14ac:dyDescent="0.25">
      <c r="A79" s="4">
        <v>3487161</v>
      </c>
      <c r="B79" s="58">
        <v>2019</v>
      </c>
      <c r="C79" s="20">
        <v>171499</v>
      </c>
      <c r="D79" s="20"/>
      <c r="E79" s="20"/>
      <c r="F79" s="20"/>
      <c r="G79" s="20"/>
      <c r="H79" s="20">
        <f t="shared" si="2"/>
        <v>171499</v>
      </c>
      <c r="I79" s="22">
        <f t="shared" si="3"/>
        <v>0</v>
      </c>
      <c r="J79" s="4"/>
    </row>
    <row r="80" spans="1:10" x14ac:dyDescent="0.25">
      <c r="A80" s="4">
        <v>3487186</v>
      </c>
      <c r="B80" s="58">
        <v>2019</v>
      </c>
      <c r="C80" s="20">
        <v>55881</v>
      </c>
      <c r="D80" s="20"/>
      <c r="E80" s="20"/>
      <c r="F80" s="20"/>
      <c r="G80" s="20"/>
      <c r="H80" s="20">
        <f t="shared" si="2"/>
        <v>55881</v>
      </c>
      <c r="I80" s="22">
        <f t="shared" si="3"/>
        <v>0</v>
      </c>
      <c r="J80" s="4"/>
    </row>
    <row r="81" spans="1:10" x14ac:dyDescent="0.25">
      <c r="A81" s="4">
        <v>3490740</v>
      </c>
      <c r="B81" s="58">
        <v>2020</v>
      </c>
      <c r="C81" s="20">
        <v>236105</v>
      </c>
      <c r="D81" s="20"/>
      <c r="E81" s="20"/>
      <c r="F81" s="20"/>
      <c r="G81" s="20"/>
      <c r="H81" s="20">
        <f t="shared" si="2"/>
        <v>236105</v>
      </c>
      <c r="I81" s="22">
        <f t="shared" si="3"/>
        <v>0</v>
      </c>
      <c r="J81" s="4"/>
    </row>
    <row r="82" spans="1:10" x14ac:dyDescent="0.25">
      <c r="A82" s="4">
        <v>3491703</v>
      </c>
      <c r="B82" s="58">
        <v>2020</v>
      </c>
      <c r="C82" s="20">
        <v>221200</v>
      </c>
      <c r="D82" s="20"/>
      <c r="E82" s="20"/>
      <c r="F82" s="20"/>
      <c r="G82" s="20"/>
      <c r="H82" s="20">
        <f t="shared" si="2"/>
        <v>221200</v>
      </c>
      <c r="I82" s="22">
        <f t="shared" si="3"/>
        <v>0</v>
      </c>
      <c r="J82" s="4"/>
    </row>
    <row r="83" spans="1:10" x14ac:dyDescent="0.25">
      <c r="A83" s="4">
        <v>3493257</v>
      </c>
      <c r="B83" s="58">
        <v>2020</v>
      </c>
      <c r="C83" s="20">
        <v>199526</v>
      </c>
      <c r="D83" s="20"/>
      <c r="E83" s="20"/>
      <c r="F83" s="20"/>
      <c r="G83" s="20"/>
      <c r="H83" s="20">
        <f t="shared" si="2"/>
        <v>199526</v>
      </c>
      <c r="I83" s="22">
        <f t="shared" si="3"/>
        <v>0</v>
      </c>
      <c r="J83" s="4"/>
    </row>
    <row r="84" spans="1:10" x14ac:dyDescent="0.25">
      <c r="A84" s="4">
        <v>3493882</v>
      </c>
      <c r="B84" s="58">
        <v>2020</v>
      </c>
      <c r="C84" s="20">
        <v>176800</v>
      </c>
      <c r="D84" s="20"/>
      <c r="E84" s="20"/>
      <c r="F84" s="20"/>
      <c r="G84" s="20"/>
      <c r="H84" s="20">
        <f t="shared" si="2"/>
        <v>176800</v>
      </c>
      <c r="I84" s="22">
        <f t="shared" si="3"/>
        <v>0</v>
      </c>
      <c r="J84" s="4"/>
    </row>
    <row r="85" spans="1:10" x14ac:dyDescent="0.25">
      <c r="A85" s="4">
        <v>3494162</v>
      </c>
      <c r="B85" s="58">
        <v>2020</v>
      </c>
      <c r="C85" s="20">
        <v>50700</v>
      </c>
      <c r="D85" s="20"/>
      <c r="E85" s="20"/>
      <c r="F85" s="20"/>
      <c r="G85" s="20"/>
      <c r="H85" s="20">
        <f t="shared" si="2"/>
        <v>50700</v>
      </c>
      <c r="I85" s="22">
        <f t="shared" si="3"/>
        <v>0</v>
      </c>
      <c r="J85" s="4"/>
    </row>
    <row r="86" spans="1:10" x14ac:dyDescent="0.25">
      <c r="A86" s="4">
        <v>3496059</v>
      </c>
      <c r="B86" s="58">
        <v>2020</v>
      </c>
      <c r="C86" s="20">
        <v>50700</v>
      </c>
      <c r="D86" s="20"/>
      <c r="E86" s="20"/>
      <c r="F86" s="20"/>
      <c r="G86" s="20"/>
      <c r="H86" s="20">
        <f t="shared" si="2"/>
        <v>50700</v>
      </c>
      <c r="I86" s="22">
        <f t="shared" si="3"/>
        <v>0</v>
      </c>
      <c r="J86" s="4"/>
    </row>
    <row r="87" spans="1:10" x14ac:dyDescent="0.25">
      <c r="A87" s="4">
        <v>3498901</v>
      </c>
      <c r="B87" s="58">
        <v>2020</v>
      </c>
      <c r="C87" s="20">
        <v>685832</v>
      </c>
      <c r="D87" s="20"/>
      <c r="E87" s="20"/>
      <c r="F87" s="20"/>
      <c r="G87" s="20"/>
      <c r="H87" s="20">
        <f t="shared" ref="H87:H93" si="4">+C87</f>
        <v>685832</v>
      </c>
      <c r="I87" s="22">
        <f t="shared" si="3"/>
        <v>0</v>
      </c>
      <c r="J87" s="4"/>
    </row>
    <row r="88" spans="1:10" x14ac:dyDescent="0.25">
      <c r="A88" s="4">
        <v>3499266</v>
      </c>
      <c r="B88" s="58">
        <v>2020</v>
      </c>
      <c r="C88" s="20">
        <v>999602</v>
      </c>
      <c r="D88" s="20"/>
      <c r="E88" s="20"/>
      <c r="F88" s="20"/>
      <c r="G88" s="20"/>
      <c r="H88" s="20">
        <f t="shared" si="4"/>
        <v>999602</v>
      </c>
      <c r="I88" s="22">
        <f t="shared" si="3"/>
        <v>0</v>
      </c>
      <c r="J88" s="4"/>
    </row>
    <row r="89" spans="1:10" x14ac:dyDescent="0.25">
      <c r="A89" s="4">
        <v>3502255</v>
      </c>
      <c r="B89" s="58">
        <v>2020</v>
      </c>
      <c r="C89" s="20">
        <v>795216</v>
      </c>
      <c r="D89" s="20"/>
      <c r="E89" s="20"/>
      <c r="F89" s="20"/>
      <c r="G89" s="20"/>
      <c r="H89" s="20">
        <f t="shared" si="4"/>
        <v>795216</v>
      </c>
      <c r="I89" s="22">
        <f t="shared" si="3"/>
        <v>0</v>
      </c>
      <c r="J89" s="4"/>
    </row>
    <row r="90" spans="1:10" x14ac:dyDescent="0.25">
      <c r="A90" s="4">
        <v>3504044</v>
      </c>
      <c r="B90" s="58">
        <v>2020</v>
      </c>
      <c r="C90" s="20">
        <v>525839</v>
      </c>
      <c r="D90" s="20"/>
      <c r="E90" s="20"/>
      <c r="F90" s="20"/>
      <c r="G90" s="20"/>
      <c r="H90" s="20">
        <f t="shared" si="4"/>
        <v>525839</v>
      </c>
      <c r="I90" s="22">
        <f t="shared" si="3"/>
        <v>0</v>
      </c>
      <c r="J90" s="4"/>
    </row>
    <row r="91" spans="1:10" x14ac:dyDescent="0.25">
      <c r="A91" s="4">
        <v>3504566</v>
      </c>
      <c r="B91" s="58">
        <v>2020</v>
      </c>
      <c r="C91" s="20">
        <v>50700</v>
      </c>
      <c r="D91" s="20"/>
      <c r="E91" s="20"/>
      <c r="F91" s="20"/>
      <c r="G91" s="20"/>
      <c r="H91" s="20">
        <f t="shared" si="4"/>
        <v>50700</v>
      </c>
      <c r="I91" s="22">
        <f t="shared" si="3"/>
        <v>0</v>
      </c>
      <c r="J91" s="4"/>
    </row>
    <row r="92" spans="1:10" x14ac:dyDescent="0.25">
      <c r="A92" s="4">
        <v>3506226</v>
      </c>
      <c r="B92" s="58">
        <v>2020</v>
      </c>
      <c r="C92" s="20">
        <v>80500</v>
      </c>
      <c r="D92" s="20"/>
      <c r="E92" s="20"/>
      <c r="F92" s="20"/>
      <c r="G92" s="20"/>
      <c r="H92" s="20">
        <f t="shared" si="4"/>
        <v>80500</v>
      </c>
      <c r="I92" s="22">
        <f t="shared" si="3"/>
        <v>0</v>
      </c>
      <c r="J92" s="4"/>
    </row>
    <row r="93" spans="1:10" x14ac:dyDescent="0.25">
      <c r="A93" s="4">
        <v>3509509</v>
      </c>
      <c r="B93" s="58">
        <v>2020</v>
      </c>
      <c r="C93" s="20">
        <v>25800</v>
      </c>
      <c r="D93" s="20"/>
      <c r="E93" s="20"/>
      <c r="F93" s="20"/>
      <c r="G93" s="20"/>
      <c r="H93" s="20">
        <f t="shared" si="4"/>
        <v>25800</v>
      </c>
      <c r="I93" s="22">
        <f t="shared" si="3"/>
        <v>0</v>
      </c>
      <c r="J93" s="4"/>
    </row>
    <row r="94" spans="1:10" x14ac:dyDescent="0.25">
      <c r="A94" s="4">
        <v>3509818</v>
      </c>
      <c r="B94" s="58">
        <v>2020</v>
      </c>
      <c r="C94" s="20">
        <v>119000</v>
      </c>
      <c r="D94" s="20"/>
      <c r="E94" s="20"/>
      <c r="F94" s="20"/>
      <c r="G94" s="20">
        <f t="shared" ref="G94:G96" si="5">+C94</f>
        <v>119000</v>
      </c>
      <c r="H94" s="20"/>
      <c r="I94" s="22">
        <f t="shared" si="3"/>
        <v>0</v>
      </c>
      <c r="J94" s="4"/>
    </row>
    <row r="95" spans="1:10" x14ac:dyDescent="0.25">
      <c r="A95" s="4">
        <v>3509428</v>
      </c>
      <c r="B95" s="58">
        <v>2020</v>
      </c>
      <c r="C95" s="20">
        <v>137800</v>
      </c>
      <c r="D95" s="20"/>
      <c r="E95" s="20"/>
      <c r="F95" s="20"/>
      <c r="G95" s="20">
        <f t="shared" si="5"/>
        <v>137800</v>
      </c>
      <c r="H95" s="20"/>
      <c r="I95" s="22">
        <f t="shared" si="3"/>
        <v>0</v>
      </c>
      <c r="J95" s="4"/>
    </row>
    <row r="96" spans="1:10" x14ac:dyDescent="0.25">
      <c r="A96" s="4">
        <v>3494327</v>
      </c>
      <c r="B96" s="58">
        <v>2020</v>
      </c>
      <c r="C96" s="20">
        <v>64000</v>
      </c>
      <c r="D96" s="20"/>
      <c r="E96" s="20"/>
      <c r="F96" s="20"/>
      <c r="G96" s="20">
        <f t="shared" si="5"/>
        <v>64000</v>
      </c>
      <c r="H96" s="20"/>
      <c r="I96" s="22">
        <f t="shared" si="3"/>
        <v>0</v>
      </c>
      <c r="J96" s="4"/>
    </row>
    <row r="97" spans="1:10" x14ac:dyDescent="0.25">
      <c r="A97" s="4">
        <v>3512099</v>
      </c>
      <c r="B97" s="58">
        <v>2020</v>
      </c>
      <c r="C97" s="20">
        <v>50700</v>
      </c>
      <c r="D97" s="20"/>
      <c r="E97" s="20"/>
      <c r="F97" s="20"/>
      <c r="G97" s="20"/>
      <c r="H97" s="20">
        <f t="shared" ref="H97:H112" si="6">+C97</f>
        <v>50700</v>
      </c>
      <c r="I97" s="22">
        <f t="shared" si="3"/>
        <v>0</v>
      </c>
      <c r="J97" s="4"/>
    </row>
    <row r="98" spans="1:10" x14ac:dyDescent="0.25">
      <c r="A98" s="4">
        <v>3519888</v>
      </c>
      <c r="B98" s="58">
        <v>2020</v>
      </c>
      <c r="C98" s="20">
        <v>330165</v>
      </c>
      <c r="D98" s="20"/>
      <c r="E98" s="20"/>
      <c r="F98" s="20"/>
      <c r="G98" s="20"/>
      <c r="H98" s="20">
        <f t="shared" si="6"/>
        <v>330165</v>
      </c>
      <c r="I98" s="22">
        <f t="shared" si="3"/>
        <v>0</v>
      </c>
      <c r="J98" s="4"/>
    </row>
    <row r="99" spans="1:10" x14ac:dyDescent="0.25">
      <c r="A99" s="4">
        <v>3523940</v>
      </c>
      <c r="B99" s="58">
        <v>2020</v>
      </c>
      <c r="C99" s="20">
        <v>450317</v>
      </c>
      <c r="D99" s="20"/>
      <c r="E99" s="20"/>
      <c r="F99" s="20"/>
      <c r="G99" s="20"/>
      <c r="H99" s="20">
        <f t="shared" si="6"/>
        <v>450317</v>
      </c>
      <c r="I99" s="22">
        <f t="shared" si="3"/>
        <v>0</v>
      </c>
      <c r="J99" s="4"/>
    </row>
    <row r="100" spans="1:10" x14ac:dyDescent="0.25">
      <c r="A100" s="4">
        <v>3526044</v>
      </c>
      <c r="B100" s="58">
        <v>2020</v>
      </c>
      <c r="C100" s="20">
        <v>711400</v>
      </c>
      <c r="D100" s="20"/>
      <c r="E100" s="20"/>
      <c r="F100" s="20"/>
      <c r="G100" s="20"/>
      <c r="H100" s="20">
        <f t="shared" si="6"/>
        <v>711400</v>
      </c>
      <c r="I100" s="22">
        <f t="shared" si="3"/>
        <v>0</v>
      </c>
      <c r="J100" s="4"/>
    </row>
    <row r="101" spans="1:10" x14ac:dyDescent="0.25">
      <c r="A101" s="4">
        <v>3526687</v>
      </c>
      <c r="B101" s="58">
        <v>2020</v>
      </c>
      <c r="C101" s="20">
        <v>449646</v>
      </c>
      <c r="D101" s="20"/>
      <c r="E101" s="20"/>
      <c r="F101" s="20"/>
      <c r="G101" s="20"/>
      <c r="H101" s="20">
        <f t="shared" si="6"/>
        <v>449646</v>
      </c>
      <c r="I101" s="22">
        <f t="shared" si="3"/>
        <v>0</v>
      </c>
      <c r="J101" s="4"/>
    </row>
    <row r="102" spans="1:10" x14ac:dyDescent="0.25">
      <c r="A102" s="4">
        <v>3527024</v>
      </c>
      <c r="B102" s="58">
        <v>2020</v>
      </c>
      <c r="C102" s="20">
        <v>305113</v>
      </c>
      <c r="D102" s="20"/>
      <c r="E102" s="20"/>
      <c r="F102" s="20"/>
      <c r="G102" s="20"/>
      <c r="H102" s="20">
        <f t="shared" si="6"/>
        <v>305113</v>
      </c>
      <c r="I102" s="22">
        <f t="shared" si="3"/>
        <v>0</v>
      </c>
      <c r="J102" s="4"/>
    </row>
    <row r="103" spans="1:10" x14ac:dyDescent="0.25">
      <c r="A103" s="4">
        <v>3527093</v>
      </c>
      <c r="B103" s="58">
        <v>2020</v>
      </c>
      <c r="C103" s="20">
        <v>1757479</v>
      </c>
      <c r="D103" s="20"/>
      <c r="E103" s="20"/>
      <c r="F103" s="20"/>
      <c r="G103" s="20"/>
      <c r="H103" s="20">
        <f t="shared" si="6"/>
        <v>1757479</v>
      </c>
      <c r="I103" s="22">
        <f t="shared" si="3"/>
        <v>0</v>
      </c>
      <c r="J103" s="4"/>
    </row>
    <row r="104" spans="1:10" x14ac:dyDescent="0.25">
      <c r="A104" s="4">
        <v>3538587</v>
      </c>
      <c r="B104" s="58">
        <v>2020</v>
      </c>
      <c r="C104" s="20">
        <v>5970</v>
      </c>
      <c r="D104" s="20"/>
      <c r="E104" s="20"/>
      <c r="F104" s="20"/>
      <c r="G104" s="20"/>
      <c r="H104" s="20">
        <f t="shared" si="6"/>
        <v>5970</v>
      </c>
      <c r="I104" s="22">
        <f t="shared" si="3"/>
        <v>0</v>
      </c>
      <c r="J104" s="4"/>
    </row>
    <row r="105" spans="1:10" x14ac:dyDescent="0.25">
      <c r="A105" s="4">
        <v>3541613</v>
      </c>
      <c r="B105" s="58">
        <v>2020</v>
      </c>
      <c r="C105" s="20">
        <v>296815</v>
      </c>
      <c r="D105" s="20"/>
      <c r="E105" s="20"/>
      <c r="F105" s="20"/>
      <c r="G105" s="20"/>
      <c r="H105" s="20">
        <f t="shared" si="6"/>
        <v>296815</v>
      </c>
      <c r="I105" s="22">
        <f t="shared" si="3"/>
        <v>0</v>
      </c>
      <c r="J105" s="4"/>
    </row>
    <row r="106" spans="1:10" x14ac:dyDescent="0.25">
      <c r="A106" s="4">
        <v>3546297</v>
      </c>
      <c r="B106" s="58">
        <v>2020</v>
      </c>
      <c r="C106" s="20">
        <v>274234</v>
      </c>
      <c r="D106" s="20"/>
      <c r="E106" s="20"/>
      <c r="F106" s="20"/>
      <c r="G106" s="20"/>
      <c r="H106" s="20">
        <f t="shared" si="6"/>
        <v>274234</v>
      </c>
      <c r="I106" s="22">
        <f t="shared" si="3"/>
        <v>0</v>
      </c>
      <c r="J106" s="4"/>
    </row>
    <row r="107" spans="1:10" x14ac:dyDescent="0.25">
      <c r="A107" s="4">
        <v>3548878</v>
      </c>
      <c r="B107" s="58">
        <v>2020</v>
      </c>
      <c r="C107" s="20">
        <v>300038</v>
      </c>
      <c r="D107" s="20"/>
      <c r="E107" s="20"/>
      <c r="F107" s="20"/>
      <c r="G107" s="20"/>
      <c r="H107" s="20">
        <f t="shared" si="6"/>
        <v>300038</v>
      </c>
      <c r="I107" s="22">
        <f t="shared" si="3"/>
        <v>0</v>
      </c>
      <c r="J107" s="4"/>
    </row>
    <row r="108" spans="1:10" x14ac:dyDescent="0.25">
      <c r="A108" s="4">
        <v>3555933</v>
      </c>
      <c r="B108" s="58">
        <v>2020</v>
      </c>
      <c r="C108" s="20">
        <v>95468</v>
      </c>
      <c r="D108" s="20"/>
      <c r="E108" s="20"/>
      <c r="F108" s="20"/>
      <c r="G108" s="20"/>
      <c r="H108" s="20">
        <f t="shared" si="6"/>
        <v>95468</v>
      </c>
      <c r="I108" s="22">
        <f t="shared" si="3"/>
        <v>0</v>
      </c>
      <c r="J108" s="4"/>
    </row>
    <row r="109" spans="1:10" x14ac:dyDescent="0.25">
      <c r="A109" s="4">
        <v>3559133</v>
      </c>
      <c r="B109" s="58">
        <v>2020</v>
      </c>
      <c r="C109" s="20">
        <v>184257</v>
      </c>
      <c r="D109" s="20"/>
      <c r="E109" s="20"/>
      <c r="F109" s="20"/>
      <c r="G109" s="20"/>
      <c r="H109" s="20">
        <f t="shared" si="6"/>
        <v>184257</v>
      </c>
      <c r="I109" s="22">
        <f t="shared" si="3"/>
        <v>0</v>
      </c>
      <c r="J109" s="4"/>
    </row>
    <row r="110" spans="1:10" x14ac:dyDescent="0.25">
      <c r="A110" s="4">
        <v>3559872</v>
      </c>
      <c r="B110" s="58">
        <v>2020</v>
      </c>
      <c r="C110" s="20">
        <v>128106</v>
      </c>
      <c r="D110" s="20"/>
      <c r="E110" s="20"/>
      <c r="F110" s="20"/>
      <c r="G110" s="20"/>
      <c r="H110" s="20">
        <f t="shared" si="6"/>
        <v>128106</v>
      </c>
      <c r="I110" s="22">
        <f t="shared" si="3"/>
        <v>0</v>
      </c>
      <c r="J110" s="4"/>
    </row>
    <row r="111" spans="1:10" x14ac:dyDescent="0.25">
      <c r="A111" s="4">
        <v>3562971</v>
      </c>
      <c r="B111" s="58">
        <v>2020</v>
      </c>
      <c r="C111" s="20">
        <v>120000</v>
      </c>
      <c r="D111" s="20"/>
      <c r="E111" s="20"/>
      <c r="F111" s="20"/>
      <c r="G111" s="20"/>
      <c r="H111" s="20">
        <f t="shared" si="6"/>
        <v>120000</v>
      </c>
      <c r="I111" s="22">
        <f t="shared" si="3"/>
        <v>0</v>
      </c>
      <c r="J111" s="4"/>
    </row>
    <row r="112" spans="1:10" x14ac:dyDescent="0.25">
      <c r="A112" s="4">
        <v>3564436</v>
      </c>
      <c r="B112" s="58">
        <v>2020</v>
      </c>
      <c r="C112" s="20">
        <v>80000</v>
      </c>
      <c r="D112" s="20"/>
      <c r="E112" s="20"/>
      <c r="F112" s="20"/>
      <c r="G112" s="20"/>
      <c r="H112" s="20">
        <f t="shared" si="6"/>
        <v>80000</v>
      </c>
      <c r="I112" s="22">
        <f t="shared" si="3"/>
        <v>0</v>
      </c>
      <c r="J112" s="4"/>
    </row>
    <row r="113" spans="1:10" x14ac:dyDescent="0.25">
      <c r="A113" s="4">
        <v>3569429</v>
      </c>
      <c r="B113" s="58">
        <v>2020</v>
      </c>
      <c r="C113" s="20">
        <v>380100</v>
      </c>
      <c r="D113" s="20"/>
      <c r="E113" s="20">
        <v>380100</v>
      </c>
      <c r="F113" s="20"/>
      <c r="G113" s="20"/>
      <c r="H113" s="20"/>
      <c r="I113" s="22">
        <f t="shared" si="3"/>
        <v>0</v>
      </c>
      <c r="J113" s="4"/>
    </row>
    <row r="114" spans="1:10" x14ac:dyDescent="0.25">
      <c r="A114" s="4">
        <v>3570431</v>
      </c>
      <c r="B114" s="58">
        <v>2020</v>
      </c>
      <c r="C114" s="20">
        <v>61200</v>
      </c>
      <c r="D114" s="20"/>
      <c r="E114" s="20">
        <f>VLOOKUP(A114,PAGOS!$A$2:$C$239,3,0)</f>
        <v>61200</v>
      </c>
      <c r="F114" s="20"/>
      <c r="G114" s="20"/>
      <c r="H114" s="20"/>
      <c r="I114" s="22">
        <f t="shared" si="3"/>
        <v>0</v>
      </c>
      <c r="J114" s="4"/>
    </row>
    <row r="115" spans="1:10" x14ac:dyDescent="0.25">
      <c r="A115" s="4">
        <v>3571474</v>
      </c>
      <c r="B115" s="58">
        <v>2020</v>
      </c>
      <c r="C115" s="20">
        <v>665115</v>
      </c>
      <c r="D115" s="20"/>
      <c r="E115" s="20">
        <f>VLOOKUP(A115,PAGOS!$A$2:$C$239,3,0)</f>
        <v>665115</v>
      </c>
      <c r="F115" s="20"/>
      <c r="G115" s="20"/>
      <c r="H115" s="20"/>
      <c r="I115" s="22">
        <f t="shared" si="3"/>
        <v>0</v>
      </c>
      <c r="J115" s="4"/>
    </row>
    <row r="116" spans="1:10" x14ac:dyDescent="0.25">
      <c r="A116" s="4">
        <v>3569405</v>
      </c>
      <c r="B116" s="58">
        <v>2020</v>
      </c>
      <c r="C116" s="20">
        <v>76900</v>
      </c>
      <c r="D116" s="20"/>
      <c r="E116" s="20"/>
      <c r="F116" s="20"/>
      <c r="G116" s="20"/>
      <c r="H116" s="20">
        <f>+C116</f>
        <v>76900</v>
      </c>
      <c r="I116" s="22">
        <f t="shared" si="3"/>
        <v>0</v>
      </c>
      <c r="J116" s="4"/>
    </row>
    <row r="117" spans="1:10" x14ac:dyDescent="0.25">
      <c r="A117" s="4">
        <v>3572548</v>
      </c>
      <c r="B117" s="58">
        <v>2020</v>
      </c>
      <c r="C117" s="20">
        <v>61200</v>
      </c>
      <c r="D117" s="20"/>
      <c r="E117" s="20">
        <f>VLOOKUP(A117,PAGOS!$A$2:$C$239,3,0)</f>
        <v>61200</v>
      </c>
      <c r="F117" s="20"/>
      <c r="G117" s="20"/>
      <c r="H117" s="20"/>
      <c r="I117" s="22">
        <f t="shared" si="3"/>
        <v>0</v>
      </c>
      <c r="J117" s="4"/>
    </row>
    <row r="118" spans="1:10" x14ac:dyDescent="0.25">
      <c r="A118" s="4">
        <v>3581072</v>
      </c>
      <c r="B118" s="58">
        <v>2020</v>
      </c>
      <c r="C118" s="20">
        <v>505800</v>
      </c>
      <c r="D118" s="20"/>
      <c r="E118" s="20">
        <f>VLOOKUP(A118,PAGOS!$A$2:$C$239,3,0)</f>
        <v>505800</v>
      </c>
      <c r="F118" s="20"/>
      <c r="G118" s="20"/>
      <c r="H118" s="20"/>
      <c r="I118" s="22">
        <f t="shared" si="3"/>
        <v>0</v>
      </c>
      <c r="J118" s="4"/>
    </row>
    <row r="119" spans="1:10" x14ac:dyDescent="0.25">
      <c r="A119" s="4">
        <v>3581142</v>
      </c>
      <c r="B119" s="58">
        <v>2020</v>
      </c>
      <c r="C119" s="20">
        <v>187482</v>
      </c>
      <c r="D119" s="20"/>
      <c r="E119" s="20">
        <f>VLOOKUP(A119,PAGOS!$A$2:$C$239,3,0)</f>
        <v>187482</v>
      </c>
      <c r="F119" s="20"/>
      <c r="G119" s="20"/>
      <c r="H119" s="20"/>
      <c r="I119" s="22">
        <f t="shared" si="3"/>
        <v>0</v>
      </c>
      <c r="J119" s="4"/>
    </row>
    <row r="120" spans="1:10" x14ac:dyDescent="0.25">
      <c r="A120" s="4">
        <v>3584071</v>
      </c>
      <c r="B120" s="58">
        <v>2020</v>
      </c>
      <c r="C120" s="20">
        <v>78900</v>
      </c>
      <c r="D120" s="20"/>
      <c r="E120" s="20"/>
      <c r="F120" s="20"/>
      <c r="G120" s="20">
        <f t="shared" ref="G120:G121" si="7">+C120</f>
        <v>78900</v>
      </c>
      <c r="H120" s="20"/>
      <c r="I120" s="22">
        <f t="shared" si="3"/>
        <v>0</v>
      </c>
      <c r="J120" s="4"/>
    </row>
    <row r="121" spans="1:10" x14ac:dyDescent="0.25">
      <c r="A121" s="4">
        <v>3584162</v>
      </c>
      <c r="B121" s="58">
        <v>2020</v>
      </c>
      <c r="C121" s="20">
        <v>163300</v>
      </c>
      <c r="D121" s="20"/>
      <c r="E121" s="20"/>
      <c r="F121" s="20"/>
      <c r="G121" s="20">
        <f t="shared" si="7"/>
        <v>163300</v>
      </c>
      <c r="H121" s="20"/>
      <c r="I121" s="22">
        <f t="shared" si="3"/>
        <v>0</v>
      </c>
      <c r="J121" s="4"/>
    </row>
    <row r="122" spans="1:10" x14ac:dyDescent="0.25">
      <c r="A122" s="4">
        <v>3584163</v>
      </c>
      <c r="B122" s="58">
        <v>2020</v>
      </c>
      <c r="C122" s="20">
        <v>1248690</v>
      </c>
      <c r="D122" s="20"/>
      <c r="E122" s="20">
        <v>1248690</v>
      </c>
      <c r="F122" s="20"/>
      <c r="G122" s="20"/>
      <c r="H122" s="20"/>
      <c r="I122" s="22">
        <f t="shared" si="3"/>
        <v>0</v>
      </c>
      <c r="J122" s="4"/>
    </row>
    <row r="123" spans="1:10" x14ac:dyDescent="0.25">
      <c r="A123" s="4">
        <v>3587713</v>
      </c>
      <c r="B123" s="58">
        <v>2020</v>
      </c>
      <c r="C123" s="20">
        <v>129700</v>
      </c>
      <c r="D123" s="20"/>
      <c r="E123" s="20">
        <f>VLOOKUP(A123,PAGOS!$A$2:$C$239,3,0)</f>
        <v>129700</v>
      </c>
      <c r="F123" s="20"/>
      <c r="G123" s="20"/>
      <c r="H123" s="20"/>
      <c r="I123" s="22">
        <f t="shared" si="3"/>
        <v>0</v>
      </c>
      <c r="J123" s="4"/>
    </row>
    <row r="124" spans="1:10" x14ac:dyDescent="0.25">
      <c r="A124" s="4">
        <v>3587950</v>
      </c>
      <c r="B124" s="58">
        <v>2020</v>
      </c>
      <c r="C124" s="20">
        <v>774915</v>
      </c>
      <c r="D124" s="20"/>
      <c r="E124" s="20">
        <f>VLOOKUP(A124,PAGOS!$A$2:$C$239,3,0)</f>
        <v>774915</v>
      </c>
      <c r="F124" s="20"/>
      <c r="G124" s="20"/>
      <c r="H124" s="20"/>
      <c r="I124" s="22">
        <f t="shared" si="3"/>
        <v>0</v>
      </c>
      <c r="J124" s="4"/>
    </row>
    <row r="125" spans="1:10" x14ac:dyDescent="0.25">
      <c r="A125" s="4">
        <v>3588074</v>
      </c>
      <c r="B125" s="58">
        <v>2020</v>
      </c>
      <c r="C125" s="20">
        <v>62695</v>
      </c>
      <c r="D125" s="20"/>
      <c r="E125" s="20">
        <v>62695</v>
      </c>
      <c r="F125" s="20"/>
      <c r="G125" s="20"/>
      <c r="H125" s="20"/>
      <c r="I125" s="22">
        <f t="shared" si="3"/>
        <v>0</v>
      </c>
      <c r="J125" s="4"/>
    </row>
    <row r="126" spans="1:10" x14ac:dyDescent="0.25">
      <c r="A126" s="4">
        <v>3589886</v>
      </c>
      <c r="B126" s="58">
        <v>2020</v>
      </c>
      <c r="C126" s="20">
        <v>1751326</v>
      </c>
      <c r="D126" s="20"/>
      <c r="E126" s="20">
        <v>1751326</v>
      </c>
      <c r="F126" s="20"/>
      <c r="G126" s="20"/>
      <c r="H126" s="20"/>
      <c r="I126" s="22">
        <f t="shared" si="3"/>
        <v>0</v>
      </c>
      <c r="J126" s="4"/>
    </row>
    <row r="127" spans="1:10" x14ac:dyDescent="0.25">
      <c r="A127" s="4">
        <v>3592456</v>
      </c>
      <c r="B127" s="58">
        <v>2020</v>
      </c>
      <c r="C127" s="20">
        <v>85000</v>
      </c>
      <c r="D127" s="20"/>
      <c r="E127" s="20"/>
      <c r="F127" s="20"/>
      <c r="G127" s="20"/>
      <c r="H127" s="20">
        <f t="shared" ref="H127:H131" si="8">+C127</f>
        <v>85000</v>
      </c>
      <c r="I127" s="22">
        <f t="shared" si="3"/>
        <v>0</v>
      </c>
      <c r="J127" s="4"/>
    </row>
    <row r="128" spans="1:10" x14ac:dyDescent="0.25">
      <c r="A128" s="4">
        <v>3592988</v>
      </c>
      <c r="B128" s="58">
        <v>2020</v>
      </c>
      <c r="C128" s="20">
        <v>570554</v>
      </c>
      <c r="D128" s="20"/>
      <c r="E128" s="20"/>
      <c r="F128" s="20"/>
      <c r="G128" s="20"/>
      <c r="H128" s="20">
        <f t="shared" si="8"/>
        <v>570554</v>
      </c>
      <c r="I128" s="22">
        <f t="shared" si="3"/>
        <v>0</v>
      </c>
      <c r="J128" s="4"/>
    </row>
    <row r="129" spans="1:10" x14ac:dyDescent="0.25">
      <c r="A129" s="4">
        <v>3593816</v>
      </c>
      <c r="B129" s="58">
        <v>2020</v>
      </c>
      <c r="C129" s="20">
        <v>57700</v>
      </c>
      <c r="D129" s="20"/>
      <c r="E129" s="20"/>
      <c r="F129" s="20"/>
      <c r="G129" s="20"/>
      <c r="H129" s="20">
        <f t="shared" si="8"/>
        <v>57700</v>
      </c>
      <c r="I129" s="22">
        <f t="shared" si="3"/>
        <v>0</v>
      </c>
      <c r="J129" s="4"/>
    </row>
    <row r="130" spans="1:10" x14ac:dyDescent="0.25">
      <c r="A130" s="4">
        <v>3594420</v>
      </c>
      <c r="B130" s="58">
        <v>2020</v>
      </c>
      <c r="C130" s="20">
        <v>146800</v>
      </c>
      <c r="D130" s="20"/>
      <c r="E130" s="20"/>
      <c r="F130" s="20"/>
      <c r="G130" s="20"/>
      <c r="H130" s="20">
        <f t="shared" si="8"/>
        <v>146800</v>
      </c>
      <c r="I130" s="22">
        <f t="shared" si="3"/>
        <v>0</v>
      </c>
      <c r="J130" s="4"/>
    </row>
    <row r="131" spans="1:10" x14ac:dyDescent="0.25">
      <c r="A131" s="4">
        <v>3602866</v>
      </c>
      <c r="B131" s="58">
        <v>2020</v>
      </c>
      <c r="C131" s="20">
        <v>994901</v>
      </c>
      <c r="D131" s="20"/>
      <c r="E131" s="20"/>
      <c r="F131" s="20"/>
      <c r="G131" s="20"/>
      <c r="H131" s="20">
        <f t="shared" si="8"/>
        <v>994901</v>
      </c>
      <c r="I131" s="22">
        <f t="shared" ref="I131:I194" si="9">+C131-SUM(D131:H131)</f>
        <v>0</v>
      </c>
      <c r="J131" s="4"/>
    </row>
    <row r="132" spans="1:10" x14ac:dyDescent="0.25">
      <c r="A132" s="4">
        <v>7620</v>
      </c>
      <c r="B132" s="58">
        <v>2020</v>
      </c>
      <c r="C132" s="20">
        <v>61004</v>
      </c>
      <c r="D132" s="20"/>
      <c r="E132" s="20">
        <f>VLOOKUP(A132,PAGOS!$A$2:$C$239,3,0)</f>
        <v>61004</v>
      </c>
      <c r="F132" s="20"/>
      <c r="G132" s="20"/>
      <c r="H132" s="20"/>
      <c r="I132" s="22">
        <f t="shared" si="9"/>
        <v>0</v>
      </c>
      <c r="J132" s="4"/>
    </row>
    <row r="133" spans="1:10" x14ac:dyDescent="0.25">
      <c r="A133" s="4">
        <v>9241</v>
      </c>
      <c r="B133" s="58">
        <v>2020</v>
      </c>
      <c r="C133" s="20">
        <v>31700</v>
      </c>
      <c r="D133" s="20"/>
      <c r="E133" s="20">
        <f>VLOOKUP(A133,PAGOS!$A$2:$C$239,3,0)</f>
        <v>31700</v>
      </c>
      <c r="F133" s="20"/>
      <c r="G133" s="20"/>
      <c r="H133" s="20"/>
      <c r="I133" s="22">
        <f t="shared" si="9"/>
        <v>0</v>
      </c>
      <c r="J133" s="4"/>
    </row>
    <row r="134" spans="1:10" x14ac:dyDescent="0.25">
      <c r="A134" s="4">
        <v>11319</v>
      </c>
      <c r="B134" s="58">
        <v>2020</v>
      </c>
      <c r="C134" s="20">
        <v>57700</v>
      </c>
      <c r="D134" s="20"/>
      <c r="E134" s="20">
        <f>VLOOKUP(A134,PAGOS!$A$2:$C$239,3,0)</f>
        <v>57700</v>
      </c>
      <c r="F134" s="20"/>
      <c r="G134" s="20"/>
      <c r="H134" s="20"/>
      <c r="I134" s="22">
        <f t="shared" si="9"/>
        <v>0</v>
      </c>
      <c r="J134" s="4"/>
    </row>
    <row r="135" spans="1:10" x14ac:dyDescent="0.25">
      <c r="A135" s="4">
        <v>12130</v>
      </c>
      <c r="B135" s="58">
        <v>2020</v>
      </c>
      <c r="C135" s="20">
        <v>58100</v>
      </c>
      <c r="D135" s="20"/>
      <c r="E135" s="20">
        <v>58100</v>
      </c>
      <c r="F135" s="20"/>
      <c r="G135" s="20"/>
      <c r="H135" s="20"/>
      <c r="I135" s="22">
        <f t="shared" si="9"/>
        <v>0</v>
      </c>
      <c r="J135" s="4"/>
    </row>
    <row r="136" spans="1:10" x14ac:dyDescent="0.25">
      <c r="A136" s="4">
        <v>13110</v>
      </c>
      <c r="B136" s="58">
        <v>2020</v>
      </c>
      <c r="C136" s="20">
        <v>134400</v>
      </c>
      <c r="D136" s="20"/>
      <c r="E136" s="20">
        <v>134400</v>
      </c>
      <c r="F136" s="20"/>
      <c r="G136" s="20"/>
      <c r="H136" s="20"/>
      <c r="I136" s="22">
        <f t="shared" si="9"/>
        <v>0</v>
      </c>
      <c r="J136" s="4"/>
    </row>
    <row r="137" spans="1:10" x14ac:dyDescent="0.25">
      <c r="A137" s="4">
        <v>13592</v>
      </c>
      <c r="B137" s="58">
        <v>2020</v>
      </c>
      <c r="C137" s="20">
        <v>35100</v>
      </c>
      <c r="D137" s="20"/>
      <c r="E137" s="20">
        <f>VLOOKUP(A137,PAGOS!$A$2:$C$239,3,0)</f>
        <v>35100</v>
      </c>
      <c r="F137" s="20"/>
      <c r="G137" s="20"/>
      <c r="H137" s="20"/>
      <c r="I137" s="22">
        <f t="shared" si="9"/>
        <v>0</v>
      </c>
      <c r="J137" s="4"/>
    </row>
    <row r="138" spans="1:10" x14ac:dyDescent="0.25">
      <c r="A138" s="4">
        <v>14230</v>
      </c>
      <c r="B138" s="58">
        <v>2020</v>
      </c>
      <c r="C138" s="20">
        <v>58523</v>
      </c>
      <c r="D138" s="20"/>
      <c r="E138" s="20">
        <f>VLOOKUP(A138,PAGOS!$A$2:$C$239,3,0)</f>
        <v>58523</v>
      </c>
      <c r="F138" s="20"/>
      <c r="G138" s="20"/>
      <c r="H138" s="20"/>
      <c r="I138" s="22">
        <f t="shared" si="9"/>
        <v>0</v>
      </c>
      <c r="J138" s="4"/>
    </row>
    <row r="139" spans="1:10" x14ac:dyDescent="0.25">
      <c r="A139" s="4">
        <v>14390</v>
      </c>
      <c r="B139" s="58">
        <v>2020</v>
      </c>
      <c r="C139" s="20">
        <v>59797</v>
      </c>
      <c r="D139" s="20"/>
      <c r="E139" s="20">
        <f>VLOOKUP(A139,PAGOS!$A$2:$C$239,3,0)</f>
        <v>59797</v>
      </c>
      <c r="F139" s="20"/>
      <c r="G139" s="20"/>
      <c r="H139" s="20"/>
      <c r="I139" s="22">
        <f t="shared" si="9"/>
        <v>0</v>
      </c>
      <c r="J139" s="4"/>
    </row>
    <row r="140" spans="1:10" x14ac:dyDescent="0.25">
      <c r="A140" s="4">
        <v>14821</v>
      </c>
      <c r="B140" s="58">
        <v>2020</v>
      </c>
      <c r="C140" s="20">
        <v>272176</v>
      </c>
      <c r="D140" s="20"/>
      <c r="E140" s="20">
        <f>VLOOKUP(A140,PAGOS!$A$2:$C$239,3,0)</f>
        <v>272176</v>
      </c>
      <c r="F140" s="20"/>
      <c r="G140" s="20"/>
      <c r="H140" s="20"/>
      <c r="I140" s="22">
        <f t="shared" si="9"/>
        <v>0</v>
      </c>
      <c r="J140" s="4"/>
    </row>
    <row r="141" spans="1:10" x14ac:dyDescent="0.25">
      <c r="A141" s="4">
        <v>16237</v>
      </c>
      <c r="B141" s="58">
        <v>2020</v>
      </c>
      <c r="C141" s="20">
        <v>79200</v>
      </c>
      <c r="D141" s="20"/>
      <c r="E141" s="20">
        <v>79200</v>
      </c>
      <c r="F141" s="20"/>
      <c r="G141" s="20"/>
      <c r="H141" s="20"/>
      <c r="I141" s="22">
        <f t="shared" si="9"/>
        <v>0</v>
      </c>
      <c r="J141" s="4"/>
    </row>
    <row r="142" spans="1:10" x14ac:dyDescent="0.25">
      <c r="A142" s="4">
        <v>18674</v>
      </c>
      <c r="B142" s="58">
        <v>2020</v>
      </c>
      <c r="C142" s="20">
        <v>829284</v>
      </c>
      <c r="D142" s="20"/>
      <c r="E142" s="20">
        <f>VLOOKUP(A142,PAGOS!$A$2:$C$239,3,0)</f>
        <v>829284</v>
      </c>
      <c r="F142" s="20"/>
      <c r="G142" s="20"/>
      <c r="H142" s="20"/>
      <c r="I142" s="22">
        <f t="shared" si="9"/>
        <v>0</v>
      </c>
      <c r="J142" s="4"/>
    </row>
    <row r="143" spans="1:10" x14ac:dyDescent="0.25">
      <c r="A143" s="4">
        <v>22437</v>
      </c>
      <c r="B143" s="58">
        <v>2020</v>
      </c>
      <c r="C143" s="20">
        <v>730400</v>
      </c>
      <c r="D143" s="20"/>
      <c r="E143" s="20">
        <f>VLOOKUP(A143,PAGOS!$A$2:$C$239,3,0)</f>
        <v>730400</v>
      </c>
      <c r="F143" s="20"/>
      <c r="G143" s="20"/>
      <c r="H143" s="20"/>
      <c r="I143" s="22">
        <f t="shared" si="9"/>
        <v>0</v>
      </c>
      <c r="J143" s="4"/>
    </row>
    <row r="144" spans="1:10" x14ac:dyDescent="0.25">
      <c r="A144" s="4">
        <v>22547</v>
      </c>
      <c r="B144" s="58">
        <v>2020</v>
      </c>
      <c r="C144" s="20">
        <v>107315</v>
      </c>
      <c r="D144" s="20"/>
      <c r="E144" s="20">
        <f>VLOOKUP(A144,PAGOS!$A$2:$C$239,3,0)</f>
        <v>107315</v>
      </c>
      <c r="F144" s="20"/>
      <c r="G144" s="20"/>
      <c r="H144" s="20"/>
      <c r="I144" s="22">
        <f t="shared" si="9"/>
        <v>0</v>
      </c>
      <c r="J144" s="4"/>
    </row>
    <row r="145" spans="1:10" x14ac:dyDescent="0.25">
      <c r="A145" s="4">
        <v>23675</v>
      </c>
      <c r="B145" s="58">
        <v>2020</v>
      </c>
      <c r="C145" s="20">
        <v>57700</v>
      </c>
      <c r="D145" s="20"/>
      <c r="E145" s="20">
        <f>VLOOKUP(A145,PAGOS!$A$2:$C$239,3,0)</f>
        <v>57700</v>
      </c>
      <c r="F145" s="20"/>
      <c r="G145" s="20"/>
      <c r="H145" s="20"/>
      <c r="I145" s="22">
        <f t="shared" si="9"/>
        <v>0</v>
      </c>
      <c r="J145" s="4"/>
    </row>
    <row r="146" spans="1:10" x14ac:dyDescent="0.25">
      <c r="A146" s="4">
        <v>24084</v>
      </c>
      <c r="B146" s="58">
        <v>2020</v>
      </c>
      <c r="C146" s="20">
        <v>1031227</v>
      </c>
      <c r="D146" s="20"/>
      <c r="E146" s="20"/>
      <c r="F146" s="20"/>
      <c r="G146" s="20">
        <f>+C146</f>
        <v>1031227</v>
      </c>
      <c r="H146" s="20"/>
      <c r="I146" s="22">
        <f t="shared" si="9"/>
        <v>0</v>
      </c>
      <c r="J146" s="4"/>
    </row>
    <row r="147" spans="1:10" x14ac:dyDescent="0.25">
      <c r="A147" s="4">
        <v>26051</v>
      </c>
      <c r="B147" s="58">
        <v>2020</v>
      </c>
      <c r="C147" s="20">
        <v>122100</v>
      </c>
      <c r="D147" s="20"/>
      <c r="E147" s="20">
        <f>VLOOKUP(A147,PAGOS!$A$2:$C$239,3,0)</f>
        <v>122100</v>
      </c>
      <c r="F147" s="20"/>
      <c r="G147" s="20"/>
      <c r="H147" s="20"/>
      <c r="I147" s="22">
        <f t="shared" si="9"/>
        <v>0</v>
      </c>
      <c r="J147" s="4"/>
    </row>
    <row r="148" spans="1:10" x14ac:dyDescent="0.25">
      <c r="A148" s="4">
        <v>26469</v>
      </c>
      <c r="B148" s="58">
        <v>2020</v>
      </c>
      <c r="C148" s="20">
        <v>843100</v>
      </c>
      <c r="D148" s="20"/>
      <c r="E148" s="20">
        <f>VLOOKUP(A148,PAGOS!$A$2:$C$239,3,0)</f>
        <v>843100</v>
      </c>
      <c r="F148" s="20"/>
      <c r="G148" s="20"/>
      <c r="H148" s="20"/>
      <c r="I148" s="22">
        <f t="shared" si="9"/>
        <v>0</v>
      </c>
      <c r="J148" s="4"/>
    </row>
    <row r="149" spans="1:10" x14ac:dyDescent="0.25">
      <c r="A149" s="4">
        <v>26593</v>
      </c>
      <c r="B149" s="58">
        <v>2020</v>
      </c>
      <c r="C149" s="20">
        <v>35100</v>
      </c>
      <c r="D149" s="20"/>
      <c r="E149" s="20">
        <f>VLOOKUP(A149,PAGOS!$A$2:$C$239,3,0)</f>
        <v>35100</v>
      </c>
      <c r="F149" s="20"/>
      <c r="G149" s="20"/>
      <c r="H149" s="20"/>
      <c r="I149" s="22">
        <f t="shared" si="9"/>
        <v>0</v>
      </c>
      <c r="J149" s="4"/>
    </row>
    <row r="150" spans="1:10" x14ac:dyDescent="0.25">
      <c r="A150" s="4">
        <v>27911</v>
      </c>
      <c r="B150" s="58">
        <v>2020</v>
      </c>
      <c r="C150" s="20">
        <v>1365425</v>
      </c>
      <c r="D150" s="20"/>
      <c r="E150" s="20"/>
      <c r="F150" s="20"/>
      <c r="G150" s="20">
        <f t="shared" ref="G150:G151" si="10">+C150</f>
        <v>1365425</v>
      </c>
      <c r="H150" s="20"/>
      <c r="I150" s="22">
        <f t="shared" si="9"/>
        <v>0</v>
      </c>
      <c r="J150" s="4"/>
    </row>
    <row r="151" spans="1:10" x14ac:dyDescent="0.25">
      <c r="A151" s="4">
        <v>27912</v>
      </c>
      <c r="B151" s="58">
        <v>2020</v>
      </c>
      <c r="C151" s="20">
        <v>163300</v>
      </c>
      <c r="D151" s="20"/>
      <c r="E151" s="20"/>
      <c r="F151" s="20"/>
      <c r="G151" s="20">
        <f t="shared" si="10"/>
        <v>163300</v>
      </c>
      <c r="H151" s="20"/>
      <c r="I151" s="22">
        <f t="shared" si="9"/>
        <v>0</v>
      </c>
      <c r="J151" s="4"/>
    </row>
    <row r="152" spans="1:10" x14ac:dyDescent="0.25">
      <c r="A152" s="4">
        <v>28453</v>
      </c>
      <c r="B152" s="58">
        <v>2021</v>
      </c>
      <c r="C152" s="20">
        <v>417600</v>
      </c>
      <c r="D152" s="20"/>
      <c r="E152" s="20">
        <v>417600</v>
      </c>
      <c r="F152" s="20"/>
      <c r="G152" s="20"/>
      <c r="H152" s="20"/>
      <c r="I152" s="22">
        <f t="shared" si="9"/>
        <v>0</v>
      </c>
      <c r="J152" s="4"/>
    </row>
    <row r="153" spans="1:10" x14ac:dyDescent="0.25">
      <c r="A153" s="4">
        <v>30031</v>
      </c>
      <c r="B153" s="58">
        <v>2021</v>
      </c>
      <c r="C153" s="20">
        <v>7300</v>
      </c>
      <c r="D153" s="20"/>
      <c r="E153" s="20">
        <f>VLOOKUP(A153,PAGOS!$A$2:$C$239,3,0)</f>
        <v>59700</v>
      </c>
      <c r="F153" s="20"/>
      <c r="G153" s="20"/>
      <c r="H153" s="20"/>
      <c r="I153" s="22">
        <f t="shared" si="9"/>
        <v>-52400</v>
      </c>
      <c r="J153" s="4" t="s">
        <v>962</v>
      </c>
    </row>
    <row r="154" spans="1:10" x14ac:dyDescent="0.25">
      <c r="A154" s="4">
        <v>30407</v>
      </c>
      <c r="B154" s="58">
        <v>2021</v>
      </c>
      <c r="C154" s="20">
        <v>221741</v>
      </c>
      <c r="D154" s="20"/>
      <c r="E154" s="20">
        <f>VLOOKUP(A154,PAGOS!$A$2:$C$239,3,0)</f>
        <v>75080</v>
      </c>
      <c r="F154" s="20">
        <f>VLOOKUP(A154,'GLOSAS POR CONCILIAR'!$A$2:$C$10,3,0)</f>
        <v>146661</v>
      </c>
      <c r="G154" s="20"/>
      <c r="H154" s="20"/>
      <c r="I154" s="22">
        <f t="shared" si="9"/>
        <v>0</v>
      </c>
      <c r="J154" s="4"/>
    </row>
    <row r="155" spans="1:10" x14ac:dyDescent="0.25">
      <c r="A155" s="4">
        <v>31608</v>
      </c>
      <c r="B155" s="58">
        <v>2021</v>
      </c>
      <c r="C155" s="20">
        <v>882542</v>
      </c>
      <c r="D155" s="20"/>
      <c r="E155" s="20">
        <f>VLOOKUP(A155,PAGOS!$A$2:$C$239,3,0)</f>
        <v>882542</v>
      </c>
      <c r="F155" s="20"/>
      <c r="G155" s="20"/>
      <c r="H155" s="20"/>
      <c r="I155" s="22">
        <f t="shared" si="9"/>
        <v>0</v>
      </c>
      <c r="J155" s="4"/>
    </row>
    <row r="156" spans="1:10" x14ac:dyDescent="0.25">
      <c r="A156" s="4">
        <v>32196</v>
      </c>
      <c r="B156" s="58">
        <v>2021</v>
      </c>
      <c r="C156" s="20">
        <v>26600</v>
      </c>
      <c r="D156" s="20"/>
      <c r="E156" s="20">
        <f>VLOOKUP(A156,PAGOS!$A$2:$C$239,3,0)</f>
        <v>62900</v>
      </c>
      <c r="F156" s="20"/>
      <c r="G156" s="20"/>
      <c r="H156" s="20"/>
      <c r="I156" s="22">
        <f t="shared" si="9"/>
        <v>-36300</v>
      </c>
      <c r="J156" s="4" t="s">
        <v>962</v>
      </c>
    </row>
    <row r="157" spans="1:10" x14ac:dyDescent="0.25">
      <c r="A157" s="4">
        <v>34116</v>
      </c>
      <c r="B157" s="58">
        <v>2021</v>
      </c>
      <c r="C157" s="20">
        <v>3425</v>
      </c>
      <c r="D157" s="20"/>
      <c r="E157" s="20"/>
      <c r="F157" s="20">
        <f>VLOOKUP(A157,'GLOSAS POR CONCILIAR'!$A$2:$C$10,3,0)</f>
        <v>123900</v>
      </c>
      <c r="G157" s="20"/>
      <c r="H157" s="20"/>
      <c r="I157" s="22">
        <f t="shared" si="9"/>
        <v>-120475</v>
      </c>
      <c r="J157" s="4" t="s">
        <v>963</v>
      </c>
    </row>
    <row r="158" spans="1:10" x14ac:dyDescent="0.25">
      <c r="A158" s="4">
        <v>39212</v>
      </c>
      <c r="B158" s="58">
        <v>2021</v>
      </c>
      <c r="C158" s="20">
        <v>169400</v>
      </c>
      <c r="D158" s="20"/>
      <c r="E158" s="20"/>
      <c r="F158" s="20"/>
      <c r="G158" s="20">
        <f t="shared" ref="G158:G159" si="11">+C158</f>
        <v>169400</v>
      </c>
      <c r="H158" s="20"/>
      <c r="I158" s="22">
        <f t="shared" si="9"/>
        <v>0</v>
      </c>
      <c r="J158" s="4"/>
    </row>
    <row r="159" spans="1:10" x14ac:dyDescent="0.25">
      <c r="A159" s="4">
        <v>40306</v>
      </c>
      <c r="B159" s="58">
        <v>2021</v>
      </c>
      <c r="C159" s="20">
        <v>349348</v>
      </c>
      <c r="D159" s="20"/>
      <c r="E159" s="20"/>
      <c r="F159" s="20"/>
      <c r="G159" s="20">
        <f t="shared" si="11"/>
        <v>349348</v>
      </c>
      <c r="H159" s="20"/>
      <c r="I159" s="22">
        <f t="shared" si="9"/>
        <v>0</v>
      </c>
      <c r="J159" s="4"/>
    </row>
    <row r="160" spans="1:10" x14ac:dyDescent="0.25">
      <c r="A160" s="4">
        <v>53221</v>
      </c>
      <c r="B160" s="58">
        <v>2021</v>
      </c>
      <c r="C160" s="20">
        <v>3996396</v>
      </c>
      <c r="D160" s="20"/>
      <c r="E160" s="20">
        <v>3996396</v>
      </c>
      <c r="F160" s="20"/>
      <c r="G160" s="20"/>
      <c r="H160" s="20"/>
      <c r="I160" s="22">
        <f t="shared" si="9"/>
        <v>0</v>
      </c>
      <c r="J160" s="4"/>
    </row>
    <row r="161" spans="1:14" x14ac:dyDescent="0.25">
      <c r="A161" s="4">
        <v>63777</v>
      </c>
      <c r="B161" s="58">
        <v>2021</v>
      </c>
      <c r="C161" s="20">
        <v>615781</v>
      </c>
      <c r="D161" s="20"/>
      <c r="E161" s="20"/>
      <c r="F161" s="20"/>
      <c r="G161" s="20">
        <f>+C161</f>
        <v>615781</v>
      </c>
      <c r="H161" s="20"/>
      <c r="I161" s="22">
        <f t="shared" si="9"/>
        <v>0</v>
      </c>
      <c r="J161" s="4"/>
    </row>
    <row r="162" spans="1:14" x14ac:dyDescent="0.25">
      <c r="A162" s="4">
        <v>68889</v>
      </c>
      <c r="B162" s="58">
        <v>2021</v>
      </c>
      <c r="C162" s="20">
        <v>224769</v>
      </c>
      <c r="D162" s="20"/>
      <c r="E162" s="20">
        <v>224769</v>
      </c>
      <c r="F162" s="20"/>
      <c r="G162" s="20"/>
      <c r="H162" s="20"/>
      <c r="I162" s="22">
        <f t="shared" si="9"/>
        <v>0</v>
      </c>
      <c r="J162" s="4"/>
    </row>
    <row r="163" spans="1:14" x14ac:dyDescent="0.25">
      <c r="A163" s="4">
        <v>76187</v>
      </c>
      <c r="B163" s="58">
        <v>2021</v>
      </c>
      <c r="C163" s="20">
        <v>20623</v>
      </c>
      <c r="D163" s="20"/>
      <c r="E163" s="20"/>
      <c r="F163" s="20">
        <f>VLOOKUP(A163,'GLOSAS POR CONCILIAR'!$A$2:$C$10,3,0)</f>
        <v>45163</v>
      </c>
      <c r="G163" s="20"/>
      <c r="H163" s="20"/>
      <c r="I163" s="22">
        <f t="shared" si="9"/>
        <v>-24540</v>
      </c>
      <c r="J163" s="4" t="s">
        <v>963</v>
      </c>
    </row>
    <row r="164" spans="1:14" x14ac:dyDescent="0.25">
      <c r="A164" s="4">
        <v>80006</v>
      </c>
      <c r="B164" s="58">
        <v>2021</v>
      </c>
      <c r="C164" s="20">
        <v>5772808</v>
      </c>
      <c r="D164" s="20"/>
      <c r="E164" s="20">
        <v>5654915</v>
      </c>
      <c r="F164" s="20">
        <f>VLOOKUP(A164,'GLOSAS POR CONCILIAR'!$A$2:$C$10,3,0)</f>
        <v>117893</v>
      </c>
      <c r="G164" s="20"/>
      <c r="H164" s="20"/>
      <c r="I164" s="22">
        <f t="shared" si="9"/>
        <v>0</v>
      </c>
      <c r="J164" s="4"/>
    </row>
    <row r="165" spans="1:14" x14ac:dyDescent="0.25">
      <c r="A165" s="4">
        <v>81039</v>
      </c>
      <c r="B165" s="58">
        <v>2021</v>
      </c>
      <c r="C165" s="20">
        <v>539665</v>
      </c>
      <c r="D165" s="20"/>
      <c r="E165" s="20"/>
      <c r="F165" s="20">
        <f>VLOOKUP(A165,'GLOSAS POR CONCILIAR'!$A$2:$C$10,3,0)</f>
        <v>533400</v>
      </c>
      <c r="G165" s="20"/>
      <c r="H165" s="20">
        <f>+C165</f>
        <v>539665</v>
      </c>
      <c r="I165" s="22">
        <f t="shared" si="9"/>
        <v>-533400</v>
      </c>
      <c r="J165" s="4" t="s">
        <v>963</v>
      </c>
    </row>
    <row r="166" spans="1:14" x14ac:dyDescent="0.25">
      <c r="A166" s="4">
        <v>82715</v>
      </c>
      <c r="B166" s="58">
        <v>2021</v>
      </c>
      <c r="C166" s="20">
        <v>36300</v>
      </c>
      <c r="D166" s="20"/>
      <c r="E166" s="20">
        <v>36300</v>
      </c>
      <c r="F166" s="20"/>
      <c r="G166" s="20"/>
      <c r="H166" s="20"/>
      <c r="I166" s="22">
        <f t="shared" si="9"/>
        <v>0</v>
      </c>
      <c r="J166" s="4"/>
      <c r="N166" s="21"/>
    </row>
    <row r="167" spans="1:14" x14ac:dyDescent="0.25">
      <c r="A167" s="4">
        <v>82812</v>
      </c>
      <c r="B167" s="58">
        <v>2021</v>
      </c>
      <c r="C167" s="20">
        <v>36300</v>
      </c>
      <c r="D167" s="20"/>
      <c r="E167" s="20">
        <f>VLOOKUP(A167,PAGOS!$A$2:$C$239,3,0)</f>
        <v>36300</v>
      </c>
      <c r="F167" s="20"/>
      <c r="G167" s="20"/>
      <c r="H167" s="20"/>
      <c r="I167" s="22">
        <f t="shared" si="9"/>
        <v>0</v>
      </c>
      <c r="J167" s="4"/>
    </row>
    <row r="168" spans="1:14" x14ac:dyDescent="0.25">
      <c r="A168" s="4">
        <v>83312</v>
      </c>
      <c r="B168" s="58">
        <v>2021</v>
      </c>
      <c r="C168" s="20">
        <v>36300</v>
      </c>
      <c r="D168" s="20"/>
      <c r="E168" s="20">
        <f>VLOOKUP(A168,PAGOS!$A$2:$C$239,3,0)</f>
        <v>36300</v>
      </c>
      <c r="F168" s="20"/>
      <c r="G168" s="20"/>
      <c r="H168" s="20"/>
      <c r="I168" s="22">
        <f t="shared" si="9"/>
        <v>0</v>
      </c>
      <c r="J168" s="4"/>
    </row>
    <row r="169" spans="1:14" x14ac:dyDescent="0.25">
      <c r="A169" s="4">
        <v>87289</v>
      </c>
      <c r="B169" s="58">
        <v>2021</v>
      </c>
      <c r="C169" s="20">
        <v>814095</v>
      </c>
      <c r="D169" s="20"/>
      <c r="E169" s="20">
        <v>814095</v>
      </c>
      <c r="F169" s="20"/>
      <c r="G169" s="20"/>
      <c r="H169" s="20"/>
      <c r="I169" s="22">
        <f t="shared" si="9"/>
        <v>0</v>
      </c>
      <c r="J169" s="4"/>
    </row>
    <row r="170" spans="1:14" x14ac:dyDescent="0.25">
      <c r="A170" s="4">
        <v>87788</v>
      </c>
      <c r="B170" s="58">
        <v>2021</v>
      </c>
      <c r="C170" s="20">
        <v>63428</v>
      </c>
      <c r="D170" s="20">
        <f>VLOOKUP(A170,'CARTERA COOSALUD'!$A$2:$C$32,3,0)</f>
        <v>63428</v>
      </c>
      <c r="E170" s="20"/>
      <c r="F170" s="20"/>
      <c r="G170" s="20"/>
      <c r="H170" s="20"/>
      <c r="I170" s="22">
        <f t="shared" si="9"/>
        <v>0</v>
      </c>
      <c r="J170" s="4"/>
    </row>
    <row r="171" spans="1:14" x14ac:dyDescent="0.25">
      <c r="A171" s="4">
        <v>88420</v>
      </c>
      <c r="B171" s="58">
        <v>2021</v>
      </c>
      <c r="C171" s="20">
        <v>2116</v>
      </c>
      <c r="D171" s="20"/>
      <c r="E171" s="20"/>
      <c r="F171" s="20"/>
      <c r="G171" s="20">
        <f>+C171</f>
        <v>2116</v>
      </c>
      <c r="H171" s="20"/>
      <c r="I171" s="22">
        <f t="shared" si="9"/>
        <v>0</v>
      </c>
      <c r="J171" s="4"/>
    </row>
    <row r="172" spans="1:14" x14ac:dyDescent="0.25">
      <c r="A172" s="4">
        <v>88827</v>
      </c>
      <c r="B172" s="58">
        <v>2021</v>
      </c>
      <c r="C172" s="20">
        <v>60314</v>
      </c>
      <c r="D172" s="20"/>
      <c r="E172" s="20">
        <f>VLOOKUP(A172,PAGOS!$A$2:$C$239,3,0)</f>
        <v>60314</v>
      </c>
      <c r="F172" s="20"/>
      <c r="G172" s="20"/>
      <c r="H172" s="20"/>
      <c r="I172" s="22">
        <f t="shared" si="9"/>
        <v>0</v>
      </c>
      <c r="J172" s="4"/>
    </row>
    <row r="173" spans="1:14" x14ac:dyDescent="0.25">
      <c r="A173" s="4">
        <v>90179</v>
      </c>
      <c r="B173" s="58">
        <v>2021</v>
      </c>
      <c r="C173" s="20">
        <v>537612</v>
      </c>
      <c r="D173" s="20"/>
      <c r="E173" s="20">
        <v>461012</v>
      </c>
      <c r="F173" s="20">
        <f>VLOOKUP(A173,'GLOSAS POR CONCILIAR'!$A$2:$C$10,3,0)</f>
        <v>76600</v>
      </c>
      <c r="G173" s="20"/>
      <c r="H173" s="20"/>
      <c r="I173" s="22">
        <f t="shared" si="9"/>
        <v>0</v>
      </c>
      <c r="J173" s="4"/>
    </row>
    <row r="174" spans="1:14" x14ac:dyDescent="0.25">
      <c r="A174" s="4">
        <v>90326</v>
      </c>
      <c r="B174" s="58">
        <v>2021</v>
      </c>
      <c r="C174" s="20">
        <v>1280659</v>
      </c>
      <c r="D174" s="20"/>
      <c r="E174" s="20"/>
      <c r="F174" s="20"/>
      <c r="G174" s="20">
        <f>+C174</f>
        <v>1280659</v>
      </c>
      <c r="H174" s="20"/>
      <c r="I174" s="22">
        <f t="shared" si="9"/>
        <v>0</v>
      </c>
      <c r="J174" s="4"/>
    </row>
    <row r="175" spans="1:14" x14ac:dyDescent="0.25">
      <c r="A175" s="4">
        <v>92336</v>
      </c>
      <c r="B175" s="58">
        <v>2021</v>
      </c>
      <c r="C175" s="20">
        <v>59700</v>
      </c>
      <c r="D175" s="20">
        <f>VLOOKUP(A175,'CARTERA COOSALUD'!$A$2:$C$32,3,0)</f>
        <v>59700</v>
      </c>
      <c r="E175" s="20"/>
      <c r="F175" s="20"/>
      <c r="G175" s="20"/>
      <c r="H175" s="20"/>
      <c r="I175" s="22">
        <f t="shared" si="9"/>
        <v>0</v>
      </c>
      <c r="J175" s="4"/>
    </row>
    <row r="176" spans="1:14" x14ac:dyDescent="0.25">
      <c r="A176" s="4">
        <v>93904</v>
      </c>
      <c r="B176" s="58">
        <v>2021</v>
      </c>
      <c r="C176" s="20">
        <v>357416</v>
      </c>
      <c r="D176" s="20"/>
      <c r="E176" s="20">
        <v>357416</v>
      </c>
      <c r="F176" s="20"/>
      <c r="G176" s="20"/>
      <c r="H176" s="20"/>
      <c r="I176" s="22">
        <f t="shared" si="9"/>
        <v>0</v>
      </c>
      <c r="J176" s="4"/>
    </row>
    <row r="177" spans="1:10" x14ac:dyDescent="0.25">
      <c r="A177" s="4">
        <v>94012</v>
      </c>
      <c r="B177" s="58">
        <v>2021</v>
      </c>
      <c r="C177" s="20">
        <v>4655053</v>
      </c>
      <c r="D177" s="20"/>
      <c r="E177" s="20">
        <v>4655053</v>
      </c>
      <c r="F177" s="20"/>
      <c r="G177" s="20"/>
      <c r="H177" s="20"/>
      <c r="I177" s="22">
        <f t="shared" si="9"/>
        <v>0</v>
      </c>
      <c r="J177" s="4"/>
    </row>
    <row r="178" spans="1:10" x14ac:dyDescent="0.25">
      <c r="A178" s="4">
        <v>94521</v>
      </c>
      <c r="B178" s="58">
        <v>2021</v>
      </c>
      <c r="C178" s="20">
        <v>339629</v>
      </c>
      <c r="D178" s="20"/>
      <c r="E178" s="20">
        <v>339629</v>
      </c>
      <c r="F178" s="20"/>
      <c r="G178" s="20"/>
      <c r="H178" s="20"/>
      <c r="I178" s="22">
        <f t="shared" si="9"/>
        <v>0</v>
      </c>
      <c r="J178" s="4"/>
    </row>
    <row r="179" spans="1:10" x14ac:dyDescent="0.25">
      <c r="A179" s="4">
        <v>99576</v>
      </c>
      <c r="B179" s="58">
        <v>2021</v>
      </c>
      <c r="C179" s="20">
        <v>237004</v>
      </c>
      <c r="D179" s="20"/>
      <c r="E179" s="20">
        <f>VLOOKUP(A179,PAGOS!$A$2:$C$239,3,0)</f>
        <v>237004</v>
      </c>
      <c r="F179" s="20"/>
      <c r="G179" s="20"/>
      <c r="H179" s="20"/>
      <c r="I179" s="22">
        <f t="shared" si="9"/>
        <v>0</v>
      </c>
      <c r="J179" s="4"/>
    </row>
    <row r="180" spans="1:10" x14ac:dyDescent="0.25">
      <c r="A180" s="4">
        <v>108488</v>
      </c>
      <c r="B180" s="58">
        <v>2021</v>
      </c>
      <c r="C180" s="20">
        <v>36300</v>
      </c>
      <c r="D180" s="20"/>
      <c r="E180" s="20">
        <f>VLOOKUP(A180,PAGOS!$A$2:$C$239,3,0)</f>
        <v>36300</v>
      </c>
      <c r="F180" s="20"/>
      <c r="G180" s="20"/>
      <c r="H180" s="20"/>
      <c r="I180" s="22">
        <f t="shared" si="9"/>
        <v>0</v>
      </c>
      <c r="J180" s="4"/>
    </row>
    <row r="181" spans="1:10" x14ac:dyDescent="0.25">
      <c r="A181" s="4">
        <v>111259</v>
      </c>
      <c r="B181" s="58">
        <v>2021</v>
      </c>
      <c r="C181" s="20">
        <v>123764</v>
      </c>
      <c r="D181" s="20"/>
      <c r="E181" s="20">
        <f>VLOOKUP(A181,PAGOS!$A$2:$C$239,3,0)</f>
        <v>123764</v>
      </c>
      <c r="F181" s="20"/>
      <c r="G181" s="20"/>
      <c r="H181" s="20"/>
      <c r="I181" s="22">
        <f t="shared" si="9"/>
        <v>0</v>
      </c>
      <c r="J181" s="4"/>
    </row>
    <row r="182" spans="1:10" x14ac:dyDescent="0.25">
      <c r="A182" s="4">
        <v>111265</v>
      </c>
      <c r="B182" s="58">
        <v>2021</v>
      </c>
      <c r="C182" s="20">
        <v>111514</v>
      </c>
      <c r="D182" s="20"/>
      <c r="E182" s="20">
        <f>VLOOKUP(A182,PAGOS!$A$2:$C$239,3,0)</f>
        <v>111514</v>
      </c>
      <c r="F182" s="20"/>
      <c r="G182" s="20"/>
      <c r="H182" s="20"/>
      <c r="I182" s="22">
        <f t="shared" si="9"/>
        <v>0</v>
      </c>
      <c r="J182" s="4"/>
    </row>
    <row r="183" spans="1:10" x14ac:dyDescent="0.25">
      <c r="A183" s="4">
        <v>111449</v>
      </c>
      <c r="B183" s="58">
        <v>2021</v>
      </c>
      <c r="C183" s="20">
        <v>79600</v>
      </c>
      <c r="D183" s="20"/>
      <c r="E183" s="20"/>
      <c r="F183" s="20"/>
      <c r="G183" s="20">
        <f>+C183</f>
        <v>79600</v>
      </c>
      <c r="H183" s="20"/>
      <c r="I183" s="22">
        <f t="shared" si="9"/>
        <v>0</v>
      </c>
      <c r="J183" s="4"/>
    </row>
    <row r="184" spans="1:10" x14ac:dyDescent="0.25">
      <c r="A184" s="4">
        <v>111609</v>
      </c>
      <c r="B184" s="58">
        <v>2021</v>
      </c>
      <c r="C184" s="20">
        <v>788455</v>
      </c>
      <c r="D184" s="20">
        <f>VLOOKUP(A184,'CARTERA COOSALUD'!$A$2:$C$32,3,0)</f>
        <v>715119</v>
      </c>
      <c r="E184" s="20">
        <f>VLOOKUP(A184,PAGOS!$A$2:$C$239,3,0)</f>
        <v>73336</v>
      </c>
      <c r="F184" s="20"/>
      <c r="G184" s="20"/>
      <c r="H184" s="20"/>
      <c r="I184" s="22">
        <f t="shared" si="9"/>
        <v>0</v>
      </c>
      <c r="J184" s="4"/>
    </row>
    <row r="185" spans="1:10" x14ac:dyDescent="0.25">
      <c r="A185" s="4">
        <v>112534</v>
      </c>
      <c r="B185" s="58">
        <v>2021</v>
      </c>
      <c r="C185" s="20">
        <v>223800</v>
      </c>
      <c r="D185" s="20">
        <f>VLOOKUP(A185,'CARTERA COOSALUD'!$A$2:$C$32,3,0)</f>
        <v>223800</v>
      </c>
      <c r="E185" s="20"/>
      <c r="F185" s="20"/>
      <c r="G185" s="20"/>
      <c r="H185" s="20"/>
      <c r="I185" s="22">
        <f t="shared" si="9"/>
        <v>0</v>
      </c>
      <c r="J185" s="4"/>
    </row>
    <row r="186" spans="1:10" x14ac:dyDescent="0.25">
      <c r="A186" s="4">
        <v>115184</v>
      </c>
      <c r="B186" s="58">
        <v>2021</v>
      </c>
      <c r="C186" s="20">
        <v>74403</v>
      </c>
      <c r="D186" s="20">
        <f>VLOOKUP(A186,'CARTERA COOSALUD'!$A$2:$C$32,3,0)</f>
        <v>74403</v>
      </c>
      <c r="E186" s="20"/>
      <c r="F186" s="20"/>
      <c r="G186" s="20"/>
      <c r="H186" s="20"/>
      <c r="I186" s="22">
        <f t="shared" si="9"/>
        <v>0</v>
      </c>
      <c r="J186" s="4"/>
    </row>
    <row r="187" spans="1:10" x14ac:dyDescent="0.25">
      <c r="A187" s="4">
        <v>117554</v>
      </c>
      <c r="B187" s="58">
        <v>2021</v>
      </c>
      <c r="C187" s="20">
        <v>4084381</v>
      </c>
      <c r="D187" s="20"/>
      <c r="E187" s="20"/>
      <c r="F187" s="20"/>
      <c r="G187" s="20">
        <f>+C187</f>
        <v>4084381</v>
      </c>
      <c r="H187" s="20"/>
      <c r="I187" s="22">
        <f t="shared" si="9"/>
        <v>0</v>
      </c>
      <c r="J187" s="4"/>
    </row>
    <row r="188" spans="1:10" x14ac:dyDescent="0.25">
      <c r="A188" s="4">
        <v>120362</v>
      </c>
      <c r="B188" s="58">
        <v>2021</v>
      </c>
      <c r="C188" s="20">
        <v>52400</v>
      </c>
      <c r="D188" s="20">
        <f>VLOOKUP(A188,'CARTERA COOSALUD'!$A$2:$C$32,3,0)</f>
        <v>52400</v>
      </c>
      <c r="E188" s="20"/>
      <c r="F188" s="20"/>
      <c r="G188" s="20"/>
      <c r="H188" s="20"/>
      <c r="I188" s="22">
        <f t="shared" si="9"/>
        <v>0</v>
      </c>
      <c r="J188" s="4"/>
    </row>
    <row r="189" spans="1:10" x14ac:dyDescent="0.25">
      <c r="A189" s="4">
        <v>121423</v>
      </c>
      <c r="B189" s="58">
        <v>2021</v>
      </c>
      <c r="C189" s="20">
        <v>513230</v>
      </c>
      <c r="D189" s="20"/>
      <c r="E189" s="20">
        <f>VLOOKUP(A189,PAGOS!$A$2:$C$239,3,0)</f>
        <v>513230</v>
      </c>
      <c r="F189" s="20"/>
      <c r="G189" s="20"/>
      <c r="H189" s="20"/>
      <c r="I189" s="22">
        <f t="shared" si="9"/>
        <v>0</v>
      </c>
      <c r="J189" s="4"/>
    </row>
    <row r="190" spans="1:10" x14ac:dyDescent="0.25">
      <c r="A190" s="4">
        <v>121545</v>
      </c>
      <c r="B190" s="58">
        <v>2021</v>
      </c>
      <c r="C190" s="20">
        <v>367322</v>
      </c>
      <c r="D190" s="20">
        <f>VLOOKUP(A190,'CARTERA COOSALUD'!$A$2:$C$32,3,0)</f>
        <v>29209</v>
      </c>
      <c r="E190" s="20">
        <f>VLOOKUP(A190,PAGOS!$A$2:$C$239,3,0)</f>
        <v>338113</v>
      </c>
      <c r="F190" s="20"/>
      <c r="G190" s="20"/>
      <c r="H190" s="20"/>
      <c r="I190" s="22">
        <f t="shared" si="9"/>
        <v>0</v>
      </c>
      <c r="J190" s="4"/>
    </row>
    <row r="191" spans="1:10" x14ac:dyDescent="0.25">
      <c r="A191" s="4">
        <v>122749</v>
      </c>
      <c r="B191" s="58">
        <v>2021</v>
      </c>
      <c r="C191" s="20">
        <v>59700</v>
      </c>
      <c r="D191" s="20">
        <f>VLOOKUP(A191,'CARTERA COOSALUD'!$A$2:$C$32,3,0)</f>
        <v>59700</v>
      </c>
      <c r="E191" s="20"/>
      <c r="F191" s="20"/>
      <c r="G191" s="20"/>
      <c r="H191" s="20"/>
      <c r="I191" s="22">
        <f t="shared" si="9"/>
        <v>0</v>
      </c>
      <c r="J191" s="4"/>
    </row>
    <row r="192" spans="1:10" x14ac:dyDescent="0.25">
      <c r="A192" s="4">
        <v>124196</v>
      </c>
      <c r="B192" s="58">
        <v>2021</v>
      </c>
      <c r="C192" s="20">
        <v>550710</v>
      </c>
      <c r="D192" s="20">
        <f>VLOOKUP(A192,'CARTERA COOSALUD'!$A$2:$C$32,3,0)</f>
        <v>550710</v>
      </c>
      <c r="E192" s="20"/>
      <c r="F192" s="20"/>
      <c r="G192" s="20"/>
      <c r="H192" s="20"/>
      <c r="I192" s="22">
        <f t="shared" si="9"/>
        <v>0</v>
      </c>
      <c r="J192" s="4"/>
    </row>
    <row r="193" spans="1:10" x14ac:dyDescent="0.25">
      <c r="A193" s="4">
        <v>125622</v>
      </c>
      <c r="B193" s="58">
        <v>2021</v>
      </c>
      <c r="C193" s="20">
        <v>534529</v>
      </c>
      <c r="D193" s="20"/>
      <c r="E193" s="20">
        <f>VLOOKUP(A193,PAGOS!$A$2:$C$239,3,0)</f>
        <v>534529</v>
      </c>
      <c r="F193" s="20"/>
      <c r="G193" s="20"/>
      <c r="H193" s="20"/>
      <c r="I193" s="22">
        <f t="shared" si="9"/>
        <v>0</v>
      </c>
      <c r="J193" s="4"/>
    </row>
    <row r="194" spans="1:10" x14ac:dyDescent="0.25">
      <c r="A194" s="4">
        <v>125735</v>
      </c>
      <c r="B194" s="58">
        <v>2021</v>
      </c>
      <c r="C194" s="20">
        <v>346147</v>
      </c>
      <c r="D194" s="20">
        <f>VLOOKUP(A194,'CARTERA COOSALUD'!$A$2:$C$32,3,0)</f>
        <v>346147</v>
      </c>
      <c r="E194" s="20"/>
      <c r="F194" s="20"/>
      <c r="G194" s="20"/>
      <c r="H194" s="20"/>
      <c r="I194" s="22">
        <f t="shared" si="9"/>
        <v>0</v>
      </c>
      <c r="J194" s="4"/>
    </row>
    <row r="195" spans="1:10" x14ac:dyDescent="0.25">
      <c r="A195" s="4">
        <v>127836</v>
      </c>
      <c r="B195" s="58">
        <v>2021</v>
      </c>
      <c r="C195" s="20">
        <v>188826</v>
      </c>
      <c r="D195" s="20"/>
      <c r="E195" s="20">
        <f>VLOOKUP(A195,PAGOS!$A$2:$C$239,3,0)</f>
        <v>188826</v>
      </c>
      <c r="F195" s="20"/>
      <c r="G195" s="20"/>
      <c r="H195" s="20"/>
      <c r="I195" s="22">
        <f t="shared" ref="I195:I234" si="12">+C195-SUM(D195:H195)</f>
        <v>0</v>
      </c>
      <c r="J195" s="4"/>
    </row>
    <row r="196" spans="1:10" x14ac:dyDescent="0.25">
      <c r="A196" s="4">
        <v>128632</v>
      </c>
      <c r="B196" s="58">
        <v>2021</v>
      </c>
      <c r="C196" s="20">
        <v>549052</v>
      </c>
      <c r="D196" s="20">
        <f>VLOOKUP(A196,'CARTERA COOSALUD'!$A$2:$C$32,3,0)</f>
        <v>549052</v>
      </c>
      <c r="E196" s="20"/>
      <c r="F196" s="20"/>
      <c r="G196" s="20"/>
      <c r="H196" s="20"/>
      <c r="I196" s="22">
        <f t="shared" si="12"/>
        <v>0</v>
      </c>
      <c r="J196" s="4"/>
    </row>
    <row r="197" spans="1:10" x14ac:dyDescent="0.25">
      <c r="A197" s="4">
        <v>130865</v>
      </c>
      <c r="B197" s="58">
        <v>2021</v>
      </c>
      <c r="C197" s="20">
        <v>3732578</v>
      </c>
      <c r="D197" s="20"/>
      <c r="E197" s="20"/>
      <c r="F197" s="20"/>
      <c r="G197" s="20">
        <f t="shared" ref="G197:G199" si="13">+C197</f>
        <v>3732578</v>
      </c>
      <c r="H197" s="20"/>
      <c r="I197" s="22">
        <f t="shared" si="12"/>
        <v>0</v>
      </c>
      <c r="J197" s="4"/>
    </row>
    <row r="198" spans="1:10" x14ac:dyDescent="0.25">
      <c r="A198" s="4">
        <v>130914</v>
      </c>
      <c r="B198" s="58">
        <v>2021</v>
      </c>
      <c r="C198" s="20">
        <v>24800</v>
      </c>
      <c r="D198" s="20"/>
      <c r="E198" s="20"/>
      <c r="F198" s="20"/>
      <c r="G198" s="20">
        <f t="shared" si="13"/>
        <v>24800</v>
      </c>
      <c r="H198" s="20"/>
      <c r="I198" s="22">
        <f t="shared" si="12"/>
        <v>0</v>
      </c>
      <c r="J198" s="4"/>
    </row>
    <row r="199" spans="1:10" x14ac:dyDescent="0.25">
      <c r="A199" s="4">
        <v>131434</v>
      </c>
      <c r="B199" s="58">
        <v>2021</v>
      </c>
      <c r="C199" s="20">
        <v>24800</v>
      </c>
      <c r="D199" s="20"/>
      <c r="E199" s="20"/>
      <c r="F199" s="20"/>
      <c r="G199" s="20">
        <f t="shared" si="13"/>
        <v>24800</v>
      </c>
      <c r="H199" s="20"/>
      <c r="I199" s="22">
        <f t="shared" si="12"/>
        <v>0</v>
      </c>
      <c r="J199" s="4"/>
    </row>
    <row r="200" spans="1:10" x14ac:dyDescent="0.25">
      <c r="A200" s="4">
        <v>132011</v>
      </c>
      <c r="B200" s="58">
        <v>2021</v>
      </c>
      <c r="C200" s="20">
        <v>152470</v>
      </c>
      <c r="D200" s="20">
        <f>VLOOKUP(A200,'CARTERA COOSALUD'!$A$2:$C$32,3,0)</f>
        <v>152470</v>
      </c>
      <c r="E200" s="20"/>
      <c r="F200" s="20"/>
      <c r="G200" s="20"/>
      <c r="H200" s="20"/>
      <c r="I200" s="22">
        <f t="shared" si="12"/>
        <v>0</v>
      </c>
      <c r="J200" s="4"/>
    </row>
    <row r="201" spans="1:10" x14ac:dyDescent="0.25">
      <c r="A201" s="4">
        <v>133877</v>
      </c>
      <c r="B201" s="58">
        <v>2021</v>
      </c>
      <c r="C201" s="20">
        <v>36300</v>
      </c>
      <c r="D201" s="20">
        <f>VLOOKUP(A201,'CARTERA COOSALUD'!$A$2:$C$32,3,0)</f>
        <v>36300</v>
      </c>
      <c r="E201" s="20"/>
      <c r="F201" s="20"/>
      <c r="G201" s="20"/>
      <c r="H201" s="20"/>
      <c r="I201" s="22">
        <f t="shared" si="12"/>
        <v>0</v>
      </c>
      <c r="J201" s="4"/>
    </row>
    <row r="202" spans="1:10" x14ac:dyDescent="0.25">
      <c r="A202" s="4">
        <v>133879</v>
      </c>
      <c r="B202" s="58">
        <v>2021</v>
      </c>
      <c r="C202" s="20">
        <v>60851</v>
      </c>
      <c r="D202" s="20"/>
      <c r="E202" s="20">
        <f>VLOOKUP(A202,PAGOS!$A$2:$C$239,3,0)</f>
        <v>15688</v>
      </c>
      <c r="F202" s="20">
        <f>VLOOKUP(A202,'GLOSAS POR CONCILIAR'!$A$2:$C$10,3,0)</f>
        <v>45163</v>
      </c>
      <c r="G202" s="20"/>
      <c r="H202" s="20"/>
      <c r="I202" s="22">
        <f t="shared" si="12"/>
        <v>0</v>
      </c>
      <c r="J202" s="4"/>
    </row>
    <row r="203" spans="1:10" x14ac:dyDescent="0.25">
      <c r="A203" s="4">
        <v>133939</v>
      </c>
      <c r="B203" s="58">
        <v>2021</v>
      </c>
      <c r="C203" s="20">
        <v>60596</v>
      </c>
      <c r="D203" s="20"/>
      <c r="E203" s="20">
        <f>VLOOKUP(A203,PAGOS!$A$2:$C$239,3,0)</f>
        <v>60596</v>
      </c>
      <c r="F203" s="20"/>
      <c r="G203" s="20"/>
      <c r="H203" s="20"/>
      <c r="I203" s="22">
        <f t="shared" si="12"/>
        <v>0</v>
      </c>
      <c r="J203" s="4"/>
    </row>
    <row r="204" spans="1:10" x14ac:dyDescent="0.25">
      <c r="A204" s="4">
        <v>130365</v>
      </c>
      <c r="B204" s="58">
        <v>2021</v>
      </c>
      <c r="C204" s="20">
        <v>79600</v>
      </c>
      <c r="D204" s="20">
        <f>VLOOKUP(A204,'CARTERA COOSALUD'!$A$2:$C$32,3,0)</f>
        <v>79600</v>
      </c>
      <c r="E204" s="20"/>
      <c r="F204" s="20"/>
      <c r="G204" s="20"/>
      <c r="H204" s="20"/>
      <c r="I204" s="22">
        <f t="shared" si="12"/>
        <v>0</v>
      </c>
      <c r="J204" s="4"/>
    </row>
    <row r="205" spans="1:10" x14ac:dyDescent="0.25">
      <c r="A205" s="4">
        <v>134209</v>
      </c>
      <c r="B205" s="58">
        <v>2022</v>
      </c>
      <c r="C205" s="20">
        <v>152831</v>
      </c>
      <c r="D205" s="20"/>
      <c r="E205" s="20">
        <f>VLOOKUP(A205,PAGOS!$A$2:$C$239,3,0)</f>
        <v>152831</v>
      </c>
      <c r="F205" s="20"/>
      <c r="G205" s="20"/>
      <c r="H205" s="20"/>
      <c r="I205" s="22">
        <f t="shared" si="12"/>
        <v>0</v>
      </c>
      <c r="J205" s="4"/>
    </row>
    <row r="206" spans="1:10" x14ac:dyDescent="0.25">
      <c r="A206" s="4">
        <v>134500</v>
      </c>
      <c r="B206" s="58">
        <v>2022</v>
      </c>
      <c r="C206" s="20">
        <v>245800</v>
      </c>
      <c r="D206" s="20"/>
      <c r="E206" s="20"/>
      <c r="F206" s="20"/>
      <c r="G206" s="20">
        <f>+C206</f>
        <v>245800</v>
      </c>
      <c r="H206" s="20"/>
      <c r="I206" s="22">
        <f t="shared" si="12"/>
        <v>0</v>
      </c>
      <c r="J206" s="4"/>
    </row>
    <row r="207" spans="1:10" x14ac:dyDescent="0.25">
      <c r="A207" s="4">
        <v>134885</v>
      </c>
      <c r="B207" s="58">
        <v>2022</v>
      </c>
      <c r="C207" s="20">
        <v>73336</v>
      </c>
      <c r="D207" s="20">
        <f>VLOOKUP(A207,'CARTERA COOSALUD'!$A$2:$C$32,3,0)</f>
        <v>73336</v>
      </c>
      <c r="E207" s="20"/>
      <c r="F207" s="20"/>
      <c r="G207" s="20"/>
      <c r="H207" s="20"/>
      <c r="I207" s="22">
        <f t="shared" si="12"/>
        <v>0</v>
      </c>
      <c r="J207" s="4"/>
    </row>
    <row r="208" spans="1:10" x14ac:dyDescent="0.25">
      <c r="A208" s="4">
        <v>135706</v>
      </c>
      <c r="B208" s="58">
        <v>2022</v>
      </c>
      <c r="C208" s="20">
        <v>57700</v>
      </c>
      <c r="D208" s="20">
        <f>VLOOKUP(A208,'CARTERA COOSALUD'!$A$2:$C$32,3,0)</f>
        <v>57700</v>
      </c>
      <c r="E208" s="20"/>
      <c r="F208" s="20"/>
      <c r="G208" s="20"/>
      <c r="H208" s="20"/>
      <c r="I208" s="22">
        <f t="shared" si="12"/>
        <v>0</v>
      </c>
      <c r="J208" s="4"/>
    </row>
    <row r="209" spans="1:10" x14ac:dyDescent="0.25">
      <c r="A209" s="4">
        <v>135964</v>
      </c>
      <c r="B209" s="58">
        <v>2022</v>
      </c>
      <c r="C209" s="20">
        <v>67075</v>
      </c>
      <c r="D209" s="20"/>
      <c r="E209" s="20">
        <f>VLOOKUP(A209,PAGOS!$A$2:$C$239,3,0)</f>
        <v>67075</v>
      </c>
      <c r="F209" s="20"/>
      <c r="G209" s="20"/>
      <c r="H209" s="20"/>
      <c r="I209" s="22">
        <f t="shared" si="12"/>
        <v>0</v>
      </c>
      <c r="J209" s="4"/>
    </row>
    <row r="210" spans="1:10" x14ac:dyDescent="0.25">
      <c r="A210" s="4">
        <v>136397</v>
      </c>
      <c r="B210" s="58">
        <v>2022</v>
      </c>
      <c r="C210" s="20">
        <v>690879</v>
      </c>
      <c r="D210" s="20"/>
      <c r="E210" s="20"/>
      <c r="F210" s="20"/>
      <c r="G210" s="20"/>
      <c r="H210" s="20">
        <v>690879</v>
      </c>
      <c r="I210" s="22">
        <f t="shared" si="12"/>
        <v>0</v>
      </c>
      <c r="J210" s="4"/>
    </row>
    <row r="211" spans="1:10" x14ac:dyDescent="0.25">
      <c r="A211" s="4">
        <v>136478</v>
      </c>
      <c r="B211" s="58">
        <v>2022</v>
      </c>
      <c r="C211" s="20">
        <v>419814</v>
      </c>
      <c r="D211" s="20"/>
      <c r="E211" s="20">
        <f>VLOOKUP(A211,PAGOS!$A$2:$C$239,3,0)</f>
        <v>419814</v>
      </c>
      <c r="F211" s="20"/>
      <c r="G211" s="20"/>
      <c r="H211" s="20"/>
      <c r="I211" s="22">
        <f t="shared" si="12"/>
        <v>0</v>
      </c>
      <c r="J211" s="4"/>
    </row>
    <row r="212" spans="1:10" x14ac:dyDescent="0.25">
      <c r="A212" s="4">
        <v>139868</v>
      </c>
      <c r="B212" s="58">
        <v>2022</v>
      </c>
      <c r="C212" s="20">
        <v>2187222</v>
      </c>
      <c r="D212" s="20"/>
      <c r="E212" s="20">
        <f>VLOOKUP(A212,PAGOS!$A$2:$C$239,3,0)</f>
        <v>2187222</v>
      </c>
      <c r="F212" s="20"/>
      <c r="G212" s="20"/>
      <c r="H212" s="20"/>
      <c r="I212" s="22">
        <f t="shared" si="12"/>
        <v>0</v>
      </c>
      <c r="J212" s="4"/>
    </row>
    <row r="213" spans="1:10" x14ac:dyDescent="0.25">
      <c r="A213" s="4">
        <v>140101</v>
      </c>
      <c r="B213" s="58">
        <v>2022</v>
      </c>
      <c r="C213" s="20">
        <v>65700</v>
      </c>
      <c r="D213" s="20"/>
      <c r="E213" s="20">
        <f>VLOOKUP(A213,PAGOS!$A$2:$C$239,3,0)</f>
        <v>14537</v>
      </c>
      <c r="F213" s="20">
        <f>VLOOKUP(A213,'GLOSAS POR CONCILIAR'!$A$2:$C$10,3,0)</f>
        <v>51163</v>
      </c>
      <c r="G213" s="20"/>
      <c r="H213" s="20"/>
      <c r="I213" s="22">
        <f t="shared" si="12"/>
        <v>0</v>
      </c>
      <c r="J213" s="4"/>
    </row>
    <row r="214" spans="1:10" x14ac:dyDescent="0.25">
      <c r="A214" s="4">
        <v>140107</v>
      </c>
      <c r="B214" s="58">
        <v>2022</v>
      </c>
      <c r="C214" s="20">
        <v>479379</v>
      </c>
      <c r="D214" s="20">
        <f>VLOOKUP(A214,'CARTERA COOSALUD'!$A$2:$C$32,3,0)</f>
        <v>236785</v>
      </c>
      <c r="E214" s="20">
        <f>VLOOKUP(A214,PAGOS!$A$2:$C$239,3,0)</f>
        <v>242594</v>
      </c>
      <c r="F214" s="20"/>
      <c r="G214" s="20"/>
      <c r="H214" s="20"/>
      <c r="I214" s="22">
        <f t="shared" si="12"/>
        <v>0</v>
      </c>
      <c r="J214" s="4"/>
    </row>
    <row r="215" spans="1:10" x14ac:dyDescent="0.25">
      <c r="A215" s="4">
        <v>140929</v>
      </c>
      <c r="B215" s="58">
        <v>2022</v>
      </c>
      <c r="C215" s="20">
        <v>270476</v>
      </c>
      <c r="D215" s="20">
        <f>VLOOKUP(A215,'CARTERA COOSALUD'!$A$2:$C$32,3,0)</f>
        <v>19730</v>
      </c>
      <c r="E215" s="20">
        <f>VLOOKUP(A215,PAGOS!$A$2:$C$239,3,0)</f>
        <v>32210</v>
      </c>
      <c r="F215" s="20">
        <f>VLOOKUP(A215,'GLOSAS POR CONCILIAR'!$A$2:$C$10,3,0)</f>
        <v>218536</v>
      </c>
      <c r="G215" s="20"/>
      <c r="H215" s="20"/>
      <c r="I215" s="22">
        <f t="shared" si="12"/>
        <v>0</v>
      </c>
      <c r="J215" s="4"/>
    </row>
    <row r="216" spans="1:10" x14ac:dyDescent="0.25">
      <c r="A216" s="4">
        <v>139803</v>
      </c>
      <c r="B216" s="58">
        <v>2022</v>
      </c>
      <c r="C216" s="20">
        <v>87600</v>
      </c>
      <c r="D216" s="20"/>
      <c r="E216" s="20"/>
      <c r="F216" s="20"/>
      <c r="G216" s="20">
        <f>+C216</f>
        <v>87600</v>
      </c>
      <c r="H216" s="20"/>
      <c r="I216" s="22">
        <f t="shared" si="12"/>
        <v>0</v>
      </c>
      <c r="J216" s="4"/>
    </row>
    <row r="217" spans="1:10" x14ac:dyDescent="0.25">
      <c r="A217" s="4">
        <v>149181</v>
      </c>
      <c r="B217" s="58">
        <v>2022</v>
      </c>
      <c r="C217" s="20">
        <v>2174562</v>
      </c>
      <c r="D217" s="20"/>
      <c r="E217" s="20">
        <f>VLOOKUP(A217,PAGOS!$A$2:$C$239,3,0)</f>
        <v>2174562</v>
      </c>
      <c r="F217" s="20"/>
      <c r="G217" s="20"/>
      <c r="H217" s="20"/>
      <c r="I217" s="22">
        <f t="shared" si="12"/>
        <v>0</v>
      </c>
      <c r="J217" s="4"/>
    </row>
    <row r="218" spans="1:10" x14ac:dyDescent="0.25">
      <c r="A218" s="4">
        <v>149184</v>
      </c>
      <c r="B218" s="58">
        <v>2022</v>
      </c>
      <c r="C218" s="20">
        <v>40000</v>
      </c>
      <c r="D218" s="20"/>
      <c r="E218" s="20">
        <f>VLOOKUP(A218,PAGOS!$A$2:$C$239,3,0)</f>
        <v>40000</v>
      </c>
      <c r="F218" s="20"/>
      <c r="G218" s="20"/>
      <c r="H218" s="20"/>
      <c r="I218" s="22">
        <f t="shared" si="12"/>
        <v>0</v>
      </c>
      <c r="J218" s="4"/>
    </row>
    <row r="219" spans="1:10" x14ac:dyDescent="0.25">
      <c r="A219" s="4">
        <v>149193</v>
      </c>
      <c r="B219" s="58">
        <v>2022</v>
      </c>
      <c r="C219" s="20">
        <v>40000</v>
      </c>
      <c r="D219" s="20"/>
      <c r="E219" s="20">
        <f>VLOOKUP(A219,PAGOS!$A$2:$C$239,3,0)</f>
        <v>40000</v>
      </c>
      <c r="F219" s="20"/>
      <c r="G219" s="20"/>
      <c r="H219" s="20"/>
      <c r="I219" s="22">
        <f t="shared" si="12"/>
        <v>0</v>
      </c>
      <c r="J219" s="4"/>
    </row>
    <row r="220" spans="1:10" x14ac:dyDescent="0.25">
      <c r="A220" s="4">
        <v>141404</v>
      </c>
      <c r="B220" s="58">
        <v>2022</v>
      </c>
      <c r="C220" s="20">
        <v>570600</v>
      </c>
      <c r="D220" s="20">
        <f>VLOOKUP(A220,'CARTERA COOSALUD'!$A$2:$C$32,3,0)</f>
        <v>570600</v>
      </c>
      <c r="E220" s="20"/>
      <c r="F220" s="20"/>
      <c r="G220" s="20"/>
      <c r="H220" s="20"/>
      <c r="I220" s="22">
        <f t="shared" si="12"/>
        <v>0</v>
      </c>
      <c r="J220" s="4"/>
    </row>
    <row r="221" spans="1:10" x14ac:dyDescent="0.25">
      <c r="A221" s="4">
        <v>142256</v>
      </c>
      <c r="B221" s="58">
        <v>2022</v>
      </c>
      <c r="C221" s="20">
        <v>40000</v>
      </c>
      <c r="D221" s="20">
        <f>VLOOKUP(A221,'CARTERA COOSALUD'!$A$2:$C$32,3,0)</f>
        <v>8259</v>
      </c>
      <c r="E221" s="20">
        <f>VLOOKUP(A221,PAGOS!$A$2:$C$239,3,0)</f>
        <v>31741</v>
      </c>
      <c r="F221" s="20"/>
      <c r="G221" s="20"/>
      <c r="H221" s="20"/>
      <c r="I221" s="22">
        <f t="shared" si="12"/>
        <v>0</v>
      </c>
      <c r="J221" s="4"/>
    </row>
    <row r="222" spans="1:10" x14ac:dyDescent="0.25">
      <c r="A222" s="4">
        <v>142560</v>
      </c>
      <c r="B222" s="58">
        <v>2022</v>
      </c>
      <c r="C222" s="20">
        <v>30000</v>
      </c>
      <c r="D222" s="20">
        <f>VLOOKUP(A222,'CARTERA COOSALUD'!$A$2:$C$32,3,0)</f>
        <v>30000</v>
      </c>
      <c r="E222" s="20"/>
      <c r="F222" s="20"/>
      <c r="G222" s="20"/>
      <c r="H222" s="20"/>
      <c r="I222" s="22">
        <f t="shared" si="12"/>
        <v>0</v>
      </c>
      <c r="J222" s="4"/>
    </row>
    <row r="223" spans="1:10" x14ac:dyDescent="0.25">
      <c r="A223" s="4">
        <v>142576</v>
      </c>
      <c r="B223" s="58">
        <v>2022</v>
      </c>
      <c r="C223" s="20">
        <v>57700</v>
      </c>
      <c r="D223" s="20">
        <f>VLOOKUP(A223,'CARTERA COOSALUD'!$A$2:$C$32,3,0)</f>
        <v>57700</v>
      </c>
      <c r="E223" s="20"/>
      <c r="F223" s="20"/>
      <c r="G223" s="20"/>
      <c r="H223" s="20"/>
      <c r="I223" s="22">
        <f t="shared" si="12"/>
        <v>0</v>
      </c>
      <c r="J223" s="4"/>
    </row>
    <row r="224" spans="1:10" x14ac:dyDescent="0.25">
      <c r="A224" s="4">
        <v>142637</v>
      </c>
      <c r="B224" s="58">
        <v>2022</v>
      </c>
      <c r="C224" s="20">
        <v>381200</v>
      </c>
      <c r="D224" s="20">
        <f>VLOOKUP(A224,'CARTERA COOSALUD'!$A$2:$C$32,3,0)</f>
        <v>381200</v>
      </c>
      <c r="E224" s="20"/>
      <c r="F224" s="20"/>
      <c r="G224" s="20"/>
      <c r="H224" s="20"/>
      <c r="I224" s="22">
        <f t="shared" si="12"/>
        <v>0</v>
      </c>
      <c r="J224" s="4"/>
    </row>
    <row r="225" spans="1:10" x14ac:dyDescent="0.25">
      <c r="A225" s="4">
        <v>146831</v>
      </c>
      <c r="B225" s="58">
        <v>2022</v>
      </c>
      <c r="C225" s="20">
        <v>741346</v>
      </c>
      <c r="D225" s="20"/>
      <c r="E225" s="20">
        <f>VLOOKUP(A225,PAGOS!$A$2:$C$239,3,0)</f>
        <v>741346</v>
      </c>
      <c r="F225" s="20"/>
      <c r="G225" s="20"/>
      <c r="H225" s="20"/>
      <c r="I225" s="22">
        <f t="shared" si="12"/>
        <v>0</v>
      </c>
      <c r="J225" s="4"/>
    </row>
    <row r="226" spans="1:10" x14ac:dyDescent="0.25">
      <c r="A226" s="4">
        <v>147582</v>
      </c>
      <c r="B226" s="58">
        <v>2022</v>
      </c>
      <c r="C226" s="20">
        <v>320187</v>
      </c>
      <c r="D226" s="20">
        <f>VLOOKUP(A226,'CARTERA COOSALUD'!$A$2:$C$32,3,0)</f>
        <v>320187</v>
      </c>
      <c r="E226" s="20"/>
      <c r="F226" s="20"/>
      <c r="G226" s="20"/>
      <c r="H226" s="20"/>
      <c r="I226" s="22">
        <f t="shared" si="12"/>
        <v>0</v>
      </c>
      <c r="J226" s="4"/>
    </row>
    <row r="227" spans="1:10" x14ac:dyDescent="0.25">
      <c r="A227" s="4">
        <v>147628</v>
      </c>
      <c r="B227" s="58">
        <v>2022</v>
      </c>
      <c r="C227" s="20">
        <v>2959478</v>
      </c>
      <c r="D227" s="20"/>
      <c r="E227" s="20"/>
      <c r="F227" s="20"/>
      <c r="G227" s="20">
        <f>+C227</f>
        <v>2959478</v>
      </c>
      <c r="H227" s="20"/>
      <c r="I227" s="22">
        <f t="shared" si="12"/>
        <v>0</v>
      </c>
      <c r="J227" s="4"/>
    </row>
    <row r="228" spans="1:10" x14ac:dyDescent="0.25">
      <c r="A228" s="4">
        <v>151918</v>
      </c>
      <c r="B228" s="58">
        <v>2022</v>
      </c>
      <c r="C228" s="20">
        <v>291407</v>
      </c>
      <c r="D228" s="20">
        <f>VLOOKUP(A228,'CARTERA COOSALUD'!$A$2:$C$32,3,0)</f>
        <v>291407</v>
      </c>
      <c r="E228" s="20"/>
      <c r="F228" s="20"/>
      <c r="G228" s="20"/>
      <c r="H228" s="20"/>
      <c r="I228" s="22">
        <f t="shared" si="12"/>
        <v>0</v>
      </c>
      <c r="J228" s="4"/>
    </row>
    <row r="229" spans="1:10" x14ac:dyDescent="0.25">
      <c r="A229" s="4">
        <v>152403</v>
      </c>
      <c r="B229" s="58">
        <v>2022</v>
      </c>
      <c r="C229" s="20">
        <v>82872</v>
      </c>
      <c r="D229" s="20"/>
      <c r="E229" s="20"/>
      <c r="F229" s="20"/>
      <c r="G229" s="20"/>
      <c r="H229" s="20">
        <v>82872</v>
      </c>
      <c r="I229" s="22">
        <f t="shared" si="12"/>
        <v>0</v>
      </c>
      <c r="J229" s="4"/>
    </row>
    <row r="230" spans="1:10" x14ac:dyDescent="0.25">
      <c r="A230" s="4">
        <v>154700</v>
      </c>
      <c r="B230" s="58">
        <v>2022</v>
      </c>
      <c r="C230" s="20">
        <v>444520</v>
      </c>
      <c r="D230" s="20">
        <f>VLOOKUP(A230,'CARTERA COOSALUD'!$A$2:$C$32,3,0)</f>
        <v>444520</v>
      </c>
      <c r="E230" s="20"/>
      <c r="F230" s="20"/>
      <c r="G230" s="20"/>
      <c r="H230" s="20"/>
      <c r="I230" s="22">
        <f t="shared" si="12"/>
        <v>0</v>
      </c>
      <c r="J230" s="4"/>
    </row>
    <row r="231" spans="1:10" x14ac:dyDescent="0.25">
      <c r="A231" s="4">
        <v>156383</v>
      </c>
      <c r="B231" s="58">
        <v>2022</v>
      </c>
      <c r="C231" s="20">
        <v>67511</v>
      </c>
      <c r="D231" s="20">
        <f>VLOOKUP(A231,'CARTERA COOSALUD'!$A$2:$C$32,3,0)</f>
        <v>12719</v>
      </c>
      <c r="E231" s="20">
        <f>VLOOKUP(A231,PAGOS!$A$2:$C$239,3,0)</f>
        <v>54792</v>
      </c>
      <c r="F231" s="20"/>
      <c r="G231" s="20"/>
      <c r="H231" s="20"/>
      <c r="I231" s="22">
        <f t="shared" si="12"/>
        <v>0</v>
      </c>
      <c r="J231" s="4"/>
    </row>
    <row r="232" spans="1:10" x14ac:dyDescent="0.25">
      <c r="A232" s="4">
        <v>156531</v>
      </c>
      <c r="B232" s="58">
        <v>2022</v>
      </c>
      <c r="C232" s="20">
        <v>153000</v>
      </c>
      <c r="D232" s="20">
        <f>VLOOKUP(A232,'CARTERA COOSALUD'!$A$2:$C$32,3,0)</f>
        <v>153000</v>
      </c>
      <c r="E232" s="20"/>
      <c r="F232" s="20"/>
      <c r="G232" s="20"/>
      <c r="H232" s="20"/>
      <c r="I232" s="22">
        <f t="shared" si="12"/>
        <v>0</v>
      </c>
      <c r="J232" s="4"/>
    </row>
    <row r="233" spans="1:10" x14ac:dyDescent="0.25">
      <c r="A233" s="4">
        <v>156795</v>
      </c>
      <c r="B233" s="58">
        <v>2022</v>
      </c>
      <c r="C233" s="20">
        <v>36300</v>
      </c>
      <c r="D233" s="20">
        <f>VLOOKUP(A233,'CARTERA COOSALUD'!$A$2:$C$32,3,0)</f>
        <v>36300</v>
      </c>
      <c r="E233" s="20"/>
      <c r="F233" s="20"/>
      <c r="G233" s="20"/>
      <c r="H233" s="20"/>
      <c r="I233" s="22">
        <f t="shared" si="12"/>
        <v>0</v>
      </c>
      <c r="J233" s="4"/>
    </row>
    <row r="234" spans="1:10" x14ac:dyDescent="0.25">
      <c r="A234" s="4">
        <v>157614</v>
      </c>
      <c r="B234" s="58">
        <v>2022</v>
      </c>
      <c r="C234" s="20">
        <v>68970</v>
      </c>
      <c r="D234" s="20"/>
      <c r="E234" s="20"/>
      <c r="F234" s="20"/>
      <c r="G234" s="20"/>
      <c r="H234" s="20">
        <v>68970</v>
      </c>
      <c r="I234" s="22">
        <f t="shared" si="12"/>
        <v>0</v>
      </c>
      <c r="J234" s="4"/>
    </row>
    <row r="235" spans="1:10" x14ac:dyDescent="0.25">
      <c r="A235" s="24" t="s">
        <v>960</v>
      </c>
      <c r="B235" s="59"/>
      <c r="C235" s="23">
        <f t="shared" ref="C235:I235" si="14">SUM(C2:C234)</f>
        <v>89440161</v>
      </c>
      <c r="D235" s="23">
        <f t="shared" si="14"/>
        <v>5685481</v>
      </c>
      <c r="E235" s="23">
        <f t="shared" si="14"/>
        <v>36297189</v>
      </c>
      <c r="F235" s="23">
        <f t="shared" si="14"/>
        <v>1358479</v>
      </c>
      <c r="G235" s="23">
        <f t="shared" si="14"/>
        <v>16851793</v>
      </c>
      <c r="H235" s="23">
        <f t="shared" si="14"/>
        <v>30115943</v>
      </c>
      <c r="I235" s="23">
        <f t="shared" si="14"/>
        <v>-868724</v>
      </c>
      <c r="J235" s="4"/>
    </row>
  </sheetData>
  <autoFilter ref="A1:I235" xr:uid="{0151C601-FEC1-4CBB-A9A4-2846067C1F15}"/>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ED23-47AF-4C97-A005-37FCBE6C1C6B}">
  <dimension ref="A1:F26"/>
  <sheetViews>
    <sheetView showGridLines="0" tabSelected="1" workbookViewId="0">
      <selection activeCell="B30" sqref="B30"/>
    </sheetView>
  </sheetViews>
  <sheetFormatPr baseColWidth="10" defaultRowHeight="15" x14ac:dyDescent="0.25"/>
  <cols>
    <col min="1" max="1" width="76.28515625" bestFit="1" customWidth="1"/>
    <col min="2" max="4" width="14.140625" bestFit="1" customWidth="1"/>
    <col min="5" max="5" width="15" bestFit="1" customWidth="1"/>
    <col min="6" max="6" width="25.5703125" bestFit="1" customWidth="1"/>
    <col min="7" max="20" width="24.5703125" bestFit="1" customWidth="1"/>
    <col min="21" max="21" width="26.140625" bestFit="1" customWidth="1"/>
    <col min="22" max="22" width="23.140625" bestFit="1" customWidth="1"/>
    <col min="23" max="23" width="29.5703125" bestFit="1" customWidth="1"/>
    <col min="24" max="24" width="23.28515625" bestFit="1" customWidth="1"/>
    <col min="25" max="25" width="18.85546875" bestFit="1" customWidth="1"/>
  </cols>
  <sheetData>
    <row r="1" spans="1:6" x14ac:dyDescent="0.25">
      <c r="E1" s="45"/>
    </row>
    <row r="2" spans="1:6" x14ac:dyDescent="0.25">
      <c r="E2" s="45"/>
    </row>
    <row r="3" spans="1:6" x14ac:dyDescent="0.25">
      <c r="E3" s="45"/>
    </row>
    <row r="4" spans="1:6" x14ac:dyDescent="0.25">
      <c r="E4" s="45"/>
    </row>
    <row r="5" spans="1:6" ht="15.75" x14ac:dyDescent="0.25">
      <c r="A5" s="46" t="s">
        <v>1148</v>
      </c>
      <c r="B5" s="46"/>
      <c r="C5" s="46"/>
      <c r="D5" s="46"/>
      <c r="E5" s="45"/>
    </row>
    <row r="6" spans="1:6" ht="15.75" x14ac:dyDescent="0.25">
      <c r="A6" s="47" t="s">
        <v>1160</v>
      </c>
      <c r="B6" s="46"/>
      <c r="C6" s="46"/>
      <c r="D6" s="46"/>
      <c r="E6" s="45"/>
    </row>
    <row r="7" spans="1:6" x14ac:dyDescent="0.25">
      <c r="A7" s="45"/>
      <c r="B7" s="45"/>
      <c r="C7" s="45"/>
      <c r="D7" s="45"/>
      <c r="E7" s="45"/>
    </row>
    <row r="8" spans="1:6" x14ac:dyDescent="0.25">
      <c r="A8" s="48" t="s">
        <v>1149</v>
      </c>
      <c r="B8" s="48">
        <v>2019</v>
      </c>
      <c r="C8" s="48">
        <v>2020</v>
      </c>
      <c r="D8" s="48">
        <v>2021</v>
      </c>
      <c r="E8" s="48">
        <v>2022</v>
      </c>
      <c r="F8" s="49" t="s">
        <v>1159</v>
      </c>
    </row>
    <row r="9" spans="1:6" x14ac:dyDescent="0.25">
      <c r="A9" s="45"/>
      <c r="B9" s="45"/>
      <c r="C9" s="45"/>
      <c r="D9" s="45"/>
      <c r="E9" s="45"/>
      <c r="F9" s="45"/>
    </row>
    <row r="10" spans="1:6" ht="18.75" x14ac:dyDescent="0.3">
      <c r="A10" s="50" t="s">
        <v>1150</v>
      </c>
      <c r="B10" s="51">
        <v>17428687</v>
      </c>
      <c r="C10" s="51">
        <v>24093957</v>
      </c>
      <c r="D10" s="51">
        <v>34620052</v>
      </c>
      <c r="E10" s="51">
        <v>13297465</v>
      </c>
      <c r="F10" s="51">
        <f>+B10+C10+D10+E10</f>
        <v>89440161</v>
      </c>
    </row>
    <row r="11" spans="1:6" x14ac:dyDescent="0.25">
      <c r="A11" s="45"/>
      <c r="B11" s="45"/>
      <c r="C11" s="45"/>
      <c r="D11" s="45"/>
      <c r="E11" s="45"/>
      <c r="F11" s="45"/>
    </row>
    <row r="12" spans="1:6" x14ac:dyDescent="0.25">
      <c r="A12" s="45" t="s">
        <v>1151</v>
      </c>
      <c r="B12" s="52">
        <v>0</v>
      </c>
      <c r="C12" s="52">
        <v>0</v>
      </c>
      <c r="D12" s="52">
        <v>0</v>
      </c>
      <c r="E12" s="52">
        <v>0</v>
      </c>
      <c r="F12" s="52">
        <f t="shared" ref="F12:F17" si="0">+B12+C12+D12+E12</f>
        <v>0</v>
      </c>
    </row>
    <row r="13" spans="1:6" x14ac:dyDescent="0.25">
      <c r="A13" s="45" t="s">
        <v>1146</v>
      </c>
      <c r="B13" s="52">
        <v>72500</v>
      </c>
      <c r="C13" s="52">
        <v>3122952</v>
      </c>
      <c r="D13" s="52">
        <v>10363463</v>
      </c>
      <c r="E13" s="52">
        <v>3292878</v>
      </c>
      <c r="F13" s="52">
        <f t="shared" si="0"/>
        <v>16851793</v>
      </c>
    </row>
    <row r="14" spans="1:6" x14ac:dyDescent="0.25">
      <c r="A14" s="45" t="s">
        <v>1152</v>
      </c>
      <c r="B14" s="52">
        <v>294322</v>
      </c>
      <c r="C14" s="52">
        <v>9400922</v>
      </c>
      <c r="D14" s="52">
        <v>20403221</v>
      </c>
      <c r="E14" s="52">
        <v>6198724</v>
      </c>
      <c r="F14" s="52">
        <f t="shared" si="0"/>
        <v>36297189</v>
      </c>
    </row>
    <row r="15" spans="1:6" x14ac:dyDescent="0.25">
      <c r="A15" s="45" t="s">
        <v>1153</v>
      </c>
      <c r="B15" s="52">
        <v>0</v>
      </c>
      <c r="C15" s="52">
        <v>0</v>
      </c>
      <c r="D15" s="52">
        <v>0</v>
      </c>
      <c r="E15" s="52">
        <v>0</v>
      </c>
      <c r="F15" s="52">
        <f t="shared" si="0"/>
        <v>0</v>
      </c>
    </row>
    <row r="16" spans="1:6" x14ac:dyDescent="0.25">
      <c r="A16" s="45" t="s">
        <v>1154</v>
      </c>
      <c r="B16" s="52">
        <v>0</v>
      </c>
      <c r="C16" s="52">
        <v>0</v>
      </c>
      <c r="D16" s="52">
        <v>1088780</v>
      </c>
      <c r="E16" s="52">
        <v>269699</v>
      </c>
      <c r="F16" s="52">
        <f t="shared" si="0"/>
        <v>1358479</v>
      </c>
    </row>
    <row r="17" spans="1:6" x14ac:dyDescent="0.25">
      <c r="A17" s="45" t="s">
        <v>1155</v>
      </c>
      <c r="B17" s="52">
        <v>-101609</v>
      </c>
      <c r="C17" s="52">
        <v>0</v>
      </c>
      <c r="D17" s="52">
        <v>-767115</v>
      </c>
      <c r="E17" s="52">
        <v>0</v>
      </c>
      <c r="F17" s="52">
        <f t="shared" si="0"/>
        <v>-868724</v>
      </c>
    </row>
    <row r="18" spans="1:6" x14ac:dyDescent="0.25">
      <c r="A18" s="45"/>
      <c r="B18" s="45"/>
      <c r="C18" s="45"/>
      <c r="D18" s="45"/>
      <c r="E18" s="45"/>
      <c r="F18" s="45"/>
    </row>
    <row r="19" spans="1:6" ht="18.75" x14ac:dyDescent="0.3">
      <c r="A19" s="50" t="s">
        <v>956</v>
      </c>
      <c r="B19" s="51">
        <f>+B10-B12-B13-B14-B15-B16-B17</f>
        <v>17163474</v>
      </c>
      <c r="C19" s="51">
        <f>+C10-C12-C13-C14-C15-C16-C17</f>
        <v>11570083</v>
      </c>
      <c r="D19" s="51">
        <f>+D10-D12-D13-D14-D15-D16-D17</f>
        <v>3531703</v>
      </c>
      <c r="E19" s="51">
        <f>+E10-E12-E13-E14-E15-E16-E17</f>
        <v>3536164</v>
      </c>
      <c r="F19" s="51">
        <f>+F10-F12-F13-F14-F15-F16-F17</f>
        <v>35801424</v>
      </c>
    </row>
    <row r="20" spans="1:6" x14ac:dyDescent="0.25">
      <c r="A20" s="45"/>
      <c r="B20" s="53"/>
      <c r="C20" s="53"/>
      <c r="D20" s="53"/>
      <c r="E20" s="53"/>
      <c r="F20" s="53"/>
    </row>
    <row r="21" spans="1:6" x14ac:dyDescent="0.25">
      <c r="A21" s="45" t="s">
        <v>1156</v>
      </c>
      <c r="B21" s="54">
        <v>0</v>
      </c>
      <c r="C21" s="54">
        <v>0</v>
      </c>
      <c r="D21" s="54">
        <v>0</v>
      </c>
      <c r="E21" s="54">
        <f>+VERIFICACION!H235</f>
        <v>30115943</v>
      </c>
      <c r="F21" s="54">
        <f>+E21</f>
        <v>30115943</v>
      </c>
    </row>
    <row r="22" spans="1:6" ht="18.75" x14ac:dyDescent="0.3">
      <c r="A22" s="50" t="s">
        <v>1157</v>
      </c>
      <c r="B22" s="51">
        <f>+B19-B21</f>
        <v>17163474</v>
      </c>
      <c r="C22" s="51">
        <f>+C19-C21</f>
        <v>11570083</v>
      </c>
      <c r="D22" s="51">
        <f>+D19-D21</f>
        <v>3531703</v>
      </c>
      <c r="E22" s="51">
        <f>+E19-E21</f>
        <v>-26579779</v>
      </c>
      <c r="F22" s="51">
        <f>+F19-F21</f>
        <v>5685481</v>
      </c>
    </row>
    <row r="23" spans="1:6" x14ac:dyDescent="0.25">
      <c r="A23" s="45"/>
      <c r="B23" s="45"/>
      <c r="C23" s="45"/>
      <c r="D23" s="45"/>
      <c r="E23" s="45"/>
      <c r="F23" s="45"/>
    </row>
    <row r="24" spans="1:6" x14ac:dyDescent="0.25">
      <c r="A24" s="45" t="s">
        <v>1158</v>
      </c>
      <c r="B24" s="52">
        <v>0</v>
      </c>
      <c r="C24" s="52">
        <v>0</v>
      </c>
      <c r="D24" s="52">
        <v>0</v>
      </c>
      <c r="E24" s="52">
        <v>0</v>
      </c>
      <c r="F24" s="52">
        <v>0</v>
      </c>
    </row>
    <row r="25" spans="1:6" x14ac:dyDescent="0.25">
      <c r="A25" s="45"/>
      <c r="B25" s="45"/>
      <c r="C25" s="45"/>
      <c r="D25" s="45"/>
      <c r="E25" s="45"/>
      <c r="F25" s="45"/>
    </row>
    <row r="26" spans="1:6" ht="18.75" x14ac:dyDescent="0.3">
      <c r="A26" s="55" t="s">
        <v>1161</v>
      </c>
      <c r="B26" s="56">
        <f>+B22-B24</f>
        <v>17163474</v>
      </c>
      <c r="C26" s="56">
        <f>+C22-C24</f>
        <v>11570083</v>
      </c>
      <c r="D26" s="56">
        <f>+D22-D24</f>
        <v>3531703</v>
      </c>
      <c r="E26" s="56">
        <f>+E22-E24</f>
        <v>-26579779</v>
      </c>
      <c r="F26" s="56">
        <f>+F22-F24</f>
        <v>5685481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5C25-9613-421F-BF95-8317786EE6D5}">
  <dimension ref="A1:J45"/>
  <sheetViews>
    <sheetView topLeftCell="A2" workbookViewId="0">
      <selection activeCell="F17" sqref="F17"/>
    </sheetView>
  </sheetViews>
  <sheetFormatPr baseColWidth="10" defaultRowHeight="15" x14ac:dyDescent="0.25"/>
  <sheetData>
    <row r="1" spans="1:10" x14ac:dyDescent="0.25">
      <c r="A1" t="s">
        <v>965</v>
      </c>
      <c r="B1" t="s">
        <v>964</v>
      </c>
      <c r="C1" t="s">
        <v>965</v>
      </c>
      <c r="D1" t="s">
        <v>966</v>
      </c>
      <c r="E1" t="s">
        <v>967</v>
      </c>
      <c r="F1" t="s">
        <v>968</v>
      </c>
      <c r="G1" t="s">
        <v>969</v>
      </c>
      <c r="H1" t="s">
        <v>970</v>
      </c>
      <c r="I1" t="s">
        <v>971</v>
      </c>
      <c r="J1" t="s">
        <v>972</v>
      </c>
    </row>
    <row r="2" spans="1:10" x14ac:dyDescent="0.25">
      <c r="A2">
        <v>2986958</v>
      </c>
      <c r="B2" t="s">
        <v>973</v>
      </c>
      <c r="C2" t="s">
        <v>974</v>
      </c>
      <c r="D2" t="s">
        <v>975</v>
      </c>
      <c r="E2" t="s">
        <v>975</v>
      </c>
      <c r="F2" t="s">
        <v>976</v>
      </c>
      <c r="G2" t="s">
        <v>977</v>
      </c>
      <c r="H2">
        <v>16</v>
      </c>
      <c r="I2" t="s">
        <v>978</v>
      </c>
      <c r="J2" t="s">
        <v>979</v>
      </c>
    </row>
    <row r="3" spans="1:10" x14ac:dyDescent="0.25">
      <c r="A3">
        <v>2986975</v>
      </c>
      <c r="B3" t="s">
        <v>980</v>
      </c>
      <c r="C3" t="s">
        <v>981</v>
      </c>
      <c r="D3" t="s">
        <v>975</v>
      </c>
      <c r="E3" t="s">
        <v>975</v>
      </c>
      <c r="F3" t="s">
        <v>976</v>
      </c>
      <c r="G3" t="s">
        <v>977</v>
      </c>
      <c r="H3">
        <v>16</v>
      </c>
      <c r="I3" t="s">
        <v>978</v>
      </c>
      <c r="J3" t="s">
        <v>979</v>
      </c>
    </row>
    <row r="4" spans="1:10" x14ac:dyDescent="0.25">
      <c r="A4">
        <v>2958540</v>
      </c>
      <c r="B4" t="s">
        <v>982</v>
      </c>
      <c r="C4" t="s">
        <v>983</v>
      </c>
      <c r="D4" t="s">
        <v>975</v>
      </c>
      <c r="E4" t="s">
        <v>975</v>
      </c>
      <c r="F4" t="s">
        <v>976</v>
      </c>
      <c r="G4" t="s">
        <v>977</v>
      </c>
      <c r="H4">
        <v>16</v>
      </c>
      <c r="I4" t="s">
        <v>978</v>
      </c>
      <c r="J4" t="s">
        <v>984</v>
      </c>
    </row>
    <row r="5" spans="1:10" x14ac:dyDescent="0.25">
      <c r="A5">
        <v>2965167</v>
      </c>
      <c r="B5" t="s">
        <v>985</v>
      </c>
      <c r="C5" t="s">
        <v>986</v>
      </c>
      <c r="D5" t="s">
        <v>975</v>
      </c>
      <c r="E5" t="s">
        <v>975</v>
      </c>
      <c r="F5" t="s">
        <v>976</v>
      </c>
      <c r="G5" t="s">
        <v>977</v>
      </c>
      <c r="H5">
        <v>16</v>
      </c>
      <c r="I5" t="s">
        <v>978</v>
      </c>
      <c r="J5" t="s">
        <v>984</v>
      </c>
    </row>
    <row r="6" spans="1:10" x14ac:dyDescent="0.25">
      <c r="A6">
        <v>2965193</v>
      </c>
      <c r="B6" t="s">
        <v>987</v>
      </c>
      <c r="C6" t="s">
        <v>988</v>
      </c>
      <c r="D6" t="s">
        <v>975</v>
      </c>
      <c r="E6" t="s">
        <v>975</v>
      </c>
      <c r="F6" t="s">
        <v>976</v>
      </c>
      <c r="G6" t="s">
        <v>977</v>
      </c>
      <c r="H6">
        <v>16</v>
      </c>
      <c r="I6" t="s">
        <v>978</v>
      </c>
      <c r="J6" t="s">
        <v>984</v>
      </c>
    </row>
    <row r="7" spans="1:10" x14ac:dyDescent="0.25">
      <c r="A7">
        <v>2966242</v>
      </c>
      <c r="B7" t="s">
        <v>989</v>
      </c>
      <c r="C7" t="s">
        <v>990</v>
      </c>
      <c r="D7" t="s">
        <v>975</v>
      </c>
      <c r="E7" t="s">
        <v>975</v>
      </c>
      <c r="F7" t="s">
        <v>976</v>
      </c>
      <c r="G7" t="s">
        <v>977</v>
      </c>
      <c r="H7">
        <v>16</v>
      </c>
      <c r="I7" t="s">
        <v>978</v>
      </c>
      <c r="J7" t="s">
        <v>984</v>
      </c>
    </row>
    <row r="8" spans="1:10" x14ac:dyDescent="0.25">
      <c r="A8">
        <v>2971325</v>
      </c>
      <c r="B8" t="s">
        <v>991</v>
      </c>
      <c r="C8" t="s">
        <v>992</v>
      </c>
      <c r="D8" t="s">
        <v>975</v>
      </c>
      <c r="E8" t="s">
        <v>975</v>
      </c>
      <c r="F8" t="s">
        <v>976</v>
      </c>
      <c r="G8" t="s">
        <v>977</v>
      </c>
      <c r="H8">
        <v>16</v>
      </c>
      <c r="I8" t="s">
        <v>978</v>
      </c>
      <c r="J8" t="s">
        <v>984</v>
      </c>
    </row>
    <row r="9" spans="1:10" x14ac:dyDescent="0.25">
      <c r="A9">
        <v>3014839</v>
      </c>
      <c r="B9" t="s">
        <v>993</v>
      </c>
      <c r="C9" t="s">
        <v>994</v>
      </c>
      <c r="D9" t="s">
        <v>995</v>
      </c>
      <c r="E9" t="s">
        <v>995</v>
      </c>
      <c r="F9" t="s">
        <v>976</v>
      </c>
      <c r="G9" t="s">
        <v>977</v>
      </c>
      <c r="H9">
        <v>16</v>
      </c>
      <c r="I9" t="s">
        <v>978</v>
      </c>
      <c r="J9" t="s">
        <v>984</v>
      </c>
    </row>
    <row r="10" spans="1:10" x14ac:dyDescent="0.25">
      <c r="A10">
        <v>3020213</v>
      </c>
      <c r="B10" t="s">
        <v>996</v>
      </c>
      <c r="C10" t="s">
        <v>997</v>
      </c>
      <c r="D10" t="s">
        <v>995</v>
      </c>
      <c r="E10" t="s">
        <v>995</v>
      </c>
      <c r="F10" t="s">
        <v>976</v>
      </c>
      <c r="G10" t="s">
        <v>977</v>
      </c>
      <c r="H10">
        <v>16</v>
      </c>
      <c r="I10" t="s">
        <v>978</v>
      </c>
      <c r="J10" t="s">
        <v>984</v>
      </c>
    </row>
    <row r="11" spans="1:10" x14ac:dyDescent="0.25">
      <c r="A11">
        <v>3284338</v>
      </c>
      <c r="B11" t="s">
        <v>998</v>
      </c>
      <c r="C11" t="s">
        <v>999</v>
      </c>
      <c r="D11" t="s">
        <v>1000</v>
      </c>
      <c r="E11" t="s">
        <v>1000</v>
      </c>
      <c r="F11" t="s">
        <v>976</v>
      </c>
      <c r="G11" t="s">
        <v>1001</v>
      </c>
      <c r="H11">
        <v>17</v>
      </c>
      <c r="I11" t="s">
        <v>1002</v>
      </c>
      <c r="J11" t="s">
        <v>1003</v>
      </c>
    </row>
    <row r="12" spans="1:10" x14ac:dyDescent="0.25">
      <c r="A12">
        <v>3146681</v>
      </c>
      <c r="B12" t="s">
        <v>1004</v>
      </c>
      <c r="C12" t="s">
        <v>1005</v>
      </c>
      <c r="D12" t="s">
        <v>1006</v>
      </c>
      <c r="E12" t="s">
        <v>1007</v>
      </c>
      <c r="F12" t="s">
        <v>976</v>
      </c>
      <c r="G12" t="s">
        <v>1008</v>
      </c>
      <c r="H12">
        <v>17</v>
      </c>
      <c r="I12" t="s">
        <v>1002</v>
      </c>
      <c r="J12" t="s">
        <v>1009</v>
      </c>
    </row>
    <row r="13" spans="1:10" x14ac:dyDescent="0.25">
      <c r="A13">
        <v>88420</v>
      </c>
      <c r="B13" t="s">
        <v>1010</v>
      </c>
      <c r="C13" t="s">
        <v>1011</v>
      </c>
      <c r="D13" t="s">
        <v>1012</v>
      </c>
      <c r="E13" t="s">
        <v>1013</v>
      </c>
      <c r="F13" t="s">
        <v>976</v>
      </c>
      <c r="G13" t="s">
        <v>1014</v>
      </c>
      <c r="H13">
        <v>21</v>
      </c>
      <c r="I13" t="s">
        <v>1015</v>
      </c>
      <c r="J13" t="s">
        <v>1016</v>
      </c>
    </row>
    <row r="14" spans="1:10" x14ac:dyDescent="0.25">
      <c r="A14">
        <v>90326</v>
      </c>
      <c r="B14" t="s">
        <v>1017</v>
      </c>
      <c r="C14" t="s">
        <v>1018</v>
      </c>
      <c r="D14" t="s">
        <v>1012</v>
      </c>
      <c r="E14" t="s">
        <v>1013</v>
      </c>
      <c r="F14" t="s">
        <v>976</v>
      </c>
      <c r="G14" t="s">
        <v>1019</v>
      </c>
      <c r="H14">
        <v>21</v>
      </c>
      <c r="I14" t="s">
        <v>1015</v>
      </c>
      <c r="J14" t="s">
        <v>1020</v>
      </c>
    </row>
    <row r="15" spans="1:10" x14ac:dyDescent="0.25">
      <c r="A15">
        <v>117554</v>
      </c>
      <c r="B15" t="s">
        <v>1021</v>
      </c>
      <c r="C15" t="s">
        <v>1022</v>
      </c>
      <c r="D15" t="s">
        <v>1023</v>
      </c>
      <c r="E15" t="s">
        <v>1024</v>
      </c>
      <c r="F15" t="s">
        <v>976</v>
      </c>
      <c r="G15" t="s">
        <v>1025</v>
      </c>
      <c r="H15">
        <v>21</v>
      </c>
      <c r="I15" t="s">
        <v>1015</v>
      </c>
      <c r="J15" t="s">
        <v>1026</v>
      </c>
    </row>
    <row r="16" spans="1:10" x14ac:dyDescent="0.25">
      <c r="A16">
        <v>147628</v>
      </c>
      <c r="B16" t="s">
        <v>1027</v>
      </c>
      <c r="C16" t="s">
        <v>1028</v>
      </c>
      <c r="D16" t="s">
        <v>1029</v>
      </c>
      <c r="E16" t="s">
        <v>1030</v>
      </c>
      <c r="F16" t="s">
        <v>976</v>
      </c>
      <c r="G16" t="s">
        <v>1031</v>
      </c>
      <c r="H16">
        <v>21</v>
      </c>
      <c r="I16" t="s">
        <v>1015</v>
      </c>
      <c r="J16" t="s">
        <v>1032</v>
      </c>
    </row>
    <row r="17" spans="1:10" x14ac:dyDescent="0.25">
      <c r="A17">
        <v>3191508</v>
      </c>
      <c r="B17" t="s">
        <v>1033</v>
      </c>
      <c r="C17" t="s">
        <v>1034</v>
      </c>
      <c r="D17" t="s">
        <v>1000</v>
      </c>
      <c r="E17" t="s">
        <v>1000</v>
      </c>
      <c r="F17" t="s">
        <v>976</v>
      </c>
      <c r="G17" t="s">
        <v>1001</v>
      </c>
      <c r="H17">
        <v>49</v>
      </c>
      <c r="I17" t="s">
        <v>1035</v>
      </c>
      <c r="J17" t="s">
        <v>1036</v>
      </c>
    </row>
    <row r="18" spans="1:10" x14ac:dyDescent="0.25">
      <c r="A18">
        <v>3323977</v>
      </c>
      <c r="B18" t="s">
        <v>1037</v>
      </c>
      <c r="C18" t="s">
        <v>1038</v>
      </c>
      <c r="D18" t="s">
        <v>1039</v>
      </c>
      <c r="E18" t="s">
        <v>1039</v>
      </c>
      <c r="F18" t="s">
        <v>976</v>
      </c>
      <c r="G18" t="s">
        <v>1001</v>
      </c>
      <c r="H18">
        <v>49</v>
      </c>
      <c r="I18" t="s">
        <v>1035</v>
      </c>
      <c r="J18" t="s">
        <v>1040</v>
      </c>
    </row>
    <row r="19" spans="1:10" x14ac:dyDescent="0.25">
      <c r="A19">
        <v>3284338</v>
      </c>
      <c r="B19" t="s">
        <v>1041</v>
      </c>
      <c r="C19" t="s">
        <v>999</v>
      </c>
      <c r="D19" t="s">
        <v>1039</v>
      </c>
      <c r="E19" t="s">
        <v>1039</v>
      </c>
      <c r="F19" t="s">
        <v>976</v>
      </c>
      <c r="G19" t="s">
        <v>1001</v>
      </c>
      <c r="H19">
        <v>49</v>
      </c>
      <c r="I19" t="s">
        <v>1035</v>
      </c>
      <c r="J19" t="s">
        <v>1042</v>
      </c>
    </row>
    <row r="20" spans="1:10" x14ac:dyDescent="0.25">
      <c r="A20">
        <v>3249363</v>
      </c>
      <c r="B20" t="s">
        <v>1043</v>
      </c>
      <c r="C20" t="s">
        <v>1044</v>
      </c>
      <c r="D20" t="s">
        <v>1045</v>
      </c>
      <c r="E20" t="s">
        <v>1045</v>
      </c>
      <c r="F20" t="s">
        <v>976</v>
      </c>
      <c r="G20" t="s">
        <v>1046</v>
      </c>
      <c r="H20">
        <v>49</v>
      </c>
      <c r="I20" t="s">
        <v>1035</v>
      </c>
      <c r="J20" t="s">
        <v>1047</v>
      </c>
    </row>
    <row r="21" spans="1:10" x14ac:dyDescent="0.25">
      <c r="A21">
        <v>3284338</v>
      </c>
      <c r="B21" t="s">
        <v>1048</v>
      </c>
      <c r="C21" t="s">
        <v>999</v>
      </c>
      <c r="D21" t="s">
        <v>1049</v>
      </c>
      <c r="E21" t="s">
        <v>1049</v>
      </c>
      <c r="F21" t="s">
        <v>976</v>
      </c>
      <c r="G21" t="s">
        <v>1050</v>
      </c>
      <c r="H21">
        <v>49</v>
      </c>
      <c r="I21" t="s">
        <v>1035</v>
      </c>
      <c r="J21" t="s">
        <v>1051</v>
      </c>
    </row>
    <row r="22" spans="1:10" x14ac:dyDescent="0.25">
      <c r="A22">
        <v>39212</v>
      </c>
      <c r="B22" t="s">
        <v>1052</v>
      </c>
      <c r="C22" t="s">
        <v>1053</v>
      </c>
      <c r="D22" t="s">
        <v>1054</v>
      </c>
      <c r="E22" t="s">
        <v>1055</v>
      </c>
      <c r="F22" t="s">
        <v>976</v>
      </c>
      <c r="G22" t="s">
        <v>1056</v>
      </c>
      <c r="H22">
        <v>49</v>
      </c>
      <c r="I22" t="s">
        <v>1035</v>
      </c>
      <c r="J22" t="s">
        <v>1057</v>
      </c>
    </row>
    <row r="23" spans="1:10" x14ac:dyDescent="0.25">
      <c r="A23">
        <v>51814</v>
      </c>
      <c r="B23" t="s">
        <v>1058</v>
      </c>
      <c r="C23" t="s">
        <v>1059</v>
      </c>
      <c r="D23" t="s">
        <v>1060</v>
      </c>
      <c r="E23" t="s">
        <v>1061</v>
      </c>
      <c r="F23" t="s">
        <v>976</v>
      </c>
      <c r="G23" t="s">
        <v>1062</v>
      </c>
      <c r="H23">
        <v>49</v>
      </c>
      <c r="I23" t="s">
        <v>1035</v>
      </c>
      <c r="J23" t="s">
        <v>1063</v>
      </c>
    </row>
    <row r="24" spans="1:10" x14ac:dyDescent="0.25">
      <c r="A24">
        <v>3001413</v>
      </c>
      <c r="B24" t="s">
        <v>1064</v>
      </c>
      <c r="C24" t="s">
        <v>1065</v>
      </c>
      <c r="D24" t="s">
        <v>995</v>
      </c>
      <c r="E24" t="s">
        <v>995</v>
      </c>
      <c r="F24" t="s">
        <v>976</v>
      </c>
      <c r="G24" t="s">
        <v>977</v>
      </c>
      <c r="H24">
        <v>49</v>
      </c>
      <c r="I24" t="s">
        <v>1035</v>
      </c>
      <c r="J24" t="s">
        <v>1066</v>
      </c>
    </row>
    <row r="25" spans="1:10" x14ac:dyDescent="0.25">
      <c r="A25">
        <v>3007603</v>
      </c>
      <c r="B25" t="s">
        <v>1067</v>
      </c>
      <c r="C25" t="s">
        <v>1068</v>
      </c>
      <c r="D25" t="s">
        <v>995</v>
      </c>
      <c r="E25" t="s">
        <v>995</v>
      </c>
      <c r="F25" t="s">
        <v>976</v>
      </c>
      <c r="G25" t="s">
        <v>977</v>
      </c>
      <c r="H25">
        <v>49</v>
      </c>
      <c r="I25" t="s">
        <v>1035</v>
      </c>
      <c r="J25" t="s">
        <v>1066</v>
      </c>
    </row>
    <row r="26" spans="1:10" x14ac:dyDescent="0.25">
      <c r="A26">
        <v>3008341</v>
      </c>
      <c r="B26" t="s">
        <v>1069</v>
      </c>
      <c r="C26" t="s">
        <v>1070</v>
      </c>
      <c r="D26" t="s">
        <v>995</v>
      </c>
      <c r="E26" t="s">
        <v>995</v>
      </c>
      <c r="F26" t="s">
        <v>976</v>
      </c>
      <c r="G26" t="s">
        <v>977</v>
      </c>
      <c r="H26">
        <v>49</v>
      </c>
      <c r="I26" t="s">
        <v>1035</v>
      </c>
      <c r="J26" t="s">
        <v>1066</v>
      </c>
    </row>
    <row r="27" spans="1:10" x14ac:dyDescent="0.25">
      <c r="A27">
        <v>3013076</v>
      </c>
      <c r="B27" t="s">
        <v>1071</v>
      </c>
      <c r="C27" t="s">
        <v>1072</v>
      </c>
      <c r="D27" t="s">
        <v>995</v>
      </c>
      <c r="E27" t="s">
        <v>995</v>
      </c>
      <c r="F27" t="s">
        <v>976</v>
      </c>
      <c r="G27" t="s">
        <v>977</v>
      </c>
      <c r="H27">
        <v>49</v>
      </c>
      <c r="I27" t="s">
        <v>1035</v>
      </c>
      <c r="J27" t="s">
        <v>1066</v>
      </c>
    </row>
    <row r="28" spans="1:10" x14ac:dyDescent="0.25">
      <c r="A28">
        <v>3013248</v>
      </c>
      <c r="B28" t="s">
        <v>1073</v>
      </c>
      <c r="C28" t="s">
        <v>1074</v>
      </c>
      <c r="D28" t="s">
        <v>995</v>
      </c>
      <c r="E28" t="s">
        <v>995</v>
      </c>
      <c r="F28" t="s">
        <v>976</v>
      </c>
      <c r="G28" t="s">
        <v>977</v>
      </c>
      <c r="H28">
        <v>49</v>
      </c>
      <c r="I28" t="s">
        <v>1035</v>
      </c>
      <c r="J28" t="s">
        <v>1066</v>
      </c>
    </row>
    <row r="29" spans="1:10" x14ac:dyDescent="0.25">
      <c r="A29">
        <v>51723</v>
      </c>
      <c r="B29" t="s">
        <v>1075</v>
      </c>
      <c r="C29" t="s">
        <v>1076</v>
      </c>
      <c r="D29" t="s">
        <v>1077</v>
      </c>
      <c r="E29" t="s">
        <v>1061</v>
      </c>
      <c r="F29" t="s">
        <v>976</v>
      </c>
      <c r="G29" t="s">
        <v>1019</v>
      </c>
      <c r="H29">
        <v>49</v>
      </c>
      <c r="I29" t="s">
        <v>1035</v>
      </c>
      <c r="J29" t="s">
        <v>1078</v>
      </c>
    </row>
    <row r="30" spans="1:10" x14ac:dyDescent="0.25">
      <c r="A30">
        <v>111449</v>
      </c>
      <c r="B30" t="s">
        <v>1079</v>
      </c>
      <c r="C30" t="s">
        <v>1080</v>
      </c>
      <c r="D30" t="s">
        <v>1081</v>
      </c>
      <c r="E30" t="s">
        <v>1024</v>
      </c>
      <c r="F30" t="s">
        <v>976</v>
      </c>
      <c r="G30" t="s">
        <v>1082</v>
      </c>
      <c r="H30">
        <v>49</v>
      </c>
      <c r="I30" t="s">
        <v>1035</v>
      </c>
      <c r="J30" t="s">
        <v>1083</v>
      </c>
    </row>
    <row r="31" spans="1:10" x14ac:dyDescent="0.25">
      <c r="A31">
        <v>134500</v>
      </c>
      <c r="B31" t="s">
        <v>1084</v>
      </c>
      <c r="C31" t="s">
        <v>1085</v>
      </c>
      <c r="D31" t="s">
        <v>1086</v>
      </c>
      <c r="E31" t="s">
        <v>1087</v>
      </c>
      <c r="F31" t="s">
        <v>976</v>
      </c>
      <c r="G31" t="s">
        <v>1082</v>
      </c>
      <c r="H31">
        <v>49</v>
      </c>
      <c r="I31" t="s">
        <v>1035</v>
      </c>
      <c r="J31" t="s">
        <v>1088</v>
      </c>
    </row>
    <row r="32" spans="1:10" x14ac:dyDescent="0.25">
      <c r="A32">
        <v>139803</v>
      </c>
      <c r="B32" t="s">
        <v>1089</v>
      </c>
      <c r="C32" t="s">
        <v>1090</v>
      </c>
      <c r="D32" t="s">
        <v>1086</v>
      </c>
      <c r="E32" t="s">
        <v>1087</v>
      </c>
      <c r="F32" t="s">
        <v>976</v>
      </c>
      <c r="G32" t="s">
        <v>1082</v>
      </c>
      <c r="H32">
        <v>49</v>
      </c>
      <c r="I32" t="s">
        <v>1035</v>
      </c>
      <c r="J32" t="s">
        <v>1091</v>
      </c>
    </row>
    <row r="33" spans="1:10" x14ac:dyDescent="0.25">
      <c r="A33">
        <v>24084</v>
      </c>
      <c r="B33" t="s">
        <v>1092</v>
      </c>
      <c r="C33" t="s">
        <v>1093</v>
      </c>
      <c r="D33" t="s">
        <v>1094</v>
      </c>
      <c r="E33" t="s">
        <v>1095</v>
      </c>
      <c r="F33" t="s">
        <v>976</v>
      </c>
      <c r="G33" t="s">
        <v>1096</v>
      </c>
      <c r="H33">
        <v>49</v>
      </c>
      <c r="I33" t="s">
        <v>1035</v>
      </c>
      <c r="J33" t="s">
        <v>1097</v>
      </c>
    </row>
    <row r="34" spans="1:10" x14ac:dyDescent="0.25">
      <c r="A34">
        <v>27911</v>
      </c>
      <c r="B34" t="s">
        <v>1098</v>
      </c>
      <c r="C34" t="s">
        <v>1099</v>
      </c>
      <c r="D34" t="s">
        <v>1094</v>
      </c>
      <c r="E34" t="s">
        <v>1095</v>
      </c>
      <c r="F34" t="s">
        <v>976</v>
      </c>
      <c r="G34" t="s">
        <v>1096</v>
      </c>
      <c r="H34">
        <v>49</v>
      </c>
      <c r="I34" t="s">
        <v>1035</v>
      </c>
      <c r="J34" t="s">
        <v>1097</v>
      </c>
    </row>
    <row r="35" spans="1:10" x14ac:dyDescent="0.25">
      <c r="A35">
        <v>27912</v>
      </c>
      <c r="B35" t="s">
        <v>1100</v>
      </c>
      <c r="C35" t="s">
        <v>1101</v>
      </c>
      <c r="D35" t="s">
        <v>1102</v>
      </c>
      <c r="E35" t="s">
        <v>1095</v>
      </c>
      <c r="F35" t="s">
        <v>976</v>
      </c>
      <c r="G35" t="s">
        <v>1014</v>
      </c>
      <c r="H35">
        <v>49</v>
      </c>
      <c r="I35" t="s">
        <v>1035</v>
      </c>
      <c r="J35" t="s">
        <v>1103</v>
      </c>
    </row>
    <row r="36" spans="1:10" x14ac:dyDescent="0.25">
      <c r="A36">
        <v>130914</v>
      </c>
      <c r="B36" t="s">
        <v>1104</v>
      </c>
      <c r="C36" t="s">
        <v>1105</v>
      </c>
      <c r="D36" t="s">
        <v>1106</v>
      </c>
      <c r="E36" t="s">
        <v>1107</v>
      </c>
      <c r="F36" t="s">
        <v>976</v>
      </c>
      <c r="G36" t="s">
        <v>1014</v>
      </c>
      <c r="H36">
        <v>49</v>
      </c>
      <c r="I36" t="s">
        <v>1035</v>
      </c>
      <c r="J36" t="s">
        <v>1108</v>
      </c>
    </row>
    <row r="37" spans="1:10" x14ac:dyDescent="0.25">
      <c r="A37">
        <v>131434</v>
      </c>
      <c r="B37" t="s">
        <v>1109</v>
      </c>
      <c r="C37" t="s">
        <v>1110</v>
      </c>
      <c r="D37" t="s">
        <v>1111</v>
      </c>
      <c r="E37" t="s">
        <v>1107</v>
      </c>
      <c r="F37" t="s">
        <v>976</v>
      </c>
      <c r="G37" t="s">
        <v>1014</v>
      </c>
      <c r="H37">
        <v>49</v>
      </c>
      <c r="I37" t="s">
        <v>1035</v>
      </c>
      <c r="J37" t="s">
        <v>1112</v>
      </c>
    </row>
    <row r="38" spans="1:10" x14ac:dyDescent="0.25">
      <c r="A38">
        <v>63777</v>
      </c>
      <c r="B38" t="s">
        <v>1113</v>
      </c>
      <c r="C38" t="s">
        <v>1114</v>
      </c>
      <c r="D38" t="s">
        <v>1115</v>
      </c>
      <c r="E38" t="s">
        <v>1116</v>
      </c>
      <c r="F38" t="s">
        <v>976</v>
      </c>
      <c r="G38" t="s">
        <v>1031</v>
      </c>
      <c r="H38">
        <v>49</v>
      </c>
      <c r="I38" t="s">
        <v>1035</v>
      </c>
      <c r="J38" t="s">
        <v>1117</v>
      </c>
    </row>
    <row r="39" spans="1:10" x14ac:dyDescent="0.25">
      <c r="A39">
        <v>3584162</v>
      </c>
      <c r="B39" t="s">
        <v>1118</v>
      </c>
      <c r="C39" t="s">
        <v>1119</v>
      </c>
      <c r="D39" t="s">
        <v>1120</v>
      </c>
      <c r="E39" t="s">
        <v>1121</v>
      </c>
      <c r="F39" t="s">
        <v>976</v>
      </c>
      <c r="G39" t="s">
        <v>1122</v>
      </c>
      <c r="H39">
        <v>49</v>
      </c>
      <c r="I39" t="s">
        <v>1035</v>
      </c>
      <c r="J39" t="s">
        <v>1123</v>
      </c>
    </row>
    <row r="40" spans="1:10" x14ac:dyDescent="0.25">
      <c r="A40">
        <v>130865</v>
      </c>
      <c r="B40" t="s">
        <v>1124</v>
      </c>
      <c r="C40" t="s">
        <v>1125</v>
      </c>
      <c r="D40" t="s">
        <v>1126</v>
      </c>
      <c r="E40" t="s">
        <v>1107</v>
      </c>
      <c r="F40" t="s">
        <v>976</v>
      </c>
      <c r="G40" t="s">
        <v>1127</v>
      </c>
      <c r="H40">
        <v>49</v>
      </c>
      <c r="I40" t="s">
        <v>1035</v>
      </c>
      <c r="J40" t="s">
        <v>1128</v>
      </c>
    </row>
    <row r="41" spans="1:10" x14ac:dyDescent="0.25">
      <c r="A41">
        <v>3584071</v>
      </c>
      <c r="B41" t="s">
        <v>1129</v>
      </c>
      <c r="C41" t="s">
        <v>1130</v>
      </c>
      <c r="D41" t="s">
        <v>1131</v>
      </c>
      <c r="E41" t="s">
        <v>1121</v>
      </c>
      <c r="F41" t="s">
        <v>976</v>
      </c>
      <c r="G41" t="s">
        <v>1008</v>
      </c>
      <c r="H41">
        <v>49</v>
      </c>
      <c r="I41" t="s">
        <v>1035</v>
      </c>
      <c r="J41" t="s">
        <v>1132</v>
      </c>
    </row>
    <row r="42" spans="1:10" x14ac:dyDescent="0.25">
      <c r="A42">
        <v>3509428</v>
      </c>
      <c r="B42" t="s">
        <v>1133</v>
      </c>
      <c r="C42" t="s">
        <v>1134</v>
      </c>
      <c r="D42" t="s">
        <v>1135</v>
      </c>
      <c r="E42" t="s">
        <v>1136</v>
      </c>
      <c r="F42" t="s">
        <v>976</v>
      </c>
      <c r="G42" t="s">
        <v>1008</v>
      </c>
      <c r="H42">
        <v>49</v>
      </c>
      <c r="I42" t="s">
        <v>1035</v>
      </c>
      <c r="J42" t="s">
        <v>1137</v>
      </c>
    </row>
    <row r="43" spans="1:10" x14ac:dyDescent="0.25">
      <c r="A43">
        <v>3494327</v>
      </c>
      <c r="B43" t="s">
        <v>1138</v>
      </c>
      <c r="C43" t="s">
        <v>1139</v>
      </c>
      <c r="D43" t="s">
        <v>1135</v>
      </c>
      <c r="E43" t="s">
        <v>1136</v>
      </c>
      <c r="F43" t="s">
        <v>976</v>
      </c>
      <c r="G43" t="s">
        <v>1008</v>
      </c>
      <c r="H43">
        <v>49</v>
      </c>
      <c r="I43" t="s">
        <v>1035</v>
      </c>
      <c r="J43" t="s">
        <v>1137</v>
      </c>
    </row>
    <row r="44" spans="1:10" x14ac:dyDescent="0.25">
      <c r="A44">
        <v>3509818</v>
      </c>
      <c r="B44" t="s">
        <v>1140</v>
      </c>
      <c r="C44" t="s">
        <v>1141</v>
      </c>
      <c r="D44" t="s">
        <v>1135</v>
      </c>
      <c r="E44" t="s">
        <v>1136</v>
      </c>
      <c r="F44" t="s">
        <v>976</v>
      </c>
      <c r="G44" t="s">
        <v>1008</v>
      </c>
      <c r="H44">
        <v>49</v>
      </c>
      <c r="I44" t="s">
        <v>1035</v>
      </c>
      <c r="J44" t="s">
        <v>1137</v>
      </c>
    </row>
    <row r="45" spans="1:10" x14ac:dyDescent="0.25">
      <c r="A45">
        <v>40306</v>
      </c>
      <c r="B45" t="s">
        <v>1142</v>
      </c>
      <c r="C45" t="s">
        <v>1143</v>
      </c>
      <c r="D45" t="s">
        <v>1144</v>
      </c>
      <c r="E45" t="s">
        <v>1055</v>
      </c>
      <c r="F45" t="s">
        <v>976</v>
      </c>
      <c r="G45" t="s">
        <v>1008</v>
      </c>
      <c r="H45">
        <v>49</v>
      </c>
      <c r="I45" t="s">
        <v>1035</v>
      </c>
      <c r="J45" t="s">
        <v>1145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A7607-0F39-42EB-8303-77DE4EE024EA}">
  <sheetPr filterMode="1"/>
  <dimension ref="A1:K239"/>
  <sheetViews>
    <sheetView workbookViewId="0">
      <selection activeCell="C93" sqref="C93:C135"/>
    </sheetView>
  </sheetViews>
  <sheetFormatPr baseColWidth="10" defaultRowHeight="15" x14ac:dyDescent="0.25"/>
  <cols>
    <col min="1" max="2" width="18.7109375" bestFit="1" customWidth="1"/>
    <col min="9" max="9" width="52.140625" bestFit="1" customWidth="1"/>
  </cols>
  <sheetData>
    <row r="1" spans="1:11" x14ac:dyDescent="0.25">
      <c r="A1" s="11" t="s">
        <v>28</v>
      </c>
      <c r="B1" s="11" t="s">
        <v>28</v>
      </c>
      <c r="C1" s="11" t="s">
        <v>29</v>
      </c>
      <c r="D1" s="11" t="s">
        <v>30</v>
      </c>
      <c r="E1" s="11" t="s">
        <v>31</v>
      </c>
      <c r="F1" s="11" t="s">
        <v>32</v>
      </c>
      <c r="G1" s="11" t="s">
        <v>33</v>
      </c>
      <c r="H1" s="11" t="s">
        <v>34</v>
      </c>
      <c r="I1" s="11" t="s">
        <v>35</v>
      </c>
      <c r="J1" s="11" t="s">
        <v>36</v>
      </c>
      <c r="K1" s="11" t="s">
        <v>37</v>
      </c>
    </row>
    <row r="2" spans="1:11" hidden="1" x14ac:dyDescent="0.25">
      <c r="A2">
        <v>3061585</v>
      </c>
      <c r="B2" t="s">
        <v>195</v>
      </c>
      <c r="C2" s="12">
        <v>251472</v>
      </c>
      <c r="D2" t="s">
        <v>133</v>
      </c>
      <c r="E2" t="s">
        <v>196</v>
      </c>
      <c r="F2" s="13">
        <v>43229</v>
      </c>
      <c r="G2" t="s">
        <v>41</v>
      </c>
      <c r="H2" t="s">
        <v>191</v>
      </c>
      <c r="I2" t="s">
        <v>197</v>
      </c>
      <c r="J2" t="s">
        <v>118</v>
      </c>
      <c r="K2" t="s">
        <v>198</v>
      </c>
    </row>
    <row r="3" spans="1:11" hidden="1" x14ac:dyDescent="0.25">
      <c r="A3">
        <v>3073736</v>
      </c>
      <c r="B3" t="s">
        <v>199</v>
      </c>
      <c r="C3" s="12">
        <v>1227995</v>
      </c>
      <c r="D3" t="s">
        <v>133</v>
      </c>
      <c r="E3" t="s">
        <v>200</v>
      </c>
      <c r="F3" s="13">
        <v>43245</v>
      </c>
      <c r="G3" t="s">
        <v>41</v>
      </c>
      <c r="H3" t="s">
        <v>191</v>
      </c>
      <c r="I3" t="s">
        <v>201</v>
      </c>
      <c r="J3" t="s">
        <v>193</v>
      </c>
      <c r="K3" t="s">
        <v>202</v>
      </c>
    </row>
    <row r="4" spans="1:11" hidden="1" x14ac:dyDescent="0.25">
      <c r="A4" s="16" t="s">
        <v>203</v>
      </c>
      <c r="B4" s="16" t="s">
        <v>203</v>
      </c>
      <c r="C4" s="17">
        <v>1479467</v>
      </c>
      <c r="D4" s="16" t="s">
        <v>164</v>
      </c>
      <c r="E4" s="16" t="s">
        <v>204</v>
      </c>
      <c r="F4" s="18">
        <v>43350</v>
      </c>
      <c r="G4" s="16" t="s">
        <v>205</v>
      </c>
      <c r="H4" s="16" t="s">
        <v>191</v>
      </c>
      <c r="I4" s="16" t="s">
        <v>206</v>
      </c>
      <c r="J4" s="16" t="s">
        <v>194</v>
      </c>
      <c r="K4" s="16" t="s">
        <v>207</v>
      </c>
    </row>
    <row r="5" spans="1:11" hidden="1" x14ac:dyDescent="0.25">
      <c r="A5">
        <v>3168507</v>
      </c>
      <c r="B5" t="s">
        <v>208</v>
      </c>
      <c r="C5" s="12">
        <v>31200</v>
      </c>
      <c r="D5" t="s">
        <v>133</v>
      </c>
      <c r="E5" t="s">
        <v>209</v>
      </c>
      <c r="F5" s="13">
        <v>43371</v>
      </c>
      <c r="G5" t="s">
        <v>41</v>
      </c>
      <c r="H5" t="s">
        <v>210</v>
      </c>
      <c r="I5" t="s">
        <v>211</v>
      </c>
      <c r="J5" t="s">
        <v>118</v>
      </c>
      <c r="K5" t="s">
        <v>212</v>
      </c>
    </row>
    <row r="6" spans="1:11" hidden="1" x14ac:dyDescent="0.25">
      <c r="A6">
        <v>3217744</v>
      </c>
      <c r="B6" t="s">
        <v>213</v>
      </c>
      <c r="C6" s="12">
        <v>31200</v>
      </c>
      <c r="D6" t="s">
        <v>133</v>
      </c>
      <c r="E6" t="s">
        <v>214</v>
      </c>
      <c r="F6" s="13">
        <v>43444</v>
      </c>
      <c r="G6" t="s">
        <v>41</v>
      </c>
      <c r="H6" t="s">
        <v>210</v>
      </c>
      <c r="I6" t="s">
        <v>211</v>
      </c>
      <c r="J6" t="s">
        <v>118</v>
      </c>
      <c r="K6" t="s">
        <v>215</v>
      </c>
    </row>
    <row r="7" spans="1:11" hidden="1" x14ac:dyDescent="0.25">
      <c r="A7">
        <v>3229826</v>
      </c>
      <c r="B7" t="s">
        <v>216</v>
      </c>
      <c r="C7" s="12">
        <v>62787</v>
      </c>
      <c r="D7" t="s">
        <v>133</v>
      </c>
      <c r="E7" t="s">
        <v>217</v>
      </c>
      <c r="F7" s="13">
        <v>43469</v>
      </c>
      <c r="G7" t="s">
        <v>41</v>
      </c>
      <c r="H7" t="s">
        <v>210</v>
      </c>
      <c r="I7" t="s">
        <v>218</v>
      </c>
      <c r="J7" t="s">
        <v>219</v>
      </c>
      <c r="K7" t="s">
        <v>215</v>
      </c>
    </row>
    <row r="8" spans="1:11" hidden="1" x14ac:dyDescent="0.25">
      <c r="A8" s="16" t="s">
        <v>220</v>
      </c>
      <c r="B8" s="16" t="s">
        <v>220</v>
      </c>
      <c r="C8" s="17">
        <v>125187</v>
      </c>
      <c r="D8" s="16" t="s">
        <v>133</v>
      </c>
      <c r="E8" s="16" t="s">
        <v>221</v>
      </c>
      <c r="F8" s="18">
        <v>43503</v>
      </c>
      <c r="G8" s="16" t="s">
        <v>205</v>
      </c>
      <c r="H8" s="16" t="s">
        <v>210</v>
      </c>
      <c r="I8" s="16" t="s">
        <v>222</v>
      </c>
      <c r="J8" s="16" t="s">
        <v>194</v>
      </c>
      <c r="K8" s="16" t="s">
        <v>207</v>
      </c>
    </row>
    <row r="9" spans="1:11" hidden="1" x14ac:dyDescent="0.25">
      <c r="A9">
        <v>3154904</v>
      </c>
      <c r="B9" t="s">
        <v>223</v>
      </c>
      <c r="C9" s="12">
        <v>313541</v>
      </c>
      <c r="D9" t="s">
        <v>133</v>
      </c>
      <c r="E9" t="s">
        <v>224</v>
      </c>
      <c r="F9" s="13">
        <v>43354</v>
      </c>
      <c r="G9" t="s">
        <v>41</v>
      </c>
      <c r="H9" t="s">
        <v>225</v>
      </c>
      <c r="I9" t="s">
        <v>226</v>
      </c>
      <c r="J9" t="s">
        <v>124</v>
      </c>
      <c r="K9" t="s">
        <v>125</v>
      </c>
    </row>
    <row r="10" spans="1:11" hidden="1" x14ac:dyDescent="0.25">
      <c r="A10">
        <v>3158576</v>
      </c>
      <c r="B10" t="s">
        <v>121</v>
      </c>
      <c r="C10" s="12">
        <v>803630</v>
      </c>
      <c r="D10" t="s">
        <v>133</v>
      </c>
      <c r="E10" t="s">
        <v>122</v>
      </c>
      <c r="F10" s="13">
        <v>43358</v>
      </c>
      <c r="G10" t="s">
        <v>41</v>
      </c>
      <c r="H10" t="s">
        <v>225</v>
      </c>
      <c r="I10" t="s">
        <v>226</v>
      </c>
      <c r="J10" t="s">
        <v>124</v>
      </c>
      <c r="K10" t="s">
        <v>125</v>
      </c>
    </row>
    <row r="11" spans="1:11" hidden="1" x14ac:dyDescent="0.25">
      <c r="A11">
        <v>3061582</v>
      </c>
      <c r="B11" t="s">
        <v>132</v>
      </c>
      <c r="C11" s="12">
        <v>199900</v>
      </c>
      <c r="D11" t="s">
        <v>232</v>
      </c>
      <c r="E11" t="s">
        <v>134</v>
      </c>
      <c r="F11" s="13">
        <v>43229</v>
      </c>
      <c r="G11" t="s">
        <v>112</v>
      </c>
      <c r="H11" t="s">
        <v>231</v>
      </c>
      <c r="I11" t="s">
        <v>135</v>
      </c>
      <c r="J11" t="s">
        <v>136</v>
      </c>
      <c r="K11" t="s">
        <v>137</v>
      </c>
    </row>
    <row r="12" spans="1:11" hidden="1" x14ac:dyDescent="0.25">
      <c r="A12" s="16" t="s">
        <v>227</v>
      </c>
      <c r="B12" s="16" t="s">
        <v>227</v>
      </c>
      <c r="C12" s="17">
        <v>1317071</v>
      </c>
      <c r="D12" s="16" t="s">
        <v>133</v>
      </c>
      <c r="E12" s="16" t="s">
        <v>229</v>
      </c>
      <c r="F12" s="18">
        <v>43503</v>
      </c>
      <c r="G12" s="16" t="s">
        <v>205</v>
      </c>
      <c r="H12" s="16" t="s">
        <v>225</v>
      </c>
      <c r="I12" s="16" t="s">
        <v>222</v>
      </c>
      <c r="J12" s="16" t="s">
        <v>228</v>
      </c>
      <c r="K12" s="16" t="s">
        <v>230</v>
      </c>
    </row>
    <row r="13" spans="1:11" hidden="1" x14ac:dyDescent="0.25">
      <c r="A13">
        <v>3169631</v>
      </c>
      <c r="B13" t="s">
        <v>171</v>
      </c>
      <c r="C13" s="12">
        <v>188880</v>
      </c>
      <c r="D13" t="s">
        <v>133</v>
      </c>
      <c r="E13" t="s">
        <v>168</v>
      </c>
      <c r="F13" s="13">
        <v>43373</v>
      </c>
      <c r="G13" t="s">
        <v>41</v>
      </c>
      <c r="H13" t="s">
        <v>233</v>
      </c>
      <c r="I13" t="s">
        <v>234</v>
      </c>
      <c r="J13" t="s">
        <v>169</v>
      </c>
      <c r="K13" t="s">
        <v>170</v>
      </c>
    </row>
    <row r="14" spans="1:11" hidden="1" x14ac:dyDescent="0.25">
      <c r="A14" s="16" t="s">
        <v>236</v>
      </c>
      <c r="B14" s="16" t="s">
        <v>236</v>
      </c>
      <c r="C14" s="17">
        <v>188880</v>
      </c>
      <c r="D14" s="16" t="s">
        <v>133</v>
      </c>
      <c r="E14" s="16" t="s">
        <v>237</v>
      </c>
      <c r="F14" s="18">
        <v>43903</v>
      </c>
      <c r="G14" s="16" t="s">
        <v>205</v>
      </c>
      <c r="H14" s="16" t="s">
        <v>233</v>
      </c>
      <c r="I14" s="16" t="s">
        <v>238</v>
      </c>
      <c r="J14" s="16" t="s">
        <v>235</v>
      </c>
      <c r="K14" s="16" t="s">
        <v>239</v>
      </c>
    </row>
    <row r="15" spans="1:11" hidden="1" x14ac:dyDescent="0.25">
      <c r="A15">
        <v>3142603</v>
      </c>
      <c r="B15" t="s">
        <v>240</v>
      </c>
      <c r="C15" s="12">
        <v>113900</v>
      </c>
      <c r="D15" t="s">
        <v>133</v>
      </c>
      <c r="E15" t="s">
        <v>241</v>
      </c>
      <c r="F15" s="13">
        <v>43338</v>
      </c>
      <c r="G15" t="s">
        <v>41</v>
      </c>
      <c r="H15" t="s">
        <v>242</v>
      </c>
      <c r="I15" t="s">
        <v>243</v>
      </c>
      <c r="J15" t="s">
        <v>244</v>
      </c>
      <c r="K15" t="s">
        <v>245</v>
      </c>
    </row>
    <row r="16" spans="1:11" hidden="1" x14ac:dyDescent="0.25">
      <c r="A16">
        <v>3168741</v>
      </c>
      <c r="B16" t="s">
        <v>246</v>
      </c>
      <c r="C16" s="12">
        <v>51300</v>
      </c>
      <c r="D16" t="s">
        <v>133</v>
      </c>
      <c r="E16" t="s">
        <v>247</v>
      </c>
      <c r="F16" s="13">
        <v>43371</v>
      </c>
      <c r="G16" t="s">
        <v>41</v>
      </c>
      <c r="H16" t="s">
        <v>242</v>
      </c>
      <c r="I16" t="s">
        <v>248</v>
      </c>
      <c r="J16" t="s">
        <v>249</v>
      </c>
      <c r="K16" t="s">
        <v>250</v>
      </c>
    </row>
    <row r="17" spans="1:11" hidden="1" x14ac:dyDescent="0.25">
      <c r="A17">
        <v>3169631</v>
      </c>
      <c r="B17" t="s">
        <v>171</v>
      </c>
      <c r="C17" s="12">
        <v>556871</v>
      </c>
      <c r="D17" t="s">
        <v>133</v>
      </c>
      <c r="E17" t="s">
        <v>168</v>
      </c>
      <c r="F17" s="13">
        <v>43373</v>
      </c>
      <c r="G17" t="s">
        <v>41</v>
      </c>
      <c r="H17" t="s">
        <v>242</v>
      </c>
      <c r="I17" t="s">
        <v>251</v>
      </c>
      <c r="J17" t="s">
        <v>169</v>
      </c>
      <c r="K17" t="s">
        <v>170</v>
      </c>
    </row>
    <row r="18" spans="1:11" hidden="1" x14ac:dyDescent="0.25">
      <c r="A18">
        <v>3210554</v>
      </c>
      <c r="B18" t="s">
        <v>252</v>
      </c>
      <c r="C18" s="12">
        <v>213216</v>
      </c>
      <c r="D18" t="s">
        <v>133</v>
      </c>
      <c r="E18" t="s">
        <v>253</v>
      </c>
      <c r="F18" s="13">
        <v>43432</v>
      </c>
      <c r="G18" t="s">
        <v>41</v>
      </c>
      <c r="H18" t="s">
        <v>242</v>
      </c>
      <c r="I18" t="s">
        <v>254</v>
      </c>
      <c r="J18" t="s">
        <v>255</v>
      </c>
      <c r="K18" t="s">
        <v>256</v>
      </c>
    </row>
    <row r="19" spans="1:11" hidden="1" x14ac:dyDescent="0.25">
      <c r="A19">
        <v>3208762</v>
      </c>
      <c r="B19" t="s">
        <v>257</v>
      </c>
      <c r="C19" s="12">
        <v>152112</v>
      </c>
      <c r="D19" t="s">
        <v>133</v>
      </c>
      <c r="E19" t="s">
        <v>258</v>
      </c>
      <c r="F19" s="13">
        <v>43431</v>
      </c>
      <c r="G19" t="s">
        <v>41</v>
      </c>
      <c r="H19" t="s">
        <v>242</v>
      </c>
      <c r="I19" t="s">
        <v>254</v>
      </c>
      <c r="J19" t="s">
        <v>255</v>
      </c>
      <c r="K19" t="s">
        <v>256</v>
      </c>
    </row>
    <row r="20" spans="1:11" hidden="1" x14ac:dyDescent="0.25">
      <c r="A20">
        <v>3210557</v>
      </c>
      <c r="B20" t="s">
        <v>259</v>
      </c>
      <c r="C20" s="12">
        <v>51300</v>
      </c>
      <c r="D20" t="s">
        <v>133</v>
      </c>
      <c r="E20" t="s">
        <v>260</v>
      </c>
      <c r="F20" s="13">
        <v>43432</v>
      </c>
      <c r="G20" t="s">
        <v>41</v>
      </c>
      <c r="H20" t="s">
        <v>242</v>
      </c>
      <c r="I20" t="s">
        <v>211</v>
      </c>
      <c r="J20" t="s">
        <v>118</v>
      </c>
      <c r="K20" t="s">
        <v>261</v>
      </c>
    </row>
    <row r="21" spans="1:11" hidden="1" x14ac:dyDescent="0.25">
      <c r="A21">
        <v>3210573</v>
      </c>
      <c r="B21" t="s">
        <v>262</v>
      </c>
      <c r="C21" s="12">
        <v>559900</v>
      </c>
      <c r="D21" t="s">
        <v>133</v>
      </c>
      <c r="E21" t="s">
        <v>263</v>
      </c>
      <c r="F21" s="13">
        <v>43420</v>
      </c>
      <c r="G21" t="s">
        <v>41</v>
      </c>
      <c r="H21" t="s">
        <v>242</v>
      </c>
      <c r="I21" t="s">
        <v>211</v>
      </c>
      <c r="J21" t="s">
        <v>118</v>
      </c>
      <c r="K21" t="s">
        <v>261</v>
      </c>
    </row>
    <row r="22" spans="1:11" hidden="1" x14ac:dyDescent="0.25">
      <c r="A22">
        <v>3232034</v>
      </c>
      <c r="B22" t="s">
        <v>265</v>
      </c>
      <c r="C22" s="12">
        <v>33100</v>
      </c>
      <c r="D22" t="s">
        <v>138</v>
      </c>
      <c r="E22" t="s">
        <v>266</v>
      </c>
      <c r="F22" s="13">
        <v>43475</v>
      </c>
      <c r="G22" t="s">
        <v>41</v>
      </c>
      <c r="H22" t="s">
        <v>242</v>
      </c>
      <c r="I22" t="s">
        <v>211</v>
      </c>
      <c r="J22" t="s">
        <v>118</v>
      </c>
      <c r="K22" t="s">
        <v>120</v>
      </c>
    </row>
    <row r="23" spans="1:11" hidden="1" x14ac:dyDescent="0.25">
      <c r="A23">
        <v>3235589</v>
      </c>
      <c r="B23" t="s">
        <v>267</v>
      </c>
      <c r="C23" s="12">
        <v>760433</v>
      </c>
      <c r="D23" t="s">
        <v>138</v>
      </c>
      <c r="E23" t="s">
        <v>268</v>
      </c>
      <c r="F23" s="13">
        <v>43480</v>
      </c>
      <c r="G23" t="s">
        <v>41</v>
      </c>
      <c r="H23" t="s">
        <v>242</v>
      </c>
      <c r="I23" t="s">
        <v>211</v>
      </c>
      <c r="J23" t="s">
        <v>118</v>
      </c>
      <c r="K23" t="s">
        <v>120</v>
      </c>
    </row>
    <row r="24" spans="1:11" hidden="1" x14ac:dyDescent="0.25">
      <c r="A24">
        <v>3240224</v>
      </c>
      <c r="B24" t="s">
        <v>269</v>
      </c>
      <c r="C24" s="12">
        <v>24100</v>
      </c>
      <c r="D24" t="s">
        <v>138</v>
      </c>
      <c r="E24" t="s">
        <v>270</v>
      </c>
      <c r="F24" s="13">
        <v>43488</v>
      </c>
      <c r="G24" t="s">
        <v>41</v>
      </c>
      <c r="H24" t="s">
        <v>242</v>
      </c>
      <c r="I24" t="s">
        <v>211</v>
      </c>
      <c r="J24" t="s">
        <v>118</v>
      </c>
      <c r="K24" t="s">
        <v>120</v>
      </c>
    </row>
    <row r="25" spans="1:11" hidden="1" x14ac:dyDescent="0.25">
      <c r="A25">
        <v>3237772</v>
      </c>
      <c r="B25" t="s">
        <v>116</v>
      </c>
      <c r="C25" s="12">
        <v>37600</v>
      </c>
      <c r="D25" t="s">
        <v>138</v>
      </c>
      <c r="E25" t="s">
        <v>119</v>
      </c>
      <c r="F25" s="13">
        <v>43484</v>
      </c>
      <c r="G25" t="s">
        <v>41</v>
      </c>
      <c r="H25" t="s">
        <v>242</v>
      </c>
      <c r="I25" t="s">
        <v>211</v>
      </c>
      <c r="J25" t="s">
        <v>118</v>
      </c>
      <c r="K25" t="s">
        <v>120</v>
      </c>
    </row>
    <row r="26" spans="1:11" hidden="1" x14ac:dyDescent="0.25">
      <c r="A26">
        <v>3239946</v>
      </c>
      <c r="B26" t="s">
        <v>271</v>
      </c>
      <c r="C26" s="12">
        <v>207725</v>
      </c>
      <c r="D26" t="s">
        <v>133</v>
      </c>
      <c r="E26" t="s">
        <v>272</v>
      </c>
      <c r="F26" s="13">
        <v>43488</v>
      </c>
      <c r="G26" t="s">
        <v>41</v>
      </c>
      <c r="H26" t="s">
        <v>242</v>
      </c>
      <c r="I26" t="s">
        <v>273</v>
      </c>
      <c r="J26" t="s">
        <v>127</v>
      </c>
      <c r="K26" t="s">
        <v>129</v>
      </c>
    </row>
    <row r="27" spans="1:11" hidden="1" x14ac:dyDescent="0.25">
      <c r="A27">
        <v>3242864</v>
      </c>
      <c r="B27" t="s">
        <v>274</v>
      </c>
      <c r="C27" s="12">
        <v>116039</v>
      </c>
      <c r="D27" t="s">
        <v>133</v>
      </c>
      <c r="E27" t="s">
        <v>275</v>
      </c>
      <c r="F27" s="13">
        <v>43492</v>
      </c>
      <c r="G27" t="s">
        <v>41</v>
      </c>
      <c r="H27" t="s">
        <v>242</v>
      </c>
      <c r="I27" t="s">
        <v>276</v>
      </c>
      <c r="J27" t="s">
        <v>127</v>
      </c>
      <c r="K27" t="s">
        <v>129</v>
      </c>
    </row>
    <row r="28" spans="1:11" hidden="1" x14ac:dyDescent="0.25">
      <c r="A28">
        <v>3245692</v>
      </c>
      <c r="B28" t="s">
        <v>277</v>
      </c>
      <c r="C28" s="12">
        <v>55014</v>
      </c>
      <c r="D28" t="s">
        <v>133</v>
      </c>
      <c r="E28" t="s">
        <v>278</v>
      </c>
      <c r="F28" s="13">
        <v>43495</v>
      </c>
      <c r="G28" t="s">
        <v>41</v>
      </c>
      <c r="H28" t="s">
        <v>242</v>
      </c>
      <c r="I28" t="s">
        <v>276</v>
      </c>
      <c r="J28" t="s">
        <v>127</v>
      </c>
      <c r="K28" t="s">
        <v>129</v>
      </c>
    </row>
    <row r="29" spans="1:11" hidden="1" x14ac:dyDescent="0.25">
      <c r="A29">
        <v>3246200</v>
      </c>
      <c r="B29" t="s">
        <v>126</v>
      </c>
      <c r="C29" s="12">
        <v>40800</v>
      </c>
      <c r="D29" t="s">
        <v>133</v>
      </c>
      <c r="E29" t="s">
        <v>128</v>
      </c>
      <c r="F29" s="13">
        <v>43496</v>
      </c>
      <c r="G29" t="s">
        <v>41</v>
      </c>
      <c r="H29" t="s">
        <v>242</v>
      </c>
      <c r="I29" t="s">
        <v>276</v>
      </c>
      <c r="J29" t="s">
        <v>127</v>
      </c>
      <c r="K29" t="s">
        <v>129</v>
      </c>
    </row>
    <row r="30" spans="1:11" hidden="1" x14ac:dyDescent="0.25">
      <c r="A30">
        <v>3239012</v>
      </c>
      <c r="B30" t="s">
        <v>279</v>
      </c>
      <c r="C30" s="12">
        <v>100552</v>
      </c>
      <c r="D30" t="s">
        <v>133</v>
      </c>
      <c r="E30" t="s">
        <v>280</v>
      </c>
      <c r="F30" s="13">
        <v>43486</v>
      </c>
      <c r="G30" t="s">
        <v>41</v>
      </c>
      <c r="H30" t="s">
        <v>242</v>
      </c>
      <c r="I30" t="s">
        <v>281</v>
      </c>
      <c r="J30" t="s">
        <v>282</v>
      </c>
      <c r="K30" t="s">
        <v>283</v>
      </c>
    </row>
    <row r="31" spans="1:11" hidden="1" x14ac:dyDescent="0.25">
      <c r="A31">
        <v>3237504</v>
      </c>
      <c r="B31" t="s">
        <v>284</v>
      </c>
      <c r="C31" s="12">
        <v>72500</v>
      </c>
      <c r="D31" t="s">
        <v>133</v>
      </c>
      <c r="E31" t="s">
        <v>285</v>
      </c>
      <c r="F31" s="13">
        <v>43483</v>
      </c>
      <c r="G31" t="s">
        <v>41</v>
      </c>
      <c r="H31" t="s">
        <v>242</v>
      </c>
      <c r="I31" t="s">
        <v>211</v>
      </c>
      <c r="J31" t="s">
        <v>118</v>
      </c>
      <c r="K31" t="s">
        <v>286</v>
      </c>
    </row>
    <row r="32" spans="1:11" hidden="1" x14ac:dyDescent="0.25">
      <c r="A32">
        <v>3279764</v>
      </c>
      <c r="B32" t="s">
        <v>287</v>
      </c>
      <c r="C32" s="12">
        <v>143700</v>
      </c>
      <c r="D32" t="s">
        <v>133</v>
      </c>
      <c r="E32" t="s">
        <v>288</v>
      </c>
      <c r="F32" s="13">
        <v>43543</v>
      </c>
      <c r="G32" t="s">
        <v>41</v>
      </c>
      <c r="H32" t="s">
        <v>242</v>
      </c>
      <c r="I32" t="s">
        <v>289</v>
      </c>
      <c r="J32" t="s">
        <v>118</v>
      </c>
      <c r="K32" t="s">
        <v>290</v>
      </c>
    </row>
    <row r="33" spans="1:11" hidden="1" x14ac:dyDescent="0.25">
      <c r="A33">
        <v>3283412</v>
      </c>
      <c r="B33" t="s">
        <v>291</v>
      </c>
      <c r="C33" s="12">
        <v>47800</v>
      </c>
      <c r="D33" t="s">
        <v>133</v>
      </c>
      <c r="E33" t="s">
        <v>292</v>
      </c>
      <c r="F33" s="13">
        <v>43546</v>
      </c>
      <c r="G33" t="s">
        <v>41</v>
      </c>
      <c r="H33" t="s">
        <v>242</v>
      </c>
      <c r="I33" t="s">
        <v>289</v>
      </c>
      <c r="J33" t="s">
        <v>118</v>
      </c>
      <c r="K33" t="s">
        <v>290</v>
      </c>
    </row>
    <row r="34" spans="1:11" hidden="1" x14ac:dyDescent="0.25">
      <c r="A34">
        <v>3283416</v>
      </c>
      <c r="B34" t="s">
        <v>293</v>
      </c>
      <c r="C34" s="12">
        <v>47800</v>
      </c>
      <c r="D34" t="s">
        <v>133</v>
      </c>
      <c r="E34" t="s">
        <v>294</v>
      </c>
      <c r="F34" s="13">
        <v>43546</v>
      </c>
      <c r="G34" t="s">
        <v>41</v>
      </c>
      <c r="H34" t="s">
        <v>242</v>
      </c>
      <c r="I34" t="s">
        <v>295</v>
      </c>
      <c r="J34" t="s">
        <v>118</v>
      </c>
      <c r="K34" t="s">
        <v>290</v>
      </c>
    </row>
    <row r="35" spans="1:11" hidden="1" x14ac:dyDescent="0.25">
      <c r="A35">
        <v>3290172</v>
      </c>
      <c r="B35" t="s">
        <v>296</v>
      </c>
      <c r="C35" s="12">
        <v>96538</v>
      </c>
      <c r="D35" t="s">
        <v>133</v>
      </c>
      <c r="E35" t="s">
        <v>297</v>
      </c>
      <c r="F35" s="13">
        <v>43556</v>
      </c>
      <c r="G35" t="s">
        <v>41</v>
      </c>
      <c r="H35" t="s">
        <v>242</v>
      </c>
      <c r="I35" t="s">
        <v>298</v>
      </c>
      <c r="J35" t="s">
        <v>118</v>
      </c>
      <c r="K35" t="s">
        <v>290</v>
      </c>
    </row>
    <row r="36" spans="1:11" hidden="1" x14ac:dyDescent="0.25">
      <c r="A36">
        <v>3284383</v>
      </c>
      <c r="B36" t="s">
        <v>299</v>
      </c>
      <c r="C36" s="12">
        <v>197784</v>
      </c>
      <c r="D36" t="s">
        <v>133</v>
      </c>
      <c r="E36" t="s">
        <v>300</v>
      </c>
      <c r="F36" s="13">
        <v>43548</v>
      </c>
      <c r="G36" t="s">
        <v>41</v>
      </c>
      <c r="H36" t="s">
        <v>242</v>
      </c>
      <c r="I36" t="s">
        <v>301</v>
      </c>
      <c r="J36" t="s">
        <v>302</v>
      </c>
      <c r="K36" t="s">
        <v>303</v>
      </c>
    </row>
    <row r="37" spans="1:11" hidden="1" x14ac:dyDescent="0.25">
      <c r="A37">
        <v>3288653</v>
      </c>
      <c r="B37" t="s">
        <v>304</v>
      </c>
      <c r="C37" s="12">
        <v>391058</v>
      </c>
      <c r="D37" t="s">
        <v>133</v>
      </c>
      <c r="E37" t="s">
        <v>305</v>
      </c>
      <c r="F37" s="13">
        <v>43553</v>
      </c>
      <c r="G37" t="s">
        <v>41</v>
      </c>
      <c r="H37" t="s">
        <v>242</v>
      </c>
      <c r="I37" t="s">
        <v>306</v>
      </c>
      <c r="J37" t="s">
        <v>307</v>
      </c>
      <c r="K37" t="s">
        <v>308</v>
      </c>
    </row>
    <row r="38" spans="1:11" hidden="1" x14ac:dyDescent="0.25">
      <c r="A38">
        <v>1900986672</v>
      </c>
      <c r="B38" t="s">
        <v>132</v>
      </c>
      <c r="C38" s="12">
        <v>168400</v>
      </c>
      <c r="D38" t="s">
        <v>133</v>
      </c>
      <c r="E38" t="s">
        <v>134</v>
      </c>
      <c r="F38" s="13">
        <v>43229</v>
      </c>
      <c r="G38" t="s">
        <v>112</v>
      </c>
      <c r="H38" t="s">
        <v>242</v>
      </c>
      <c r="I38" t="s">
        <v>309</v>
      </c>
      <c r="J38" t="s">
        <v>136</v>
      </c>
      <c r="K38" t="s">
        <v>137</v>
      </c>
    </row>
    <row r="39" spans="1:11" hidden="1" x14ac:dyDescent="0.25">
      <c r="A39">
        <v>3061583</v>
      </c>
      <c r="B39" t="s">
        <v>310</v>
      </c>
      <c r="C39" s="12">
        <v>1039246</v>
      </c>
      <c r="D39" t="s">
        <v>133</v>
      </c>
      <c r="E39" t="s">
        <v>311</v>
      </c>
      <c r="F39" s="13">
        <v>43229</v>
      </c>
      <c r="G39" t="s">
        <v>41</v>
      </c>
      <c r="H39" t="s">
        <v>242</v>
      </c>
      <c r="I39" t="s">
        <v>312</v>
      </c>
      <c r="J39" t="s">
        <v>313</v>
      </c>
      <c r="K39" t="s">
        <v>314</v>
      </c>
    </row>
    <row r="40" spans="1:11" hidden="1" x14ac:dyDescent="0.25">
      <c r="A40">
        <v>3103335</v>
      </c>
      <c r="B40" t="s">
        <v>110</v>
      </c>
      <c r="C40" s="12">
        <v>97617</v>
      </c>
      <c r="D40" t="s">
        <v>133</v>
      </c>
      <c r="E40" t="s">
        <v>114</v>
      </c>
      <c r="F40" s="13">
        <v>43286</v>
      </c>
      <c r="G40" t="s">
        <v>41</v>
      </c>
      <c r="H40" t="s">
        <v>242</v>
      </c>
      <c r="I40" t="s">
        <v>315</v>
      </c>
      <c r="J40" t="s">
        <v>113</v>
      </c>
      <c r="K40" t="s">
        <v>115</v>
      </c>
    </row>
    <row r="41" spans="1:11" hidden="1" x14ac:dyDescent="0.25">
      <c r="A41">
        <v>3124504</v>
      </c>
      <c r="B41" t="s">
        <v>316</v>
      </c>
      <c r="C41" s="12">
        <v>361197</v>
      </c>
      <c r="D41" t="s">
        <v>138</v>
      </c>
      <c r="E41" t="s">
        <v>317</v>
      </c>
      <c r="F41" s="13">
        <v>43312</v>
      </c>
      <c r="G41" t="s">
        <v>41</v>
      </c>
      <c r="H41" t="s">
        <v>242</v>
      </c>
      <c r="I41" t="s">
        <v>318</v>
      </c>
      <c r="J41" t="s">
        <v>118</v>
      </c>
      <c r="K41" t="s">
        <v>319</v>
      </c>
    </row>
    <row r="42" spans="1:11" hidden="1" x14ac:dyDescent="0.25">
      <c r="A42">
        <v>3237772</v>
      </c>
      <c r="B42" t="s">
        <v>116</v>
      </c>
      <c r="C42" s="12">
        <v>418800</v>
      </c>
      <c r="D42" t="s">
        <v>151</v>
      </c>
      <c r="E42" t="s">
        <v>117</v>
      </c>
      <c r="F42" s="13">
        <v>43595</v>
      </c>
      <c r="G42" t="s">
        <v>112</v>
      </c>
      <c r="H42" t="s">
        <v>242</v>
      </c>
      <c r="I42" t="s">
        <v>324</v>
      </c>
      <c r="J42" t="s">
        <v>118</v>
      </c>
      <c r="K42" t="s">
        <v>325</v>
      </c>
    </row>
    <row r="43" spans="1:11" hidden="1" x14ac:dyDescent="0.25">
      <c r="A43">
        <v>3153639</v>
      </c>
      <c r="B43" t="s">
        <v>130</v>
      </c>
      <c r="C43" s="12">
        <v>52915</v>
      </c>
      <c r="D43" t="s">
        <v>151</v>
      </c>
      <c r="E43" t="s">
        <v>131</v>
      </c>
      <c r="F43" s="13">
        <v>43595</v>
      </c>
      <c r="G43" t="s">
        <v>112</v>
      </c>
      <c r="H43" t="s">
        <v>242</v>
      </c>
      <c r="I43" t="s">
        <v>326</v>
      </c>
      <c r="J43" t="s">
        <v>113</v>
      </c>
      <c r="K43" t="s">
        <v>327</v>
      </c>
    </row>
    <row r="44" spans="1:11" hidden="1" x14ac:dyDescent="0.25">
      <c r="A44">
        <v>3103335</v>
      </c>
      <c r="B44" t="s">
        <v>110</v>
      </c>
      <c r="C44" s="12">
        <v>1424005</v>
      </c>
      <c r="D44" t="s">
        <v>151</v>
      </c>
      <c r="E44" t="s">
        <v>111</v>
      </c>
      <c r="F44" s="13">
        <v>43375</v>
      </c>
      <c r="G44" t="s">
        <v>112</v>
      </c>
      <c r="H44" t="s">
        <v>242</v>
      </c>
      <c r="I44" t="s">
        <v>328</v>
      </c>
      <c r="J44" t="s">
        <v>113</v>
      </c>
      <c r="K44" t="s">
        <v>329</v>
      </c>
    </row>
    <row r="45" spans="1:11" hidden="1" x14ac:dyDescent="0.25">
      <c r="A45">
        <v>3158576</v>
      </c>
      <c r="B45" t="s">
        <v>121</v>
      </c>
      <c r="C45" s="12">
        <v>104600</v>
      </c>
      <c r="D45" t="s">
        <v>133</v>
      </c>
      <c r="E45" t="s">
        <v>123</v>
      </c>
      <c r="F45" s="13">
        <v>43595</v>
      </c>
      <c r="G45" t="s">
        <v>112</v>
      </c>
      <c r="H45" t="s">
        <v>242</v>
      </c>
      <c r="I45" t="s">
        <v>330</v>
      </c>
      <c r="J45" t="s">
        <v>124</v>
      </c>
      <c r="K45" t="s">
        <v>331</v>
      </c>
    </row>
    <row r="46" spans="1:11" hidden="1" x14ac:dyDescent="0.25">
      <c r="A46" s="16" t="s">
        <v>264</v>
      </c>
      <c r="B46" s="16" t="s">
        <v>264</v>
      </c>
      <c r="C46" s="17">
        <v>7737922</v>
      </c>
      <c r="D46" s="16" t="s">
        <v>133</v>
      </c>
      <c r="E46" s="16" t="s">
        <v>320</v>
      </c>
      <c r="F46" s="18">
        <v>43973</v>
      </c>
      <c r="G46" s="16" t="s">
        <v>205</v>
      </c>
      <c r="H46" s="16" t="s">
        <v>242</v>
      </c>
      <c r="I46" s="16" t="s">
        <v>321</v>
      </c>
      <c r="J46" s="16" t="s">
        <v>322</v>
      </c>
      <c r="K46" s="16" t="s">
        <v>323</v>
      </c>
    </row>
    <row r="47" spans="1:11" hidden="1" x14ac:dyDescent="0.25">
      <c r="A47">
        <v>3571474</v>
      </c>
      <c r="B47" t="s">
        <v>334</v>
      </c>
      <c r="C47" s="12">
        <v>665115</v>
      </c>
      <c r="D47" t="s">
        <v>133</v>
      </c>
      <c r="E47" t="s">
        <v>335</v>
      </c>
      <c r="F47" s="13">
        <v>44012</v>
      </c>
      <c r="G47" t="s">
        <v>41</v>
      </c>
      <c r="H47" t="s">
        <v>332</v>
      </c>
      <c r="I47" t="s">
        <v>336</v>
      </c>
      <c r="J47" t="s">
        <v>184</v>
      </c>
      <c r="K47" t="s">
        <v>337</v>
      </c>
    </row>
    <row r="48" spans="1:11" hidden="1" x14ac:dyDescent="0.25">
      <c r="A48" s="16" t="s">
        <v>338</v>
      </c>
      <c r="B48" s="16" t="s">
        <v>338</v>
      </c>
      <c r="C48" s="17">
        <v>665115</v>
      </c>
      <c r="D48" s="16" t="s">
        <v>133</v>
      </c>
      <c r="E48" s="16" t="s">
        <v>339</v>
      </c>
      <c r="F48" s="18">
        <v>44081</v>
      </c>
      <c r="G48" s="16" t="s">
        <v>205</v>
      </c>
      <c r="H48" s="16" t="s">
        <v>332</v>
      </c>
      <c r="I48" s="16" t="s">
        <v>340</v>
      </c>
      <c r="J48" s="16" t="s">
        <v>333</v>
      </c>
      <c r="K48" s="16" t="s">
        <v>341</v>
      </c>
    </row>
    <row r="49" spans="1:11" hidden="1" x14ac:dyDescent="0.25">
      <c r="A49">
        <v>3569429</v>
      </c>
      <c r="B49" t="s">
        <v>177</v>
      </c>
      <c r="C49" s="12">
        <v>231000</v>
      </c>
      <c r="D49" t="s">
        <v>151</v>
      </c>
      <c r="E49" t="s">
        <v>180</v>
      </c>
      <c r="F49" s="13">
        <v>44006</v>
      </c>
      <c r="G49" t="s">
        <v>41</v>
      </c>
      <c r="H49" t="s">
        <v>342</v>
      </c>
      <c r="I49" t="s">
        <v>343</v>
      </c>
      <c r="J49" t="s">
        <v>141</v>
      </c>
      <c r="K49" t="s">
        <v>181</v>
      </c>
    </row>
    <row r="50" spans="1:11" hidden="1" x14ac:dyDescent="0.25">
      <c r="A50">
        <v>3570431</v>
      </c>
      <c r="B50" t="s">
        <v>344</v>
      </c>
      <c r="C50" s="12">
        <v>61200</v>
      </c>
      <c r="D50" t="s">
        <v>138</v>
      </c>
      <c r="E50" t="s">
        <v>345</v>
      </c>
      <c r="F50" s="13">
        <v>44008</v>
      </c>
      <c r="G50" t="s">
        <v>41</v>
      </c>
      <c r="H50" t="s">
        <v>342</v>
      </c>
      <c r="I50" t="s">
        <v>346</v>
      </c>
      <c r="J50" t="s">
        <v>141</v>
      </c>
      <c r="K50" t="s">
        <v>347</v>
      </c>
    </row>
    <row r="51" spans="1:11" hidden="1" x14ac:dyDescent="0.25">
      <c r="A51">
        <v>3588074</v>
      </c>
      <c r="B51" t="s">
        <v>159</v>
      </c>
      <c r="C51" s="12">
        <v>30750</v>
      </c>
      <c r="D51" t="s">
        <v>133</v>
      </c>
      <c r="E51" t="s">
        <v>160</v>
      </c>
      <c r="F51" s="13">
        <v>44067</v>
      </c>
      <c r="G51" t="s">
        <v>41</v>
      </c>
      <c r="H51" t="s">
        <v>342</v>
      </c>
      <c r="I51" t="s">
        <v>348</v>
      </c>
      <c r="J51" t="s">
        <v>158</v>
      </c>
      <c r="K51" t="s">
        <v>162</v>
      </c>
    </row>
    <row r="52" spans="1:11" hidden="1" x14ac:dyDescent="0.25">
      <c r="A52" s="16" t="s">
        <v>349</v>
      </c>
      <c r="B52" s="16" t="s">
        <v>349</v>
      </c>
      <c r="C52" s="17">
        <v>322950</v>
      </c>
      <c r="D52" s="16" t="s">
        <v>133</v>
      </c>
      <c r="E52" s="16" t="s">
        <v>350</v>
      </c>
      <c r="F52" s="18">
        <v>44111</v>
      </c>
      <c r="G52" s="16" t="s">
        <v>205</v>
      </c>
      <c r="H52" s="16" t="s">
        <v>342</v>
      </c>
      <c r="I52" s="16" t="s">
        <v>351</v>
      </c>
      <c r="J52" s="16" t="s">
        <v>235</v>
      </c>
      <c r="K52" s="16" t="s">
        <v>239</v>
      </c>
    </row>
    <row r="53" spans="1:11" hidden="1" x14ac:dyDescent="0.25">
      <c r="A53">
        <v>3581142</v>
      </c>
      <c r="B53" t="s">
        <v>354</v>
      </c>
      <c r="C53" s="12">
        <v>187482</v>
      </c>
      <c r="D53" t="s">
        <v>151</v>
      </c>
      <c r="E53" t="s">
        <v>355</v>
      </c>
      <c r="F53" s="13">
        <v>44044</v>
      </c>
      <c r="G53" t="s">
        <v>41</v>
      </c>
      <c r="H53" t="s">
        <v>353</v>
      </c>
      <c r="I53" t="s">
        <v>356</v>
      </c>
      <c r="J53" t="s">
        <v>68</v>
      </c>
      <c r="K53" t="s">
        <v>357</v>
      </c>
    </row>
    <row r="54" spans="1:11" hidden="1" x14ac:dyDescent="0.25">
      <c r="A54">
        <v>3587713</v>
      </c>
      <c r="B54" t="s">
        <v>358</v>
      </c>
      <c r="C54" s="12">
        <v>129700</v>
      </c>
      <c r="D54" t="s">
        <v>151</v>
      </c>
      <c r="E54" t="s">
        <v>359</v>
      </c>
      <c r="F54" s="13">
        <v>44064</v>
      </c>
      <c r="G54" t="s">
        <v>41</v>
      </c>
      <c r="H54" t="s">
        <v>353</v>
      </c>
      <c r="I54" t="s">
        <v>360</v>
      </c>
      <c r="J54" t="s">
        <v>68</v>
      </c>
      <c r="K54" t="s">
        <v>361</v>
      </c>
    </row>
    <row r="55" spans="1:11" hidden="1" x14ac:dyDescent="0.25">
      <c r="A55">
        <v>16237</v>
      </c>
      <c r="B55" t="s">
        <v>150</v>
      </c>
      <c r="C55" s="12">
        <v>62918</v>
      </c>
      <c r="D55" t="s">
        <v>151</v>
      </c>
      <c r="E55" t="s">
        <v>152</v>
      </c>
      <c r="F55" s="13">
        <v>44158</v>
      </c>
      <c r="G55" t="s">
        <v>112</v>
      </c>
      <c r="H55" t="s">
        <v>380</v>
      </c>
      <c r="I55" t="s">
        <v>154</v>
      </c>
      <c r="J55" t="s">
        <v>68</v>
      </c>
      <c r="K55" t="s">
        <v>381</v>
      </c>
    </row>
    <row r="56" spans="1:11" hidden="1" x14ac:dyDescent="0.25">
      <c r="A56" s="16" t="s">
        <v>352</v>
      </c>
      <c r="B56" s="16" t="s">
        <v>352</v>
      </c>
      <c r="C56" s="17">
        <v>380100</v>
      </c>
      <c r="D56" s="16" t="s">
        <v>133</v>
      </c>
      <c r="E56" s="16" t="s">
        <v>362</v>
      </c>
      <c r="F56" s="18">
        <v>44081</v>
      </c>
      <c r="G56" s="16" t="s">
        <v>205</v>
      </c>
      <c r="H56" s="16" t="s">
        <v>353</v>
      </c>
      <c r="I56" s="16" t="s">
        <v>340</v>
      </c>
      <c r="J56" s="16" t="s">
        <v>322</v>
      </c>
      <c r="K56" s="16" t="s">
        <v>323</v>
      </c>
    </row>
    <row r="57" spans="1:11" hidden="1" x14ac:dyDescent="0.25">
      <c r="A57">
        <v>3589886</v>
      </c>
      <c r="B57" t="s">
        <v>172</v>
      </c>
      <c r="C57" s="12">
        <v>875663</v>
      </c>
      <c r="D57" t="s">
        <v>133</v>
      </c>
      <c r="E57" t="s">
        <v>173</v>
      </c>
      <c r="F57" s="13">
        <v>44071</v>
      </c>
      <c r="G57" t="s">
        <v>41</v>
      </c>
      <c r="H57" t="s">
        <v>363</v>
      </c>
      <c r="I57" t="s">
        <v>174</v>
      </c>
      <c r="J57" t="s">
        <v>175</v>
      </c>
      <c r="K57" t="s">
        <v>176</v>
      </c>
    </row>
    <row r="58" spans="1:11" hidden="1" x14ac:dyDescent="0.25">
      <c r="A58" s="16" t="s">
        <v>365</v>
      </c>
      <c r="B58" s="16" t="s">
        <v>365</v>
      </c>
      <c r="C58" s="17">
        <v>875663</v>
      </c>
      <c r="D58" s="16" t="s">
        <v>133</v>
      </c>
      <c r="E58" s="16" t="s">
        <v>167</v>
      </c>
      <c r="F58" s="18">
        <v>44111</v>
      </c>
      <c r="G58" s="16" t="s">
        <v>205</v>
      </c>
      <c r="H58" s="16" t="s">
        <v>363</v>
      </c>
      <c r="I58" s="16" t="s">
        <v>351</v>
      </c>
      <c r="J58" s="16" t="s">
        <v>364</v>
      </c>
      <c r="K58" s="16" t="s">
        <v>366</v>
      </c>
    </row>
    <row r="59" spans="1:11" hidden="1" x14ac:dyDescent="0.25">
      <c r="A59">
        <v>12130</v>
      </c>
      <c r="B59" t="s">
        <v>143</v>
      </c>
      <c r="C59" s="12">
        <v>29500</v>
      </c>
      <c r="D59" t="s">
        <v>138</v>
      </c>
      <c r="E59" t="s">
        <v>139</v>
      </c>
      <c r="F59" s="13">
        <v>44142</v>
      </c>
      <c r="G59" t="s">
        <v>112</v>
      </c>
      <c r="H59" t="s">
        <v>367</v>
      </c>
      <c r="I59" t="s">
        <v>144</v>
      </c>
      <c r="J59" t="s">
        <v>141</v>
      </c>
      <c r="K59" t="s">
        <v>142</v>
      </c>
    </row>
    <row r="60" spans="1:11" hidden="1" x14ac:dyDescent="0.25">
      <c r="A60">
        <v>9241</v>
      </c>
      <c r="B60" t="s">
        <v>368</v>
      </c>
      <c r="C60" s="12">
        <v>31700</v>
      </c>
      <c r="D60" t="s">
        <v>145</v>
      </c>
      <c r="E60" t="s">
        <v>369</v>
      </c>
      <c r="F60" s="13">
        <v>44133</v>
      </c>
      <c r="G60" t="s">
        <v>41</v>
      </c>
      <c r="H60" t="s">
        <v>367</v>
      </c>
      <c r="I60" t="s">
        <v>140</v>
      </c>
      <c r="J60" t="s">
        <v>141</v>
      </c>
      <c r="K60" t="s">
        <v>370</v>
      </c>
    </row>
    <row r="61" spans="1:11" hidden="1" x14ac:dyDescent="0.25">
      <c r="A61" s="16" t="s">
        <v>371</v>
      </c>
      <c r="B61" s="16" t="s">
        <v>371</v>
      </c>
      <c r="C61" s="17">
        <v>61200</v>
      </c>
      <c r="D61" s="16" t="s">
        <v>133</v>
      </c>
      <c r="E61" s="16" t="s">
        <v>372</v>
      </c>
      <c r="F61" s="18">
        <v>44081</v>
      </c>
      <c r="G61" s="16" t="s">
        <v>205</v>
      </c>
      <c r="H61" s="16" t="s">
        <v>367</v>
      </c>
      <c r="I61" s="16" t="s">
        <v>340</v>
      </c>
      <c r="J61" s="16" t="s">
        <v>322</v>
      </c>
      <c r="K61" s="16" t="s">
        <v>373</v>
      </c>
    </row>
    <row r="62" spans="1:11" hidden="1" x14ac:dyDescent="0.25">
      <c r="A62">
        <v>13110</v>
      </c>
      <c r="B62" t="s">
        <v>148</v>
      </c>
      <c r="C62" s="12">
        <v>100068</v>
      </c>
      <c r="D62" t="s">
        <v>145</v>
      </c>
      <c r="E62" t="s">
        <v>146</v>
      </c>
      <c r="F62" s="13">
        <v>44146</v>
      </c>
      <c r="G62" t="s">
        <v>112</v>
      </c>
      <c r="H62" t="s">
        <v>374</v>
      </c>
      <c r="I62" t="s">
        <v>149</v>
      </c>
      <c r="J62" t="s">
        <v>68</v>
      </c>
      <c r="K62" t="s">
        <v>147</v>
      </c>
    </row>
    <row r="63" spans="1:11" hidden="1" x14ac:dyDescent="0.25">
      <c r="A63">
        <v>14230</v>
      </c>
      <c r="B63" t="s">
        <v>375</v>
      </c>
      <c r="C63" s="12">
        <v>58523</v>
      </c>
      <c r="D63" t="s">
        <v>151</v>
      </c>
      <c r="E63" t="s">
        <v>376</v>
      </c>
      <c r="F63" s="13">
        <v>44149</v>
      </c>
      <c r="G63" t="s">
        <v>41</v>
      </c>
      <c r="H63" t="s">
        <v>374</v>
      </c>
      <c r="I63" t="s">
        <v>377</v>
      </c>
      <c r="J63" t="s">
        <v>68</v>
      </c>
      <c r="K63" t="s">
        <v>147</v>
      </c>
    </row>
    <row r="64" spans="1:11" hidden="1" x14ac:dyDescent="0.25">
      <c r="A64" s="16" t="s">
        <v>378</v>
      </c>
      <c r="B64" s="16" t="s">
        <v>378</v>
      </c>
      <c r="C64" s="17">
        <v>158591</v>
      </c>
      <c r="D64" s="16" t="s">
        <v>133</v>
      </c>
      <c r="E64" s="16" t="s">
        <v>379</v>
      </c>
      <c r="F64" s="18">
        <v>44111</v>
      </c>
      <c r="G64" s="16" t="s">
        <v>205</v>
      </c>
      <c r="H64" s="16" t="s">
        <v>374</v>
      </c>
      <c r="I64" s="16" t="s">
        <v>351</v>
      </c>
      <c r="J64" s="16" t="s">
        <v>322</v>
      </c>
      <c r="K64" s="16" t="s">
        <v>323</v>
      </c>
    </row>
    <row r="65" spans="1:11" hidden="1" x14ac:dyDescent="0.25">
      <c r="A65">
        <v>3588074</v>
      </c>
      <c r="B65" t="s">
        <v>155</v>
      </c>
      <c r="C65" s="12">
        <v>31348</v>
      </c>
      <c r="D65" t="s">
        <v>133</v>
      </c>
      <c r="E65" t="s">
        <v>156</v>
      </c>
      <c r="F65" s="13">
        <v>44067</v>
      </c>
      <c r="G65" t="s">
        <v>112</v>
      </c>
      <c r="H65" t="s">
        <v>382</v>
      </c>
      <c r="I65" t="s">
        <v>157</v>
      </c>
      <c r="J65" t="s">
        <v>158</v>
      </c>
      <c r="K65" t="s">
        <v>162</v>
      </c>
    </row>
    <row r="66" spans="1:11" hidden="1" x14ac:dyDescent="0.25">
      <c r="A66" s="16" t="s">
        <v>383</v>
      </c>
      <c r="B66" s="16" t="s">
        <v>383</v>
      </c>
      <c r="C66" s="17">
        <v>31348</v>
      </c>
      <c r="D66" s="16" t="s">
        <v>133</v>
      </c>
      <c r="E66" s="16" t="s">
        <v>384</v>
      </c>
      <c r="F66" s="18">
        <v>44111</v>
      </c>
      <c r="G66" s="16" t="s">
        <v>205</v>
      </c>
      <c r="H66" s="16" t="s">
        <v>382</v>
      </c>
      <c r="I66" s="16" t="s">
        <v>351</v>
      </c>
      <c r="J66" s="16" t="s">
        <v>228</v>
      </c>
      <c r="K66" s="16" t="s">
        <v>230</v>
      </c>
    </row>
    <row r="67" spans="1:11" hidden="1" x14ac:dyDescent="0.25">
      <c r="A67">
        <v>11319</v>
      </c>
      <c r="B67" t="s">
        <v>385</v>
      </c>
      <c r="C67" s="12">
        <v>57700</v>
      </c>
      <c r="D67" t="s">
        <v>133</v>
      </c>
      <c r="E67" t="s">
        <v>386</v>
      </c>
      <c r="F67" s="13">
        <v>44139</v>
      </c>
      <c r="G67" t="s">
        <v>41</v>
      </c>
      <c r="H67" t="s">
        <v>387</v>
      </c>
      <c r="I67" t="s">
        <v>388</v>
      </c>
      <c r="J67" t="s">
        <v>389</v>
      </c>
      <c r="K67" t="s">
        <v>390</v>
      </c>
    </row>
    <row r="68" spans="1:11" hidden="1" x14ac:dyDescent="0.25">
      <c r="A68">
        <v>12130</v>
      </c>
      <c r="B68" t="s">
        <v>143</v>
      </c>
      <c r="C68" s="12">
        <v>28600</v>
      </c>
      <c r="D68" t="s">
        <v>138</v>
      </c>
      <c r="E68" t="s">
        <v>139</v>
      </c>
      <c r="F68" s="13">
        <v>44142</v>
      </c>
      <c r="G68" t="s">
        <v>112</v>
      </c>
      <c r="H68" t="s">
        <v>387</v>
      </c>
      <c r="I68" t="s">
        <v>391</v>
      </c>
      <c r="J68" t="s">
        <v>141</v>
      </c>
      <c r="K68" t="s">
        <v>142</v>
      </c>
    </row>
    <row r="69" spans="1:11" hidden="1" x14ac:dyDescent="0.25">
      <c r="A69">
        <v>13592</v>
      </c>
      <c r="B69" t="s">
        <v>392</v>
      </c>
      <c r="C69" s="12">
        <v>35100</v>
      </c>
      <c r="D69" t="s">
        <v>138</v>
      </c>
      <c r="E69" t="s">
        <v>393</v>
      </c>
      <c r="F69" s="13">
        <v>44147</v>
      </c>
      <c r="G69" t="s">
        <v>41</v>
      </c>
      <c r="H69" t="s">
        <v>387</v>
      </c>
      <c r="I69" t="s">
        <v>140</v>
      </c>
      <c r="J69" t="s">
        <v>141</v>
      </c>
      <c r="K69" t="s">
        <v>142</v>
      </c>
    </row>
    <row r="70" spans="1:11" hidden="1" x14ac:dyDescent="0.25">
      <c r="A70">
        <v>13110</v>
      </c>
      <c r="B70" t="s">
        <v>148</v>
      </c>
      <c r="C70" s="12">
        <v>34332</v>
      </c>
      <c r="D70" t="s">
        <v>145</v>
      </c>
      <c r="E70" t="s">
        <v>146</v>
      </c>
      <c r="F70" s="13">
        <v>44146</v>
      </c>
      <c r="G70" t="s">
        <v>112</v>
      </c>
      <c r="H70" t="s">
        <v>387</v>
      </c>
      <c r="I70" t="s">
        <v>394</v>
      </c>
      <c r="J70" t="s">
        <v>68</v>
      </c>
      <c r="K70" t="s">
        <v>147</v>
      </c>
    </row>
    <row r="71" spans="1:11" hidden="1" x14ac:dyDescent="0.25">
      <c r="A71">
        <v>16237</v>
      </c>
      <c r="B71" t="s">
        <v>153</v>
      </c>
      <c r="C71" s="12">
        <v>16282</v>
      </c>
      <c r="D71" t="s">
        <v>151</v>
      </c>
      <c r="E71" t="s">
        <v>152</v>
      </c>
      <c r="F71" s="13">
        <v>44158</v>
      </c>
      <c r="G71" t="s">
        <v>112</v>
      </c>
      <c r="H71" t="s">
        <v>387</v>
      </c>
      <c r="I71" t="s">
        <v>395</v>
      </c>
      <c r="J71" t="s">
        <v>68</v>
      </c>
      <c r="K71" t="s">
        <v>147</v>
      </c>
    </row>
    <row r="72" spans="1:11" hidden="1" x14ac:dyDescent="0.25">
      <c r="A72">
        <v>14390</v>
      </c>
      <c r="B72" t="s">
        <v>396</v>
      </c>
      <c r="C72" s="12">
        <v>59797</v>
      </c>
      <c r="D72" t="s">
        <v>151</v>
      </c>
      <c r="E72" t="s">
        <v>397</v>
      </c>
      <c r="F72" s="13">
        <v>44151</v>
      </c>
      <c r="G72" t="s">
        <v>41</v>
      </c>
      <c r="H72" t="s">
        <v>387</v>
      </c>
      <c r="I72" t="s">
        <v>377</v>
      </c>
      <c r="J72" t="s">
        <v>68</v>
      </c>
      <c r="K72" t="s">
        <v>147</v>
      </c>
    </row>
    <row r="73" spans="1:11" hidden="1" x14ac:dyDescent="0.25">
      <c r="A73">
        <v>18674</v>
      </c>
      <c r="B73" t="s">
        <v>398</v>
      </c>
      <c r="C73" s="12">
        <v>829284</v>
      </c>
      <c r="D73" t="s">
        <v>151</v>
      </c>
      <c r="E73" t="s">
        <v>399</v>
      </c>
      <c r="F73" s="13">
        <v>44165</v>
      </c>
      <c r="G73" t="s">
        <v>41</v>
      </c>
      <c r="H73" t="s">
        <v>387</v>
      </c>
      <c r="I73" t="s">
        <v>400</v>
      </c>
      <c r="J73" t="s">
        <v>68</v>
      </c>
      <c r="K73" t="s">
        <v>147</v>
      </c>
    </row>
    <row r="74" spans="1:11" hidden="1" x14ac:dyDescent="0.25">
      <c r="A74">
        <v>14821</v>
      </c>
      <c r="B74" t="s">
        <v>401</v>
      </c>
      <c r="C74" s="12">
        <v>272176</v>
      </c>
      <c r="D74" t="s">
        <v>133</v>
      </c>
      <c r="E74" t="s">
        <v>402</v>
      </c>
      <c r="F74" s="13">
        <v>44152</v>
      </c>
      <c r="G74" t="s">
        <v>41</v>
      </c>
      <c r="H74" t="s">
        <v>387</v>
      </c>
      <c r="I74" t="s">
        <v>403</v>
      </c>
      <c r="J74" t="s">
        <v>404</v>
      </c>
      <c r="K74" t="s">
        <v>405</v>
      </c>
    </row>
    <row r="75" spans="1:11" hidden="1" x14ac:dyDescent="0.25">
      <c r="A75">
        <v>7620</v>
      </c>
      <c r="B75" t="s">
        <v>406</v>
      </c>
      <c r="C75" s="12">
        <v>61004</v>
      </c>
      <c r="D75" t="s">
        <v>133</v>
      </c>
      <c r="E75" t="s">
        <v>407</v>
      </c>
      <c r="F75" s="13">
        <v>44128</v>
      </c>
      <c r="G75" t="s">
        <v>41</v>
      </c>
      <c r="H75" t="s">
        <v>387</v>
      </c>
      <c r="I75" t="s">
        <v>408</v>
      </c>
      <c r="J75" t="s">
        <v>409</v>
      </c>
      <c r="K75" t="s">
        <v>410</v>
      </c>
    </row>
    <row r="76" spans="1:11" hidden="1" x14ac:dyDescent="0.25">
      <c r="A76">
        <v>22437</v>
      </c>
      <c r="B76" t="s">
        <v>411</v>
      </c>
      <c r="C76" s="12">
        <v>730400</v>
      </c>
      <c r="D76" t="s">
        <v>138</v>
      </c>
      <c r="E76" t="s">
        <v>412</v>
      </c>
      <c r="F76" s="13">
        <v>44178</v>
      </c>
      <c r="G76" t="s">
        <v>41</v>
      </c>
      <c r="H76" t="s">
        <v>387</v>
      </c>
      <c r="I76" t="s">
        <v>140</v>
      </c>
      <c r="J76" t="s">
        <v>141</v>
      </c>
      <c r="K76" t="s">
        <v>413</v>
      </c>
    </row>
    <row r="77" spans="1:11" hidden="1" x14ac:dyDescent="0.25">
      <c r="A77">
        <v>26469</v>
      </c>
      <c r="B77" t="s">
        <v>414</v>
      </c>
      <c r="C77" s="12">
        <v>843100</v>
      </c>
      <c r="D77" t="s">
        <v>138</v>
      </c>
      <c r="E77" t="s">
        <v>415</v>
      </c>
      <c r="F77" s="13">
        <v>44193</v>
      </c>
      <c r="G77" t="s">
        <v>41</v>
      </c>
      <c r="H77" t="s">
        <v>387</v>
      </c>
      <c r="I77" t="s">
        <v>140</v>
      </c>
      <c r="J77" t="s">
        <v>141</v>
      </c>
      <c r="K77" t="s">
        <v>413</v>
      </c>
    </row>
    <row r="78" spans="1:11" hidden="1" x14ac:dyDescent="0.25">
      <c r="A78">
        <v>26593</v>
      </c>
      <c r="B78" t="s">
        <v>416</v>
      </c>
      <c r="C78" s="12">
        <v>35100</v>
      </c>
      <c r="D78" t="s">
        <v>138</v>
      </c>
      <c r="E78" t="s">
        <v>417</v>
      </c>
      <c r="F78" s="13">
        <v>44193</v>
      </c>
      <c r="G78" t="s">
        <v>41</v>
      </c>
      <c r="H78" t="s">
        <v>387</v>
      </c>
      <c r="I78" t="s">
        <v>140</v>
      </c>
      <c r="J78" t="s">
        <v>141</v>
      </c>
      <c r="K78" t="s">
        <v>413</v>
      </c>
    </row>
    <row r="79" spans="1:11" hidden="1" x14ac:dyDescent="0.25">
      <c r="A79">
        <v>22547</v>
      </c>
      <c r="B79" t="s">
        <v>418</v>
      </c>
      <c r="C79" s="12">
        <v>107315</v>
      </c>
      <c r="D79" t="s">
        <v>133</v>
      </c>
      <c r="E79" t="s">
        <v>419</v>
      </c>
      <c r="F79" s="13">
        <v>44178</v>
      </c>
      <c r="G79" t="s">
        <v>41</v>
      </c>
      <c r="H79" t="s">
        <v>387</v>
      </c>
      <c r="I79" t="s">
        <v>420</v>
      </c>
      <c r="J79" t="s">
        <v>141</v>
      </c>
      <c r="K79" t="s">
        <v>421</v>
      </c>
    </row>
    <row r="80" spans="1:11" hidden="1" x14ac:dyDescent="0.25">
      <c r="A80">
        <v>23675</v>
      </c>
      <c r="B80" t="s">
        <v>422</v>
      </c>
      <c r="C80" s="12">
        <v>57700</v>
      </c>
      <c r="D80" t="s">
        <v>138</v>
      </c>
      <c r="E80" t="s">
        <v>423</v>
      </c>
      <c r="F80" s="13">
        <v>44181</v>
      </c>
      <c r="G80" t="s">
        <v>41</v>
      </c>
      <c r="H80" t="s">
        <v>387</v>
      </c>
      <c r="I80" t="s">
        <v>424</v>
      </c>
      <c r="J80" t="s">
        <v>188</v>
      </c>
      <c r="K80" t="s">
        <v>425</v>
      </c>
    </row>
    <row r="81" spans="1:11" hidden="1" x14ac:dyDescent="0.25">
      <c r="A81">
        <v>3572548</v>
      </c>
      <c r="B81" t="s">
        <v>426</v>
      </c>
      <c r="C81" s="12">
        <v>61200</v>
      </c>
      <c r="D81" t="s">
        <v>133</v>
      </c>
      <c r="E81" t="s">
        <v>427</v>
      </c>
      <c r="F81" s="13">
        <v>44017</v>
      </c>
      <c r="G81" t="s">
        <v>41</v>
      </c>
      <c r="H81" t="s">
        <v>387</v>
      </c>
      <c r="I81" t="s">
        <v>428</v>
      </c>
      <c r="J81" t="s">
        <v>429</v>
      </c>
      <c r="K81" t="s">
        <v>430</v>
      </c>
    </row>
    <row r="82" spans="1:11" hidden="1" x14ac:dyDescent="0.25">
      <c r="A82">
        <v>3581072</v>
      </c>
      <c r="B82" t="s">
        <v>431</v>
      </c>
      <c r="C82" s="12">
        <v>505800</v>
      </c>
      <c r="D82" t="s">
        <v>133</v>
      </c>
      <c r="E82" t="s">
        <v>432</v>
      </c>
      <c r="F82" s="13">
        <v>44043</v>
      </c>
      <c r="G82" t="s">
        <v>41</v>
      </c>
      <c r="H82" t="s">
        <v>387</v>
      </c>
      <c r="I82" t="s">
        <v>433</v>
      </c>
      <c r="J82" t="s">
        <v>434</v>
      </c>
      <c r="K82" t="s">
        <v>430</v>
      </c>
    </row>
    <row r="83" spans="1:11" hidden="1" x14ac:dyDescent="0.25">
      <c r="A83">
        <v>3587950</v>
      </c>
      <c r="B83" t="s">
        <v>435</v>
      </c>
      <c r="C83" s="12">
        <v>774915</v>
      </c>
      <c r="D83" t="s">
        <v>151</v>
      </c>
      <c r="E83" t="s">
        <v>436</v>
      </c>
      <c r="F83" s="13">
        <v>44065</v>
      </c>
      <c r="G83" t="s">
        <v>41</v>
      </c>
      <c r="H83" t="s">
        <v>387</v>
      </c>
      <c r="I83" t="s">
        <v>437</v>
      </c>
      <c r="J83" t="s">
        <v>141</v>
      </c>
      <c r="K83" t="s">
        <v>438</v>
      </c>
    </row>
    <row r="84" spans="1:11" hidden="1" x14ac:dyDescent="0.25">
      <c r="A84">
        <v>3588074</v>
      </c>
      <c r="B84" t="s">
        <v>155</v>
      </c>
      <c r="C84" s="12">
        <v>597</v>
      </c>
      <c r="D84" t="s">
        <v>133</v>
      </c>
      <c r="E84" t="s">
        <v>156</v>
      </c>
      <c r="F84" s="13">
        <v>44067</v>
      </c>
      <c r="G84" t="s">
        <v>112</v>
      </c>
      <c r="H84" t="s">
        <v>387</v>
      </c>
      <c r="I84" t="s">
        <v>161</v>
      </c>
      <c r="J84" t="s">
        <v>158</v>
      </c>
      <c r="K84" t="s">
        <v>162</v>
      </c>
    </row>
    <row r="85" spans="1:11" hidden="1" x14ac:dyDescent="0.25">
      <c r="A85">
        <v>3589886</v>
      </c>
      <c r="B85" t="s">
        <v>172</v>
      </c>
      <c r="C85" s="12">
        <v>875663</v>
      </c>
      <c r="D85" t="s">
        <v>133</v>
      </c>
      <c r="E85" t="s">
        <v>173</v>
      </c>
      <c r="F85" s="13">
        <v>44071</v>
      </c>
      <c r="G85" t="s">
        <v>41</v>
      </c>
      <c r="H85" t="s">
        <v>387</v>
      </c>
      <c r="I85" t="s">
        <v>439</v>
      </c>
      <c r="J85" t="s">
        <v>175</v>
      </c>
      <c r="K85" t="s">
        <v>176</v>
      </c>
    </row>
    <row r="86" spans="1:11" hidden="1" x14ac:dyDescent="0.25">
      <c r="A86">
        <v>24074</v>
      </c>
      <c r="B86" t="s">
        <v>519</v>
      </c>
      <c r="C86" s="12">
        <v>631516</v>
      </c>
      <c r="D86" t="s">
        <v>151</v>
      </c>
      <c r="E86" t="s">
        <v>520</v>
      </c>
      <c r="F86" s="13">
        <v>44182</v>
      </c>
      <c r="G86" t="s">
        <v>41</v>
      </c>
      <c r="H86" t="s">
        <v>521</v>
      </c>
      <c r="I86" t="s">
        <v>522</v>
      </c>
      <c r="J86" t="s">
        <v>523</v>
      </c>
      <c r="K86" t="s">
        <v>514</v>
      </c>
    </row>
    <row r="87" spans="1:11" hidden="1" x14ac:dyDescent="0.25">
      <c r="A87">
        <v>24351</v>
      </c>
      <c r="B87" t="s">
        <v>524</v>
      </c>
      <c r="C87" s="12">
        <v>211765</v>
      </c>
      <c r="D87" t="s">
        <v>151</v>
      </c>
      <c r="E87" t="s">
        <v>525</v>
      </c>
      <c r="F87" s="13">
        <v>44183</v>
      </c>
      <c r="G87" t="s">
        <v>41</v>
      </c>
      <c r="H87" t="s">
        <v>521</v>
      </c>
      <c r="I87" t="s">
        <v>526</v>
      </c>
      <c r="J87" t="s">
        <v>68</v>
      </c>
      <c r="K87" t="s">
        <v>514</v>
      </c>
    </row>
    <row r="88" spans="1:11" hidden="1" x14ac:dyDescent="0.25">
      <c r="A88">
        <v>24407</v>
      </c>
      <c r="B88" t="s">
        <v>527</v>
      </c>
      <c r="C88" s="12">
        <v>386600</v>
      </c>
      <c r="D88" t="s">
        <v>151</v>
      </c>
      <c r="E88" t="s">
        <v>528</v>
      </c>
      <c r="F88" s="13">
        <v>44183</v>
      </c>
      <c r="G88" t="s">
        <v>41</v>
      </c>
      <c r="H88" t="s">
        <v>521</v>
      </c>
      <c r="I88" t="s">
        <v>529</v>
      </c>
      <c r="J88" t="s">
        <v>68</v>
      </c>
      <c r="K88" t="s">
        <v>514</v>
      </c>
    </row>
    <row r="89" spans="1:11" hidden="1" x14ac:dyDescent="0.25">
      <c r="A89">
        <v>21764</v>
      </c>
      <c r="B89" t="s">
        <v>510</v>
      </c>
      <c r="C89" s="12">
        <v>23911</v>
      </c>
      <c r="D89" t="s">
        <v>151</v>
      </c>
      <c r="E89" t="s">
        <v>512</v>
      </c>
      <c r="F89" s="13">
        <v>44175</v>
      </c>
      <c r="G89" t="s">
        <v>192</v>
      </c>
      <c r="H89" t="s">
        <v>521</v>
      </c>
      <c r="I89" t="s">
        <v>530</v>
      </c>
      <c r="J89" t="s">
        <v>68</v>
      </c>
      <c r="K89" t="s">
        <v>514</v>
      </c>
    </row>
    <row r="90" spans="1:11" hidden="1" x14ac:dyDescent="0.25">
      <c r="A90">
        <v>28453</v>
      </c>
      <c r="B90" t="s">
        <v>453</v>
      </c>
      <c r="C90" s="12">
        <v>247385</v>
      </c>
      <c r="D90" t="s">
        <v>138</v>
      </c>
      <c r="E90" t="s">
        <v>506</v>
      </c>
      <c r="F90" s="13">
        <v>44201</v>
      </c>
      <c r="G90" t="s">
        <v>192</v>
      </c>
      <c r="H90" t="s">
        <v>521</v>
      </c>
      <c r="I90" t="s">
        <v>531</v>
      </c>
      <c r="J90" t="s">
        <v>141</v>
      </c>
      <c r="K90" t="s">
        <v>456</v>
      </c>
    </row>
    <row r="91" spans="1:11" hidden="1" x14ac:dyDescent="0.25">
      <c r="A91">
        <v>3569429</v>
      </c>
      <c r="B91" t="s">
        <v>177</v>
      </c>
      <c r="C91" s="12">
        <v>149100</v>
      </c>
      <c r="D91" t="s">
        <v>133</v>
      </c>
      <c r="E91" t="s">
        <v>178</v>
      </c>
      <c r="F91" s="13">
        <v>44085</v>
      </c>
      <c r="G91" t="s">
        <v>179</v>
      </c>
      <c r="H91" t="s">
        <v>521</v>
      </c>
      <c r="I91" t="s">
        <v>532</v>
      </c>
      <c r="J91" t="s">
        <v>141</v>
      </c>
      <c r="K91" t="s">
        <v>181</v>
      </c>
    </row>
    <row r="92" spans="1:11" hidden="1" x14ac:dyDescent="0.25">
      <c r="A92">
        <v>44993</v>
      </c>
      <c r="B92" t="s">
        <v>550</v>
      </c>
      <c r="C92" s="12">
        <v>351340</v>
      </c>
      <c r="D92" t="s">
        <v>151</v>
      </c>
      <c r="E92" t="s">
        <v>551</v>
      </c>
      <c r="F92" s="13">
        <v>44263</v>
      </c>
      <c r="G92" t="s">
        <v>41</v>
      </c>
      <c r="H92" t="s">
        <v>549</v>
      </c>
      <c r="I92" t="s">
        <v>552</v>
      </c>
      <c r="J92" t="s">
        <v>68</v>
      </c>
      <c r="K92" t="s">
        <v>553</v>
      </c>
    </row>
    <row r="93" spans="1:11" x14ac:dyDescent="0.25">
      <c r="A93">
        <v>3584163</v>
      </c>
      <c r="B93" t="s">
        <v>182</v>
      </c>
      <c r="C93" s="12">
        <v>350240</v>
      </c>
      <c r="D93" t="s">
        <v>133</v>
      </c>
      <c r="E93" t="s">
        <v>543</v>
      </c>
      <c r="F93" s="13">
        <v>44162</v>
      </c>
      <c r="G93" t="s">
        <v>192</v>
      </c>
      <c r="H93" t="s">
        <v>549</v>
      </c>
      <c r="I93" t="s">
        <v>554</v>
      </c>
      <c r="J93" t="s">
        <v>333</v>
      </c>
      <c r="K93" t="s">
        <v>185</v>
      </c>
    </row>
    <row r="94" spans="1:11" hidden="1" x14ac:dyDescent="0.25">
      <c r="A94" s="16" t="s">
        <v>21</v>
      </c>
      <c r="B94" s="16" t="s">
        <v>21</v>
      </c>
      <c r="C94" s="17">
        <v>7737922</v>
      </c>
      <c r="D94" s="16" t="s">
        <v>133</v>
      </c>
      <c r="E94" s="16" t="s">
        <v>163</v>
      </c>
      <c r="F94" s="18">
        <v>44098</v>
      </c>
      <c r="G94" s="16" t="s">
        <v>205</v>
      </c>
      <c r="H94" s="16" t="s">
        <v>387</v>
      </c>
      <c r="I94" s="16" t="s">
        <v>440</v>
      </c>
      <c r="J94" s="16" t="s">
        <v>441</v>
      </c>
      <c r="K94" s="16" t="s">
        <v>442</v>
      </c>
    </row>
    <row r="95" spans="1:11" hidden="1" x14ac:dyDescent="0.25">
      <c r="A95">
        <v>26051</v>
      </c>
      <c r="B95" t="s">
        <v>443</v>
      </c>
      <c r="C95" s="12">
        <v>122100</v>
      </c>
      <c r="D95" t="s">
        <v>133</v>
      </c>
      <c r="E95" t="s">
        <v>444</v>
      </c>
      <c r="F95" s="13">
        <v>44190</v>
      </c>
      <c r="G95" t="s">
        <v>41</v>
      </c>
      <c r="H95" t="s">
        <v>445</v>
      </c>
      <c r="I95" t="s">
        <v>446</v>
      </c>
      <c r="J95" t="s">
        <v>447</v>
      </c>
      <c r="K95" t="s">
        <v>448</v>
      </c>
    </row>
    <row r="96" spans="1:11" hidden="1" x14ac:dyDescent="0.25">
      <c r="A96" s="16" t="s">
        <v>449</v>
      </c>
      <c r="B96" s="16" t="s">
        <v>449</v>
      </c>
      <c r="C96" s="17">
        <v>122100</v>
      </c>
      <c r="D96" s="16" t="s">
        <v>133</v>
      </c>
      <c r="E96" s="16" t="s">
        <v>450</v>
      </c>
      <c r="F96" s="18">
        <v>44260</v>
      </c>
      <c r="G96" s="16" t="s">
        <v>205</v>
      </c>
      <c r="H96" s="16" t="s">
        <v>445</v>
      </c>
      <c r="I96" s="16" t="s">
        <v>451</v>
      </c>
      <c r="J96" s="16" t="s">
        <v>194</v>
      </c>
      <c r="K96" s="16" t="s">
        <v>452</v>
      </c>
    </row>
    <row r="97" spans="1:11" hidden="1" x14ac:dyDescent="0.25">
      <c r="A97">
        <v>28453</v>
      </c>
      <c r="B97" t="s">
        <v>453</v>
      </c>
      <c r="C97" s="12">
        <v>62900</v>
      </c>
      <c r="D97" t="s">
        <v>138</v>
      </c>
      <c r="E97" t="s">
        <v>455</v>
      </c>
      <c r="F97" s="13">
        <v>44201</v>
      </c>
      <c r="G97" t="s">
        <v>41</v>
      </c>
      <c r="H97" t="s">
        <v>454</v>
      </c>
      <c r="I97" t="s">
        <v>140</v>
      </c>
      <c r="J97" t="s">
        <v>141</v>
      </c>
      <c r="K97" t="s">
        <v>456</v>
      </c>
    </row>
    <row r="98" spans="1:11" hidden="1" x14ac:dyDescent="0.25">
      <c r="A98" s="16" t="s">
        <v>457</v>
      </c>
      <c r="B98" s="16" t="s">
        <v>457</v>
      </c>
      <c r="C98" s="17">
        <v>62900</v>
      </c>
      <c r="D98" s="16" t="s">
        <v>133</v>
      </c>
      <c r="E98" s="16" t="s">
        <v>458</v>
      </c>
      <c r="F98" s="18">
        <v>44260</v>
      </c>
      <c r="G98" s="16" t="s">
        <v>205</v>
      </c>
      <c r="H98" s="16" t="s">
        <v>454</v>
      </c>
      <c r="I98" s="16" t="s">
        <v>451</v>
      </c>
      <c r="J98" s="16" t="s">
        <v>235</v>
      </c>
      <c r="K98" s="16" t="s">
        <v>459</v>
      </c>
    </row>
    <row r="99" spans="1:11" hidden="1" x14ac:dyDescent="0.25">
      <c r="A99">
        <v>31608</v>
      </c>
      <c r="B99" t="s">
        <v>463</v>
      </c>
      <c r="C99" s="12">
        <v>882542</v>
      </c>
      <c r="D99" t="s">
        <v>133</v>
      </c>
      <c r="E99" t="s">
        <v>464</v>
      </c>
      <c r="F99" s="13">
        <v>44216</v>
      </c>
      <c r="G99" t="s">
        <v>41</v>
      </c>
      <c r="H99" t="s">
        <v>461</v>
      </c>
      <c r="I99" t="s">
        <v>465</v>
      </c>
      <c r="J99" t="s">
        <v>409</v>
      </c>
      <c r="K99" t="s">
        <v>466</v>
      </c>
    </row>
    <row r="100" spans="1:11" hidden="1" x14ac:dyDescent="0.25">
      <c r="A100">
        <v>90179</v>
      </c>
      <c r="B100" t="s">
        <v>79</v>
      </c>
      <c r="C100" s="12">
        <v>343821</v>
      </c>
      <c r="D100" t="s">
        <v>145</v>
      </c>
      <c r="E100" t="s">
        <v>80</v>
      </c>
      <c r="F100" s="13">
        <v>44408</v>
      </c>
      <c r="G100" t="s">
        <v>41</v>
      </c>
      <c r="H100" t="s">
        <v>616</v>
      </c>
      <c r="I100" t="s">
        <v>617</v>
      </c>
      <c r="J100" t="s">
        <v>68</v>
      </c>
      <c r="K100" t="s">
        <v>82</v>
      </c>
    </row>
    <row r="101" spans="1:11" hidden="1" x14ac:dyDescent="0.25">
      <c r="A101" s="16" t="s">
        <v>460</v>
      </c>
      <c r="B101" s="16" t="s">
        <v>460</v>
      </c>
      <c r="C101" s="17">
        <v>1226363</v>
      </c>
      <c r="D101" s="16" t="s">
        <v>133</v>
      </c>
      <c r="E101" s="16" t="s">
        <v>467</v>
      </c>
      <c r="F101" s="18">
        <v>44260</v>
      </c>
      <c r="G101" s="16" t="s">
        <v>205</v>
      </c>
      <c r="H101" s="16" t="s">
        <v>461</v>
      </c>
      <c r="I101" s="16" t="s">
        <v>451</v>
      </c>
      <c r="J101" s="16" t="s">
        <v>462</v>
      </c>
      <c r="K101" s="16" t="s">
        <v>468</v>
      </c>
    </row>
    <row r="102" spans="1:11" hidden="1" x14ac:dyDescent="0.25">
      <c r="A102">
        <v>27041</v>
      </c>
      <c r="B102" t="s">
        <v>469</v>
      </c>
      <c r="C102" s="12">
        <v>146661</v>
      </c>
      <c r="D102" t="s">
        <v>133</v>
      </c>
      <c r="E102" t="s">
        <v>470</v>
      </c>
      <c r="F102" s="13">
        <v>44194</v>
      </c>
      <c r="G102" t="s">
        <v>41</v>
      </c>
      <c r="H102" t="s">
        <v>471</v>
      </c>
      <c r="I102" t="s">
        <v>472</v>
      </c>
      <c r="J102" t="s">
        <v>409</v>
      </c>
      <c r="K102" t="s">
        <v>473</v>
      </c>
    </row>
    <row r="103" spans="1:11" hidden="1" x14ac:dyDescent="0.25">
      <c r="A103">
        <v>30407</v>
      </c>
      <c r="B103" t="s">
        <v>50</v>
      </c>
      <c r="C103" s="12">
        <v>75080</v>
      </c>
      <c r="D103" t="s">
        <v>133</v>
      </c>
      <c r="E103" t="s">
        <v>51</v>
      </c>
      <c r="F103" s="13">
        <v>44211</v>
      </c>
      <c r="G103" t="s">
        <v>41</v>
      </c>
      <c r="H103" t="s">
        <v>471</v>
      </c>
      <c r="I103" t="s">
        <v>475</v>
      </c>
      <c r="J103" t="s">
        <v>53</v>
      </c>
      <c r="K103" t="s">
        <v>54</v>
      </c>
    </row>
    <row r="104" spans="1:11" hidden="1" x14ac:dyDescent="0.25">
      <c r="A104" s="16" t="s">
        <v>476</v>
      </c>
      <c r="B104" s="16" t="s">
        <v>476</v>
      </c>
      <c r="C104" s="17">
        <v>221741</v>
      </c>
      <c r="D104" s="16" t="s">
        <v>133</v>
      </c>
      <c r="E104" s="16" t="s">
        <v>477</v>
      </c>
      <c r="F104" s="18">
        <v>44260</v>
      </c>
      <c r="G104" s="16" t="s">
        <v>205</v>
      </c>
      <c r="H104" s="16" t="s">
        <v>471</v>
      </c>
      <c r="I104" s="16" t="s">
        <v>451</v>
      </c>
      <c r="J104" s="16" t="s">
        <v>474</v>
      </c>
      <c r="K104" s="16" t="s">
        <v>478</v>
      </c>
    </row>
    <row r="105" spans="1:11" hidden="1" x14ac:dyDescent="0.25">
      <c r="A105">
        <v>27041</v>
      </c>
      <c r="B105" t="s">
        <v>469</v>
      </c>
      <c r="C105" s="12">
        <v>84700</v>
      </c>
      <c r="D105" t="s">
        <v>133</v>
      </c>
      <c r="E105" t="s">
        <v>471</v>
      </c>
      <c r="F105" s="13">
        <v>44194</v>
      </c>
      <c r="G105" t="s">
        <v>192</v>
      </c>
      <c r="H105" t="s">
        <v>479</v>
      </c>
      <c r="I105" t="s">
        <v>480</v>
      </c>
      <c r="J105" t="s">
        <v>474</v>
      </c>
      <c r="K105" t="s">
        <v>473</v>
      </c>
    </row>
    <row r="106" spans="1:11" hidden="1" x14ac:dyDescent="0.25">
      <c r="A106" s="16" t="s">
        <v>481</v>
      </c>
      <c r="B106" s="16" t="s">
        <v>481</v>
      </c>
      <c r="C106" s="17">
        <v>84700</v>
      </c>
      <c r="D106" s="16" t="s">
        <v>133</v>
      </c>
      <c r="E106" s="16" t="s">
        <v>482</v>
      </c>
      <c r="F106" s="18">
        <v>44302</v>
      </c>
      <c r="G106" s="16" t="s">
        <v>205</v>
      </c>
      <c r="H106" s="16" t="s">
        <v>479</v>
      </c>
      <c r="I106" s="16" t="s">
        <v>451</v>
      </c>
      <c r="J106" s="16" t="s">
        <v>474</v>
      </c>
      <c r="K106" s="16" t="s">
        <v>478</v>
      </c>
    </row>
    <row r="107" spans="1:11" hidden="1" x14ac:dyDescent="0.25">
      <c r="A107">
        <v>24626</v>
      </c>
      <c r="B107" t="s">
        <v>483</v>
      </c>
      <c r="C107" s="12">
        <v>142036</v>
      </c>
      <c r="D107" t="s">
        <v>151</v>
      </c>
      <c r="E107" t="s">
        <v>484</v>
      </c>
      <c r="F107" s="13">
        <v>44185</v>
      </c>
      <c r="G107" t="s">
        <v>41</v>
      </c>
      <c r="H107" t="s">
        <v>485</v>
      </c>
      <c r="I107" t="s">
        <v>486</v>
      </c>
      <c r="J107" t="s">
        <v>487</v>
      </c>
      <c r="K107" t="s">
        <v>488</v>
      </c>
    </row>
    <row r="108" spans="1:11" hidden="1" x14ac:dyDescent="0.25">
      <c r="A108" s="16" t="s">
        <v>489</v>
      </c>
      <c r="B108" s="16" t="s">
        <v>489</v>
      </c>
      <c r="C108" s="17">
        <v>142036</v>
      </c>
      <c r="D108" s="16" t="s">
        <v>133</v>
      </c>
      <c r="E108" s="16" t="s">
        <v>490</v>
      </c>
      <c r="F108" s="18">
        <v>44260</v>
      </c>
      <c r="G108" s="16" t="s">
        <v>205</v>
      </c>
      <c r="H108" s="16" t="s">
        <v>485</v>
      </c>
      <c r="I108" s="16" t="s">
        <v>451</v>
      </c>
      <c r="J108" s="16" t="s">
        <v>491</v>
      </c>
      <c r="K108" s="16" t="s">
        <v>492</v>
      </c>
    </row>
    <row r="109" spans="1:11" hidden="1" x14ac:dyDescent="0.25">
      <c r="A109">
        <v>50741</v>
      </c>
      <c r="B109" t="s">
        <v>186</v>
      </c>
      <c r="C109" s="12">
        <v>705995</v>
      </c>
      <c r="D109" t="s">
        <v>138</v>
      </c>
      <c r="E109" t="s">
        <v>189</v>
      </c>
      <c r="F109" s="13">
        <v>44281</v>
      </c>
      <c r="G109" t="s">
        <v>41</v>
      </c>
      <c r="H109" t="s">
        <v>493</v>
      </c>
      <c r="I109" t="s">
        <v>494</v>
      </c>
      <c r="J109" t="s">
        <v>188</v>
      </c>
      <c r="K109" t="s">
        <v>190</v>
      </c>
    </row>
    <row r="110" spans="1:11" hidden="1" x14ac:dyDescent="0.25">
      <c r="A110" s="16" t="s">
        <v>495</v>
      </c>
      <c r="B110" s="16" t="s">
        <v>495</v>
      </c>
      <c r="C110" s="17">
        <v>705995</v>
      </c>
      <c r="D110" s="16" t="s">
        <v>133</v>
      </c>
      <c r="E110" s="16" t="s">
        <v>496</v>
      </c>
      <c r="F110" s="18">
        <v>44111</v>
      </c>
      <c r="G110" s="16" t="s">
        <v>205</v>
      </c>
      <c r="H110" s="16" t="s">
        <v>493</v>
      </c>
      <c r="I110" s="16" t="s">
        <v>351</v>
      </c>
      <c r="J110" s="16" t="s">
        <v>333</v>
      </c>
      <c r="K110" s="16" t="s">
        <v>341</v>
      </c>
    </row>
    <row r="111" spans="1:11" hidden="1" x14ac:dyDescent="0.25">
      <c r="A111">
        <v>50741</v>
      </c>
      <c r="B111" t="s">
        <v>186</v>
      </c>
      <c r="C111" s="12">
        <v>57700</v>
      </c>
      <c r="D111" t="s">
        <v>138</v>
      </c>
      <c r="E111" t="s">
        <v>493</v>
      </c>
      <c r="F111" s="13">
        <v>44281</v>
      </c>
      <c r="G111" t="s">
        <v>192</v>
      </c>
      <c r="H111" t="s">
        <v>497</v>
      </c>
      <c r="I111" t="s">
        <v>498</v>
      </c>
      <c r="J111" t="s">
        <v>333</v>
      </c>
      <c r="K111" t="s">
        <v>190</v>
      </c>
    </row>
    <row r="112" spans="1:11" hidden="1" x14ac:dyDescent="0.25">
      <c r="A112" s="16" t="s">
        <v>499</v>
      </c>
      <c r="B112" s="16" t="s">
        <v>499</v>
      </c>
      <c r="C112" s="17">
        <v>57700</v>
      </c>
      <c r="D112" s="16" t="s">
        <v>133</v>
      </c>
      <c r="E112" s="16" t="s">
        <v>500</v>
      </c>
      <c r="F112" s="18">
        <v>44260</v>
      </c>
      <c r="G112" s="16" t="s">
        <v>205</v>
      </c>
      <c r="H112" s="16" t="s">
        <v>497</v>
      </c>
      <c r="I112" s="16" t="s">
        <v>451</v>
      </c>
      <c r="J112" s="16" t="s">
        <v>333</v>
      </c>
      <c r="K112" s="16" t="s">
        <v>501</v>
      </c>
    </row>
    <row r="113" spans="1:11" hidden="1" x14ac:dyDescent="0.25">
      <c r="A113">
        <v>50741</v>
      </c>
      <c r="B113" t="s">
        <v>186</v>
      </c>
      <c r="C113" s="12">
        <v>160400</v>
      </c>
      <c r="D113" t="s">
        <v>138</v>
      </c>
      <c r="E113" t="s">
        <v>497</v>
      </c>
      <c r="F113" s="13">
        <v>44281</v>
      </c>
      <c r="G113" t="s">
        <v>192</v>
      </c>
      <c r="H113" t="s">
        <v>502</v>
      </c>
      <c r="I113" t="s">
        <v>503</v>
      </c>
      <c r="J113" t="s">
        <v>333</v>
      </c>
      <c r="K113" t="s">
        <v>190</v>
      </c>
    </row>
    <row r="114" spans="1:11" hidden="1" x14ac:dyDescent="0.25">
      <c r="A114" s="16" t="s">
        <v>504</v>
      </c>
      <c r="B114" s="16" t="s">
        <v>504</v>
      </c>
      <c r="C114" s="17">
        <v>160400</v>
      </c>
      <c r="D114" s="16" t="s">
        <v>133</v>
      </c>
      <c r="E114" s="16" t="s">
        <v>505</v>
      </c>
      <c r="F114" s="18">
        <v>44302</v>
      </c>
      <c r="G114" s="16" t="s">
        <v>205</v>
      </c>
      <c r="H114" s="16" t="s">
        <v>502</v>
      </c>
      <c r="I114" s="16" t="s">
        <v>451</v>
      </c>
      <c r="J114" s="16" t="s">
        <v>333</v>
      </c>
      <c r="K114" s="16" t="s">
        <v>501</v>
      </c>
    </row>
    <row r="115" spans="1:11" hidden="1" x14ac:dyDescent="0.25">
      <c r="A115">
        <v>28453</v>
      </c>
      <c r="B115" t="s">
        <v>453</v>
      </c>
      <c r="C115" s="12">
        <v>107315</v>
      </c>
      <c r="D115" t="s">
        <v>138</v>
      </c>
      <c r="E115" t="s">
        <v>454</v>
      </c>
      <c r="F115" s="13">
        <v>44201</v>
      </c>
      <c r="G115" t="s">
        <v>192</v>
      </c>
      <c r="H115" t="s">
        <v>506</v>
      </c>
      <c r="I115" t="s">
        <v>391</v>
      </c>
      <c r="J115" t="s">
        <v>141</v>
      </c>
      <c r="K115" t="s">
        <v>456</v>
      </c>
    </row>
    <row r="116" spans="1:11" hidden="1" x14ac:dyDescent="0.25">
      <c r="A116" s="16" t="s">
        <v>507</v>
      </c>
      <c r="B116" s="16" t="s">
        <v>507</v>
      </c>
      <c r="C116" s="17">
        <v>107315</v>
      </c>
      <c r="D116" s="16" t="s">
        <v>133</v>
      </c>
      <c r="E116" s="16" t="s">
        <v>508</v>
      </c>
      <c r="F116" s="18">
        <v>44260</v>
      </c>
      <c r="G116" s="16" t="s">
        <v>205</v>
      </c>
      <c r="H116" s="16" t="s">
        <v>506</v>
      </c>
      <c r="I116" s="16" t="s">
        <v>451</v>
      </c>
      <c r="J116" s="16" t="s">
        <v>322</v>
      </c>
      <c r="K116" s="16" t="s">
        <v>509</v>
      </c>
    </row>
    <row r="117" spans="1:11" hidden="1" x14ac:dyDescent="0.25">
      <c r="A117">
        <v>21764</v>
      </c>
      <c r="B117" t="s">
        <v>510</v>
      </c>
      <c r="C117" s="12">
        <v>174674</v>
      </c>
      <c r="D117" t="s">
        <v>151</v>
      </c>
      <c r="E117" t="s">
        <v>511</v>
      </c>
      <c r="F117" s="13">
        <v>44175</v>
      </c>
      <c r="G117" t="s">
        <v>41</v>
      </c>
      <c r="H117" t="s">
        <v>512</v>
      </c>
      <c r="I117" t="s">
        <v>513</v>
      </c>
      <c r="J117" t="s">
        <v>68</v>
      </c>
      <c r="K117" t="s">
        <v>514</v>
      </c>
    </row>
    <row r="118" spans="1:11" hidden="1" x14ac:dyDescent="0.25">
      <c r="A118" s="16" t="s">
        <v>516</v>
      </c>
      <c r="B118" s="16" t="s">
        <v>516</v>
      </c>
      <c r="C118" s="17">
        <v>174674</v>
      </c>
      <c r="D118" s="16" t="s">
        <v>133</v>
      </c>
      <c r="E118" s="16" t="s">
        <v>517</v>
      </c>
      <c r="F118" s="18">
        <v>44302</v>
      </c>
      <c r="G118" s="16" t="s">
        <v>205</v>
      </c>
      <c r="H118" s="16" t="s">
        <v>512</v>
      </c>
      <c r="I118" s="16" t="s">
        <v>451</v>
      </c>
      <c r="J118" s="16" t="s">
        <v>515</v>
      </c>
      <c r="K118" s="16" t="s">
        <v>518</v>
      </c>
    </row>
    <row r="119" spans="1:11" hidden="1" x14ac:dyDescent="0.25">
      <c r="A119">
        <v>30031</v>
      </c>
      <c r="B119" t="s">
        <v>536</v>
      </c>
      <c r="C119" s="12">
        <v>59700</v>
      </c>
      <c r="D119" t="s">
        <v>133</v>
      </c>
      <c r="E119" t="s">
        <v>537</v>
      </c>
      <c r="F119" s="13">
        <v>44209</v>
      </c>
      <c r="G119" t="s">
        <v>41</v>
      </c>
      <c r="H119" t="s">
        <v>534</v>
      </c>
      <c r="I119" t="s">
        <v>538</v>
      </c>
      <c r="J119" t="s">
        <v>48</v>
      </c>
      <c r="K119" t="s">
        <v>49</v>
      </c>
    </row>
    <row r="120" spans="1:11" hidden="1" x14ac:dyDescent="0.25">
      <c r="A120">
        <v>32196</v>
      </c>
      <c r="B120" t="s">
        <v>539</v>
      </c>
      <c r="C120" s="12">
        <v>62900</v>
      </c>
      <c r="D120" t="s">
        <v>138</v>
      </c>
      <c r="E120" t="s">
        <v>540</v>
      </c>
      <c r="F120" s="13">
        <v>44218</v>
      </c>
      <c r="G120" t="s">
        <v>41</v>
      </c>
      <c r="H120" t="s">
        <v>534</v>
      </c>
      <c r="I120" t="s">
        <v>541</v>
      </c>
      <c r="J120" t="s">
        <v>535</v>
      </c>
      <c r="K120" t="s">
        <v>49</v>
      </c>
    </row>
    <row r="121" spans="1:11" hidden="1" x14ac:dyDescent="0.25">
      <c r="A121">
        <v>34116</v>
      </c>
      <c r="B121" t="s">
        <v>45</v>
      </c>
      <c r="C121" s="12">
        <v>2983705</v>
      </c>
      <c r="D121" t="s">
        <v>133</v>
      </c>
      <c r="E121" t="s">
        <v>46</v>
      </c>
      <c r="F121" s="13">
        <v>44225</v>
      </c>
      <c r="G121" t="s">
        <v>41</v>
      </c>
      <c r="H121" t="s">
        <v>534</v>
      </c>
      <c r="I121" t="s">
        <v>538</v>
      </c>
      <c r="J121" t="s">
        <v>48</v>
      </c>
      <c r="K121" t="s">
        <v>49</v>
      </c>
    </row>
    <row r="122" spans="1:11" hidden="1" x14ac:dyDescent="0.25">
      <c r="A122">
        <v>50741</v>
      </c>
      <c r="B122" t="s">
        <v>186</v>
      </c>
      <c r="C122" s="12">
        <v>123900</v>
      </c>
      <c r="D122" t="s">
        <v>138</v>
      </c>
      <c r="E122" t="s">
        <v>187</v>
      </c>
      <c r="F122" s="13">
        <v>44408</v>
      </c>
      <c r="G122" t="s">
        <v>179</v>
      </c>
      <c r="H122" t="s">
        <v>592</v>
      </c>
      <c r="I122" t="s">
        <v>593</v>
      </c>
      <c r="J122" t="s">
        <v>188</v>
      </c>
      <c r="K122" t="s">
        <v>190</v>
      </c>
    </row>
    <row r="123" spans="1:11" hidden="1" x14ac:dyDescent="0.25">
      <c r="A123">
        <v>53363</v>
      </c>
      <c r="B123" t="s">
        <v>594</v>
      </c>
      <c r="C123" s="12">
        <v>59700</v>
      </c>
      <c r="D123" t="s">
        <v>145</v>
      </c>
      <c r="E123" t="s">
        <v>595</v>
      </c>
      <c r="F123" s="13">
        <v>44288</v>
      </c>
      <c r="G123" t="s">
        <v>41</v>
      </c>
      <c r="H123" t="s">
        <v>592</v>
      </c>
      <c r="I123" t="s">
        <v>596</v>
      </c>
      <c r="J123" t="s">
        <v>141</v>
      </c>
      <c r="K123" t="s">
        <v>597</v>
      </c>
    </row>
    <row r="124" spans="1:11" hidden="1" x14ac:dyDescent="0.25">
      <c r="A124">
        <v>56429</v>
      </c>
      <c r="B124" t="s">
        <v>580</v>
      </c>
      <c r="C124" s="12">
        <v>34686</v>
      </c>
      <c r="D124" t="s">
        <v>133</v>
      </c>
      <c r="E124" t="s">
        <v>581</v>
      </c>
      <c r="F124" s="13">
        <v>44298</v>
      </c>
      <c r="G124" t="s">
        <v>192</v>
      </c>
      <c r="H124" t="s">
        <v>592</v>
      </c>
      <c r="I124" t="s">
        <v>598</v>
      </c>
      <c r="J124" t="s">
        <v>194</v>
      </c>
      <c r="K124" t="s">
        <v>584</v>
      </c>
    </row>
    <row r="125" spans="1:11" hidden="1" x14ac:dyDescent="0.25">
      <c r="A125">
        <v>68889</v>
      </c>
      <c r="B125" t="s">
        <v>569</v>
      </c>
      <c r="C125" s="12">
        <v>25472</v>
      </c>
      <c r="D125" t="s">
        <v>133</v>
      </c>
      <c r="E125" t="s">
        <v>587</v>
      </c>
      <c r="F125" s="13">
        <v>44336</v>
      </c>
      <c r="G125" t="s">
        <v>192</v>
      </c>
      <c r="H125" t="s">
        <v>592</v>
      </c>
      <c r="I125" t="s">
        <v>599</v>
      </c>
      <c r="J125" t="s">
        <v>474</v>
      </c>
      <c r="K125" t="s">
        <v>575</v>
      </c>
    </row>
    <row r="126" spans="1:11" hidden="1" x14ac:dyDescent="0.25">
      <c r="A126">
        <v>70116</v>
      </c>
      <c r="B126" t="s">
        <v>591</v>
      </c>
      <c r="C126" s="12">
        <v>155842</v>
      </c>
      <c r="D126" t="s">
        <v>133</v>
      </c>
      <c r="E126" t="s">
        <v>600</v>
      </c>
      <c r="F126" s="13">
        <v>44340</v>
      </c>
      <c r="G126" t="s">
        <v>41</v>
      </c>
      <c r="H126" t="s">
        <v>592</v>
      </c>
      <c r="I126" t="s">
        <v>601</v>
      </c>
      <c r="J126" t="s">
        <v>602</v>
      </c>
      <c r="K126" t="s">
        <v>603</v>
      </c>
    </row>
    <row r="127" spans="1:11" hidden="1" x14ac:dyDescent="0.25">
      <c r="A127" s="16" t="s">
        <v>533</v>
      </c>
      <c r="B127" s="16" t="s">
        <v>533</v>
      </c>
      <c r="C127" s="17">
        <v>3505905</v>
      </c>
      <c r="D127" s="16" t="s">
        <v>133</v>
      </c>
      <c r="E127" s="16" t="s">
        <v>542</v>
      </c>
      <c r="F127" s="18">
        <v>44260</v>
      </c>
      <c r="G127" s="16" t="s">
        <v>205</v>
      </c>
      <c r="H127" s="16" t="s">
        <v>534</v>
      </c>
      <c r="I127" s="16" t="s">
        <v>451</v>
      </c>
      <c r="J127" s="16" t="s">
        <v>235</v>
      </c>
      <c r="K127" s="16" t="s">
        <v>459</v>
      </c>
    </row>
    <row r="128" spans="1:11" hidden="1" x14ac:dyDescent="0.25">
      <c r="A128">
        <v>50741</v>
      </c>
      <c r="B128" t="s">
        <v>186</v>
      </c>
      <c r="C128" s="12">
        <v>94069</v>
      </c>
      <c r="D128" t="s">
        <v>138</v>
      </c>
      <c r="E128" t="s">
        <v>502</v>
      </c>
      <c r="F128" s="13">
        <v>44281</v>
      </c>
      <c r="G128" t="s">
        <v>192</v>
      </c>
      <c r="H128" t="s">
        <v>543</v>
      </c>
      <c r="I128" t="s">
        <v>544</v>
      </c>
      <c r="J128" t="s">
        <v>333</v>
      </c>
      <c r="K128" t="s">
        <v>190</v>
      </c>
    </row>
    <row r="129" spans="1:11" x14ac:dyDescent="0.25">
      <c r="A129">
        <v>3584163</v>
      </c>
      <c r="B129" t="s">
        <v>182</v>
      </c>
      <c r="C129" s="12">
        <v>476963</v>
      </c>
      <c r="D129" t="s">
        <v>133</v>
      </c>
      <c r="E129" t="s">
        <v>183</v>
      </c>
      <c r="F129" s="13">
        <v>44162</v>
      </c>
      <c r="G129" t="s">
        <v>179</v>
      </c>
      <c r="H129" t="s">
        <v>543</v>
      </c>
      <c r="I129" t="s">
        <v>545</v>
      </c>
      <c r="J129" t="s">
        <v>184</v>
      </c>
      <c r="K129" t="s">
        <v>185</v>
      </c>
    </row>
    <row r="130" spans="1:11" hidden="1" x14ac:dyDescent="0.25">
      <c r="A130" s="16" t="s">
        <v>546</v>
      </c>
      <c r="B130" s="16" t="s">
        <v>546</v>
      </c>
      <c r="C130" s="17">
        <v>571032</v>
      </c>
      <c r="D130" s="16" t="s">
        <v>133</v>
      </c>
      <c r="E130" s="16" t="s">
        <v>547</v>
      </c>
      <c r="F130" s="18">
        <v>44323</v>
      </c>
      <c r="G130" s="16" t="s">
        <v>205</v>
      </c>
      <c r="H130" s="16" t="s">
        <v>543</v>
      </c>
      <c r="I130" s="16" t="s">
        <v>548</v>
      </c>
      <c r="J130" s="16" t="s">
        <v>333</v>
      </c>
      <c r="K130" s="16" t="s">
        <v>501</v>
      </c>
    </row>
    <row r="131" spans="1:11" hidden="1" x14ac:dyDescent="0.25">
      <c r="A131">
        <v>27041</v>
      </c>
      <c r="B131" t="s">
        <v>469</v>
      </c>
      <c r="C131" s="12">
        <v>112460</v>
      </c>
      <c r="D131" t="s">
        <v>133</v>
      </c>
      <c r="E131" t="s">
        <v>479</v>
      </c>
      <c r="F131" s="13">
        <v>44194</v>
      </c>
      <c r="G131" t="s">
        <v>192</v>
      </c>
      <c r="H131" t="s">
        <v>555</v>
      </c>
      <c r="I131" t="s">
        <v>556</v>
      </c>
      <c r="J131" t="s">
        <v>474</v>
      </c>
      <c r="K131" t="s">
        <v>473</v>
      </c>
    </row>
    <row r="132" spans="1:11" hidden="1" x14ac:dyDescent="0.25">
      <c r="A132">
        <v>53221</v>
      </c>
      <c r="B132" t="s">
        <v>557</v>
      </c>
      <c r="C132" s="12">
        <v>3875958</v>
      </c>
      <c r="D132" t="s">
        <v>133</v>
      </c>
      <c r="E132" t="s">
        <v>558</v>
      </c>
      <c r="F132" s="13">
        <v>44287</v>
      </c>
      <c r="G132" t="s">
        <v>41</v>
      </c>
      <c r="H132" t="s">
        <v>555</v>
      </c>
      <c r="I132" t="s">
        <v>559</v>
      </c>
      <c r="J132" t="s">
        <v>560</v>
      </c>
      <c r="K132" t="s">
        <v>561</v>
      </c>
    </row>
    <row r="133" spans="1:11" hidden="1" x14ac:dyDescent="0.25">
      <c r="A133" s="16" t="s">
        <v>562</v>
      </c>
      <c r="B133" s="16" t="s">
        <v>562</v>
      </c>
      <c r="C133" s="17">
        <v>3988418</v>
      </c>
      <c r="D133" s="16" t="s">
        <v>133</v>
      </c>
      <c r="E133" s="16" t="s">
        <v>563</v>
      </c>
      <c r="F133" s="18">
        <v>44260</v>
      </c>
      <c r="G133" s="16" t="s">
        <v>205</v>
      </c>
      <c r="H133" s="16" t="s">
        <v>555</v>
      </c>
      <c r="I133" s="16" t="s">
        <v>451</v>
      </c>
      <c r="J133" s="16" t="s">
        <v>322</v>
      </c>
      <c r="K133" s="16" t="s">
        <v>442</v>
      </c>
    </row>
    <row r="134" spans="1:11" hidden="1" x14ac:dyDescent="0.25">
      <c r="A134">
        <v>53221</v>
      </c>
      <c r="B134" t="s">
        <v>557</v>
      </c>
      <c r="C134" s="12">
        <v>120438</v>
      </c>
      <c r="D134" t="s">
        <v>133</v>
      </c>
      <c r="E134" t="s">
        <v>555</v>
      </c>
      <c r="F134" s="13">
        <v>44287</v>
      </c>
      <c r="G134" t="s">
        <v>192</v>
      </c>
      <c r="H134" t="s">
        <v>565</v>
      </c>
      <c r="I134" t="s">
        <v>566</v>
      </c>
      <c r="J134" t="s">
        <v>474</v>
      </c>
      <c r="K134" t="s">
        <v>561</v>
      </c>
    </row>
    <row r="135" spans="1:11" x14ac:dyDescent="0.25">
      <c r="A135">
        <v>3584163</v>
      </c>
      <c r="B135" t="s">
        <v>182</v>
      </c>
      <c r="C135" s="12">
        <v>421487</v>
      </c>
      <c r="D135" t="s">
        <v>133</v>
      </c>
      <c r="E135" t="s">
        <v>549</v>
      </c>
      <c r="F135" s="13">
        <v>44162</v>
      </c>
      <c r="G135" t="s">
        <v>192</v>
      </c>
      <c r="H135" t="s">
        <v>565</v>
      </c>
      <c r="I135" t="s">
        <v>567</v>
      </c>
      <c r="J135" t="s">
        <v>441</v>
      </c>
      <c r="K135" t="s">
        <v>185</v>
      </c>
    </row>
    <row r="136" spans="1:11" hidden="1" x14ac:dyDescent="0.25">
      <c r="A136">
        <v>94012</v>
      </c>
      <c r="B136" t="s">
        <v>649</v>
      </c>
      <c r="C136" s="12">
        <v>1484275</v>
      </c>
      <c r="D136" t="s">
        <v>151</v>
      </c>
      <c r="E136" t="s">
        <v>704</v>
      </c>
      <c r="F136" s="13">
        <v>44421</v>
      </c>
      <c r="G136" t="s">
        <v>192</v>
      </c>
      <c r="H136" t="s">
        <v>716</v>
      </c>
      <c r="I136" t="s">
        <v>717</v>
      </c>
      <c r="J136" t="s">
        <v>166</v>
      </c>
      <c r="K136" t="s">
        <v>646</v>
      </c>
    </row>
    <row r="137" spans="1:11" hidden="1" x14ac:dyDescent="0.25">
      <c r="A137" s="16" t="s">
        <v>564</v>
      </c>
      <c r="B137" s="16" t="s">
        <v>564</v>
      </c>
      <c r="C137" s="17">
        <v>2026200</v>
      </c>
      <c r="D137" s="16" t="s">
        <v>133</v>
      </c>
      <c r="E137" s="16" t="s">
        <v>568</v>
      </c>
      <c r="F137" s="18">
        <v>44260</v>
      </c>
      <c r="G137" s="16" t="s">
        <v>205</v>
      </c>
      <c r="H137" s="16" t="s">
        <v>565</v>
      </c>
      <c r="I137" s="16" t="s">
        <v>451</v>
      </c>
      <c r="J137" s="16" t="s">
        <v>322</v>
      </c>
      <c r="K137" s="16" t="s">
        <v>509</v>
      </c>
    </row>
    <row r="138" spans="1:11" hidden="1" x14ac:dyDescent="0.25">
      <c r="A138">
        <v>68889</v>
      </c>
      <c r="B138" t="s">
        <v>569</v>
      </c>
      <c r="C138" s="12">
        <v>224769</v>
      </c>
      <c r="D138" t="s">
        <v>133</v>
      </c>
      <c r="E138" t="s">
        <v>572</v>
      </c>
      <c r="F138" s="13">
        <v>44336</v>
      </c>
      <c r="G138" t="s">
        <v>41</v>
      </c>
      <c r="H138" t="s">
        <v>570</v>
      </c>
      <c r="I138" t="s">
        <v>573</v>
      </c>
      <c r="J138" t="s">
        <v>574</v>
      </c>
      <c r="K138" t="s">
        <v>575</v>
      </c>
    </row>
    <row r="139" spans="1:11" hidden="1" x14ac:dyDescent="0.25">
      <c r="A139" s="16" t="s">
        <v>576</v>
      </c>
      <c r="B139" s="16" t="s">
        <v>576</v>
      </c>
      <c r="C139" s="17">
        <v>224769</v>
      </c>
      <c r="D139" s="16" t="s">
        <v>133</v>
      </c>
      <c r="E139" s="16" t="s">
        <v>577</v>
      </c>
      <c r="F139" s="18">
        <v>44414</v>
      </c>
      <c r="G139" s="16" t="s">
        <v>205</v>
      </c>
      <c r="H139" s="16" t="s">
        <v>570</v>
      </c>
      <c r="I139" s="16" t="s">
        <v>578</v>
      </c>
      <c r="J139" s="16" t="s">
        <v>571</v>
      </c>
      <c r="K139" s="16" t="s">
        <v>579</v>
      </c>
    </row>
    <row r="140" spans="1:11" hidden="1" x14ac:dyDescent="0.25">
      <c r="A140">
        <v>56429</v>
      </c>
      <c r="B140" t="s">
        <v>580</v>
      </c>
      <c r="C140" s="12">
        <v>25621</v>
      </c>
      <c r="D140" t="s">
        <v>133</v>
      </c>
      <c r="E140" t="s">
        <v>582</v>
      </c>
      <c r="F140" s="13">
        <v>44298</v>
      </c>
      <c r="G140" t="s">
        <v>41</v>
      </c>
      <c r="H140" t="s">
        <v>581</v>
      </c>
      <c r="I140" t="s">
        <v>583</v>
      </c>
      <c r="J140" t="s">
        <v>193</v>
      </c>
      <c r="K140" t="s">
        <v>584</v>
      </c>
    </row>
    <row r="141" spans="1:11" hidden="1" x14ac:dyDescent="0.25">
      <c r="A141" s="16" t="s">
        <v>585</v>
      </c>
      <c r="B141" s="16" t="s">
        <v>585</v>
      </c>
      <c r="C141" s="17">
        <v>25621</v>
      </c>
      <c r="D141" s="16" t="s">
        <v>133</v>
      </c>
      <c r="E141" s="16" t="s">
        <v>586</v>
      </c>
      <c r="F141" s="18">
        <v>44414</v>
      </c>
      <c r="G141" s="16" t="s">
        <v>205</v>
      </c>
      <c r="H141" s="16" t="s">
        <v>581</v>
      </c>
      <c r="I141" s="16" t="s">
        <v>578</v>
      </c>
      <c r="J141" s="16" t="s">
        <v>194</v>
      </c>
      <c r="K141" s="16" t="s">
        <v>452</v>
      </c>
    </row>
    <row r="142" spans="1:11" hidden="1" x14ac:dyDescent="0.25">
      <c r="A142">
        <v>68889</v>
      </c>
      <c r="B142" t="s">
        <v>569</v>
      </c>
      <c r="C142" s="12">
        <v>5073</v>
      </c>
      <c r="D142" t="s">
        <v>133</v>
      </c>
      <c r="E142" t="s">
        <v>570</v>
      </c>
      <c r="F142" s="13">
        <v>44336</v>
      </c>
      <c r="G142" t="s">
        <v>192</v>
      </c>
      <c r="H142" t="s">
        <v>587</v>
      </c>
      <c r="I142" t="s">
        <v>588</v>
      </c>
      <c r="J142" t="s">
        <v>571</v>
      </c>
      <c r="K142" t="s">
        <v>575</v>
      </c>
    </row>
    <row r="143" spans="1:11" hidden="1" x14ac:dyDescent="0.25">
      <c r="A143">
        <v>76187</v>
      </c>
      <c r="B143" t="s">
        <v>70</v>
      </c>
      <c r="C143" s="12">
        <v>24540</v>
      </c>
      <c r="D143" t="s">
        <v>133</v>
      </c>
      <c r="E143" t="s">
        <v>71</v>
      </c>
      <c r="F143" s="13">
        <v>44362</v>
      </c>
      <c r="G143" t="s">
        <v>41</v>
      </c>
      <c r="H143" t="s">
        <v>587</v>
      </c>
      <c r="I143" t="s">
        <v>475</v>
      </c>
      <c r="J143" t="s">
        <v>53</v>
      </c>
      <c r="K143" t="s">
        <v>73</v>
      </c>
    </row>
    <row r="144" spans="1:11" hidden="1" x14ac:dyDescent="0.25">
      <c r="A144" s="16" t="s">
        <v>589</v>
      </c>
      <c r="B144" s="16" t="s">
        <v>589</v>
      </c>
      <c r="C144" s="17">
        <v>29613</v>
      </c>
      <c r="D144" s="16" t="s">
        <v>133</v>
      </c>
      <c r="E144" s="16" t="s">
        <v>590</v>
      </c>
      <c r="F144" s="18">
        <v>44414</v>
      </c>
      <c r="G144" s="16" t="s">
        <v>205</v>
      </c>
      <c r="H144" s="16" t="s">
        <v>587</v>
      </c>
      <c r="I144" s="16" t="s">
        <v>578</v>
      </c>
      <c r="J144" s="16" t="s">
        <v>474</v>
      </c>
      <c r="K144" s="16" t="s">
        <v>478</v>
      </c>
    </row>
    <row r="145" spans="1:11" hidden="1" x14ac:dyDescent="0.25">
      <c r="A145">
        <v>70116</v>
      </c>
      <c r="B145" t="s">
        <v>591</v>
      </c>
      <c r="C145" s="12">
        <v>1058</v>
      </c>
      <c r="D145" t="s">
        <v>133</v>
      </c>
      <c r="E145" t="s">
        <v>592</v>
      </c>
      <c r="F145" s="13">
        <v>44340</v>
      </c>
      <c r="G145" t="s">
        <v>192</v>
      </c>
      <c r="H145" t="s">
        <v>605</v>
      </c>
      <c r="I145" t="s">
        <v>606</v>
      </c>
      <c r="J145" t="s">
        <v>474</v>
      </c>
      <c r="K145" t="s">
        <v>603</v>
      </c>
    </row>
    <row r="146" spans="1:11" hidden="1" x14ac:dyDescent="0.25">
      <c r="A146">
        <v>70782</v>
      </c>
      <c r="B146" t="s">
        <v>607</v>
      </c>
      <c r="C146" s="12">
        <v>138650</v>
      </c>
      <c r="D146" t="s">
        <v>151</v>
      </c>
      <c r="E146" t="s">
        <v>608</v>
      </c>
      <c r="F146" s="13">
        <v>44341</v>
      </c>
      <c r="G146" t="s">
        <v>41</v>
      </c>
      <c r="H146" t="s">
        <v>605</v>
      </c>
      <c r="I146" t="s">
        <v>609</v>
      </c>
      <c r="J146" t="s">
        <v>141</v>
      </c>
      <c r="K146" t="s">
        <v>610</v>
      </c>
    </row>
    <row r="147" spans="1:11" hidden="1" x14ac:dyDescent="0.25">
      <c r="A147">
        <v>80599</v>
      </c>
      <c r="B147" t="s">
        <v>604</v>
      </c>
      <c r="C147" s="12">
        <v>15113</v>
      </c>
      <c r="D147" t="s">
        <v>151</v>
      </c>
      <c r="E147" t="s">
        <v>611</v>
      </c>
      <c r="F147" s="13">
        <v>44376</v>
      </c>
      <c r="G147" t="s">
        <v>41</v>
      </c>
      <c r="H147" t="s">
        <v>605</v>
      </c>
      <c r="I147" t="s">
        <v>612</v>
      </c>
      <c r="J147" t="s">
        <v>141</v>
      </c>
      <c r="K147" t="s">
        <v>613</v>
      </c>
    </row>
    <row r="148" spans="1:11" hidden="1" x14ac:dyDescent="0.25">
      <c r="A148" s="16" t="s">
        <v>614</v>
      </c>
      <c r="B148" s="16" t="s">
        <v>614</v>
      </c>
      <c r="C148" s="17">
        <v>154821</v>
      </c>
      <c r="D148" s="16" t="s">
        <v>133</v>
      </c>
      <c r="E148" s="16" t="s">
        <v>615</v>
      </c>
      <c r="F148" s="18">
        <v>44414</v>
      </c>
      <c r="G148" s="16" t="s">
        <v>205</v>
      </c>
      <c r="H148" s="16" t="s">
        <v>605</v>
      </c>
      <c r="I148" s="16" t="s">
        <v>578</v>
      </c>
      <c r="J148" s="16" t="s">
        <v>235</v>
      </c>
      <c r="K148" s="16" t="s">
        <v>459</v>
      </c>
    </row>
    <row r="149" spans="1:11" hidden="1" x14ac:dyDescent="0.25">
      <c r="A149">
        <v>90179</v>
      </c>
      <c r="B149" t="s">
        <v>79</v>
      </c>
      <c r="C149" s="12">
        <v>59700</v>
      </c>
      <c r="D149" t="s">
        <v>145</v>
      </c>
      <c r="E149" t="s">
        <v>616</v>
      </c>
      <c r="F149" s="13">
        <v>44408</v>
      </c>
      <c r="G149" t="s">
        <v>192</v>
      </c>
      <c r="H149" t="s">
        <v>618</v>
      </c>
      <c r="I149" t="s">
        <v>619</v>
      </c>
      <c r="J149" t="s">
        <v>68</v>
      </c>
      <c r="K149" t="s">
        <v>82</v>
      </c>
    </row>
    <row r="150" spans="1:11" hidden="1" x14ac:dyDescent="0.25">
      <c r="A150" s="16" t="s">
        <v>620</v>
      </c>
      <c r="B150" s="16" t="s">
        <v>620</v>
      </c>
      <c r="C150" s="17">
        <v>59700</v>
      </c>
      <c r="D150" s="16" t="s">
        <v>133</v>
      </c>
      <c r="E150" s="16" t="s">
        <v>621</v>
      </c>
      <c r="F150" s="18">
        <v>44476</v>
      </c>
      <c r="G150" s="16" t="s">
        <v>205</v>
      </c>
      <c r="H150" s="16" t="s">
        <v>618</v>
      </c>
      <c r="I150" s="16" t="s">
        <v>622</v>
      </c>
      <c r="J150" s="16" t="s">
        <v>462</v>
      </c>
      <c r="K150" s="16" t="s">
        <v>468</v>
      </c>
    </row>
    <row r="151" spans="1:11" hidden="1" x14ac:dyDescent="0.25">
      <c r="A151">
        <v>80006</v>
      </c>
      <c r="B151" t="s">
        <v>74</v>
      </c>
      <c r="C151" s="12">
        <v>387458</v>
      </c>
      <c r="D151" t="s">
        <v>133</v>
      </c>
      <c r="E151" t="s">
        <v>75</v>
      </c>
      <c r="F151" s="13">
        <v>44375</v>
      </c>
      <c r="G151" t="s">
        <v>41</v>
      </c>
      <c r="H151" t="s">
        <v>623</v>
      </c>
      <c r="I151" t="s">
        <v>625</v>
      </c>
      <c r="J151" t="s">
        <v>77</v>
      </c>
      <c r="K151" t="s">
        <v>78</v>
      </c>
    </row>
    <row r="152" spans="1:11" hidden="1" x14ac:dyDescent="0.25">
      <c r="A152" s="16" t="s">
        <v>626</v>
      </c>
      <c r="B152" s="16" t="s">
        <v>626</v>
      </c>
      <c r="C152" s="17">
        <v>387458</v>
      </c>
      <c r="D152" s="16" t="s">
        <v>133</v>
      </c>
      <c r="E152" s="16" t="s">
        <v>627</v>
      </c>
      <c r="F152" s="18">
        <v>44111</v>
      </c>
      <c r="G152" s="16" t="s">
        <v>205</v>
      </c>
      <c r="H152" s="16" t="s">
        <v>623</v>
      </c>
      <c r="I152" s="16" t="s">
        <v>351</v>
      </c>
      <c r="J152" s="16" t="s">
        <v>624</v>
      </c>
      <c r="K152" s="16" t="s">
        <v>628</v>
      </c>
    </row>
    <row r="153" spans="1:11" hidden="1" x14ac:dyDescent="0.25">
      <c r="A153">
        <v>80006</v>
      </c>
      <c r="B153" t="s">
        <v>74</v>
      </c>
      <c r="C153" s="12">
        <v>243374</v>
      </c>
      <c r="D153" t="s">
        <v>133</v>
      </c>
      <c r="E153" t="s">
        <v>623</v>
      </c>
      <c r="F153" s="13">
        <v>44375</v>
      </c>
      <c r="G153" t="s">
        <v>192</v>
      </c>
      <c r="H153" t="s">
        <v>629</v>
      </c>
      <c r="I153" t="s">
        <v>630</v>
      </c>
      <c r="J153" t="s">
        <v>624</v>
      </c>
      <c r="K153" t="s">
        <v>78</v>
      </c>
    </row>
    <row r="154" spans="1:11" hidden="1" x14ac:dyDescent="0.25">
      <c r="A154" s="16" t="s">
        <v>631</v>
      </c>
      <c r="B154" s="16" t="s">
        <v>631</v>
      </c>
      <c r="C154" s="17">
        <v>243374</v>
      </c>
      <c r="D154" s="16" t="s">
        <v>133</v>
      </c>
      <c r="E154" s="16" t="s">
        <v>632</v>
      </c>
      <c r="F154" s="18">
        <v>44323</v>
      </c>
      <c r="G154" s="16" t="s">
        <v>205</v>
      </c>
      <c r="H154" s="16" t="s">
        <v>629</v>
      </c>
      <c r="I154" s="16" t="s">
        <v>548</v>
      </c>
      <c r="J154" s="16" t="s">
        <v>624</v>
      </c>
      <c r="K154" s="16" t="s">
        <v>633</v>
      </c>
    </row>
    <row r="155" spans="1:11" hidden="1" x14ac:dyDescent="0.25">
      <c r="A155">
        <v>80006</v>
      </c>
      <c r="B155" t="s">
        <v>74</v>
      </c>
      <c r="C155" s="12">
        <v>2908112</v>
      </c>
      <c r="D155" t="s">
        <v>133</v>
      </c>
      <c r="E155" t="s">
        <v>629</v>
      </c>
      <c r="F155" s="13">
        <v>44375</v>
      </c>
      <c r="G155" t="s">
        <v>192</v>
      </c>
      <c r="H155" t="s">
        <v>634</v>
      </c>
      <c r="I155" t="s">
        <v>635</v>
      </c>
      <c r="J155" t="s">
        <v>624</v>
      </c>
      <c r="K155" t="s">
        <v>78</v>
      </c>
    </row>
    <row r="156" spans="1:11" hidden="1" x14ac:dyDescent="0.25">
      <c r="A156" s="16" t="s">
        <v>636</v>
      </c>
      <c r="B156" s="16" t="s">
        <v>636</v>
      </c>
      <c r="C156" s="17">
        <v>2908112</v>
      </c>
      <c r="D156" s="16" t="s">
        <v>133</v>
      </c>
      <c r="E156" s="16" t="s">
        <v>637</v>
      </c>
      <c r="F156" s="18">
        <v>44414</v>
      </c>
      <c r="G156" s="16" t="s">
        <v>205</v>
      </c>
      <c r="H156" s="16" t="s">
        <v>634</v>
      </c>
      <c r="I156" s="16" t="s">
        <v>578</v>
      </c>
      <c r="J156" s="16" t="s">
        <v>624</v>
      </c>
      <c r="K156" s="16" t="s">
        <v>633</v>
      </c>
    </row>
    <row r="157" spans="1:11" hidden="1" x14ac:dyDescent="0.25">
      <c r="A157">
        <v>80006</v>
      </c>
      <c r="B157" t="s">
        <v>74</v>
      </c>
      <c r="C157" s="12">
        <v>1024527</v>
      </c>
      <c r="D157" t="s">
        <v>133</v>
      </c>
      <c r="E157" t="s">
        <v>634</v>
      </c>
      <c r="F157" s="13">
        <v>44375</v>
      </c>
      <c r="G157" t="s">
        <v>192</v>
      </c>
      <c r="H157" t="s">
        <v>638</v>
      </c>
      <c r="I157" t="s">
        <v>639</v>
      </c>
      <c r="J157" t="s">
        <v>624</v>
      </c>
      <c r="K157" t="s">
        <v>78</v>
      </c>
    </row>
    <row r="158" spans="1:11" hidden="1" x14ac:dyDescent="0.25">
      <c r="A158" s="16" t="s">
        <v>640</v>
      </c>
      <c r="B158" s="16" t="s">
        <v>640</v>
      </c>
      <c r="C158" s="17">
        <v>1024527</v>
      </c>
      <c r="D158" s="16" t="s">
        <v>133</v>
      </c>
      <c r="E158" s="16" t="s">
        <v>641</v>
      </c>
      <c r="F158" s="18">
        <v>44446</v>
      </c>
      <c r="G158" s="16" t="s">
        <v>205</v>
      </c>
      <c r="H158" s="16" t="s">
        <v>638</v>
      </c>
      <c r="I158" s="16" t="s">
        <v>578</v>
      </c>
      <c r="J158" s="16" t="s">
        <v>624</v>
      </c>
      <c r="K158" s="16" t="s">
        <v>633</v>
      </c>
    </row>
    <row r="159" spans="1:11" hidden="1" x14ac:dyDescent="0.25">
      <c r="A159">
        <v>80006</v>
      </c>
      <c r="B159" t="s">
        <v>74</v>
      </c>
      <c r="C159" s="12">
        <v>2163665</v>
      </c>
      <c r="D159" t="s">
        <v>133</v>
      </c>
      <c r="E159" t="s">
        <v>638</v>
      </c>
      <c r="F159" s="13">
        <v>44375</v>
      </c>
      <c r="G159" t="s">
        <v>192</v>
      </c>
      <c r="H159" t="s">
        <v>643</v>
      </c>
      <c r="I159" t="s">
        <v>644</v>
      </c>
      <c r="J159" t="s">
        <v>624</v>
      </c>
      <c r="K159" t="s">
        <v>78</v>
      </c>
    </row>
    <row r="160" spans="1:11" hidden="1" x14ac:dyDescent="0.25">
      <c r="A160">
        <v>93904</v>
      </c>
      <c r="B160" t="s">
        <v>642</v>
      </c>
      <c r="C160" s="12">
        <v>342570</v>
      </c>
      <c r="D160" t="s">
        <v>151</v>
      </c>
      <c r="E160" t="s">
        <v>645</v>
      </c>
      <c r="F160" s="13">
        <v>44420</v>
      </c>
      <c r="G160" t="s">
        <v>41</v>
      </c>
      <c r="H160" t="s">
        <v>643</v>
      </c>
      <c r="I160" t="s">
        <v>420</v>
      </c>
      <c r="J160" t="s">
        <v>141</v>
      </c>
      <c r="K160" t="s">
        <v>646</v>
      </c>
    </row>
    <row r="161" spans="1:11" hidden="1" x14ac:dyDescent="0.25">
      <c r="A161" s="16" t="s">
        <v>647</v>
      </c>
      <c r="B161" s="16" t="s">
        <v>647</v>
      </c>
      <c r="C161" s="17">
        <v>2506235</v>
      </c>
      <c r="D161" s="16" t="s">
        <v>133</v>
      </c>
      <c r="E161" s="16" t="s">
        <v>648</v>
      </c>
      <c r="F161" s="18">
        <v>44476</v>
      </c>
      <c r="G161" s="16" t="s">
        <v>205</v>
      </c>
      <c r="H161" s="16" t="s">
        <v>643</v>
      </c>
      <c r="I161" s="16" t="s">
        <v>622</v>
      </c>
      <c r="J161" s="16" t="s">
        <v>624</v>
      </c>
      <c r="K161" s="16" t="s">
        <v>633</v>
      </c>
    </row>
    <row r="162" spans="1:11" hidden="1" x14ac:dyDescent="0.25">
      <c r="A162">
        <v>94012</v>
      </c>
      <c r="B162" t="s">
        <v>649</v>
      </c>
      <c r="C162" s="12">
        <v>792140</v>
      </c>
      <c r="D162" t="s">
        <v>151</v>
      </c>
      <c r="E162" t="s">
        <v>651</v>
      </c>
      <c r="F162" s="13">
        <v>44421</v>
      </c>
      <c r="G162" t="s">
        <v>41</v>
      </c>
      <c r="H162" t="s">
        <v>650</v>
      </c>
      <c r="I162" t="s">
        <v>420</v>
      </c>
      <c r="J162" t="s">
        <v>141</v>
      </c>
      <c r="K162" t="s">
        <v>646</v>
      </c>
    </row>
    <row r="163" spans="1:11" hidden="1" x14ac:dyDescent="0.25">
      <c r="A163" s="16" t="s">
        <v>652</v>
      </c>
      <c r="B163" s="16" t="s">
        <v>652</v>
      </c>
      <c r="C163" s="17">
        <v>792140</v>
      </c>
      <c r="D163" s="16" t="s">
        <v>133</v>
      </c>
      <c r="E163" s="16" t="s">
        <v>165</v>
      </c>
      <c r="F163" s="18">
        <v>44242</v>
      </c>
      <c r="G163" s="16" t="s">
        <v>205</v>
      </c>
      <c r="H163" s="16" t="s">
        <v>650</v>
      </c>
      <c r="I163" s="16" t="s">
        <v>653</v>
      </c>
      <c r="J163" s="16" t="s">
        <v>166</v>
      </c>
      <c r="K163" s="16" t="s">
        <v>654</v>
      </c>
    </row>
    <row r="164" spans="1:11" hidden="1" x14ac:dyDescent="0.25">
      <c r="A164">
        <v>99576</v>
      </c>
      <c r="B164" t="s">
        <v>655</v>
      </c>
      <c r="C164" s="12">
        <v>237004</v>
      </c>
      <c r="D164" t="s">
        <v>133</v>
      </c>
      <c r="E164" t="s">
        <v>656</v>
      </c>
      <c r="F164" s="13">
        <v>44440</v>
      </c>
      <c r="G164" t="s">
        <v>41</v>
      </c>
      <c r="H164" t="s">
        <v>657</v>
      </c>
      <c r="I164" t="s">
        <v>658</v>
      </c>
      <c r="J164" t="s">
        <v>404</v>
      </c>
      <c r="K164" t="s">
        <v>659</v>
      </c>
    </row>
    <row r="165" spans="1:11" hidden="1" x14ac:dyDescent="0.25">
      <c r="A165" s="16" t="s">
        <v>660</v>
      </c>
      <c r="B165" s="16" t="s">
        <v>660</v>
      </c>
      <c r="C165" s="17">
        <v>237004</v>
      </c>
      <c r="D165" s="16" t="s">
        <v>133</v>
      </c>
      <c r="E165" s="16" t="s">
        <v>661</v>
      </c>
      <c r="F165" s="18">
        <v>44476</v>
      </c>
      <c r="G165" s="16" t="s">
        <v>205</v>
      </c>
      <c r="H165" s="16" t="s">
        <v>657</v>
      </c>
      <c r="I165" s="16" t="s">
        <v>622</v>
      </c>
      <c r="J165" s="16" t="s">
        <v>166</v>
      </c>
      <c r="K165" s="16" t="s">
        <v>654</v>
      </c>
    </row>
    <row r="166" spans="1:11" hidden="1" x14ac:dyDescent="0.25">
      <c r="A166">
        <v>81039</v>
      </c>
      <c r="B166" t="s">
        <v>64</v>
      </c>
      <c r="C166" s="12">
        <v>1199436</v>
      </c>
      <c r="D166" t="s">
        <v>151</v>
      </c>
      <c r="E166" t="s">
        <v>66</v>
      </c>
      <c r="F166" s="13">
        <v>44377</v>
      </c>
      <c r="G166" t="s">
        <v>41</v>
      </c>
      <c r="H166" t="s">
        <v>662</v>
      </c>
      <c r="I166" t="s">
        <v>663</v>
      </c>
      <c r="J166" t="s">
        <v>68</v>
      </c>
      <c r="K166" t="s">
        <v>69</v>
      </c>
    </row>
    <row r="167" spans="1:11" hidden="1" x14ac:dyDescent="0.25">
      <c r="A167" s="16" t="s">
        <v>664</v>
      </c>
      <c r="B167" s="16" t="s">
        <v>664</v>
      </c>
      <c r="C167" s="17">
        <v>1199436</v>
      </c>
      <c r="D167" s="16" t="s">
        <v>133</v>
      </c>
      <c r="E167" s="16" t="s">
        <v>665</v>
      </c>
      <c r="F167" s="18">
        <v>44323</v>
      </c>
      <c r="G167" s="16" t="s">
        <v>205</v>
      </c>
      <c r="H167" s="16" t="s">
        <v>662</v>
      </c>
      <c r="I167" s="16" t="s">
        <v>548</v>
      </c>
      <c r="J167" s="16" t="s">
        <v>322</v>
      </c>
      <c r="K167" s="16" t="s">
        <v>442</v>
      </c>
    </row>
    <row r="168" spans="1:11" hidden="1" x14ac:dyDescent="0.25">
      <c r="A168">
        <v>65196</v>
      </c>
      <c r="B168" t="s">
        <v>668</v>
      </c>
      <c r="C168" s="12">
        <v>589200</v>
      </c>
      <c r="D168" t="s">
        <v>151</v>
      </c>
      <c r="E168" t="s">
        <v>669</v>
      </c>
      <c r="F168" s="13">
        <v>44322</v>
      </c>
      <c r="G168" t="s">
        <v>41</v>
      </c>
      <c r="H168" t="s">
        <v>667</v>
      </c>
      <c r="I168" t="s">
        <v>663</v>
      </c>
      <c r="J168" t="s">
        <v>68</v>
      </c>
      <c r="K168" t="s">
        <v>670</v>
      </c>
    </row>
    <row r="169" spans="1:11" hidden="1" x14ac:dyDescent="0.25">
      <c r="A169">
        <v>70090</v>
      </c>
      <c r="B169" t="s">
        <v>671</v>
      </c>
      <c r="C169" s="12">
        <v>199600</v>
      </c>
      <c r="D169" t="s">
        <v>151</v>
      </c>
      <c r="E169" t="s">
        <v>672</v>
      </c>
      <c r="F169" s="13">
        <v>44340</v>
      </c>
      <c r="G169" t="s">
        <v>41</v>
      </c>
      <c r="H169" t="s">
        <v>667</v>
      </c>
      <c r="I169" t="s">
        <v>663</v>
      </c>
      <c r="J169" t="s">
        <v>68</v>
      </c>
      <c r="K169" t="s">
        <v>670</v>
      </c>
    </row>
    <row r="170" spans="1:11" hidden="1" x14ac:dyDescent="0.25">
      <c r="A170">
        <v>77466</v>
      </c>
      <c r="B170" t="s">
        <v>673</v>
      </c>
      <c r="C170" s="12">
        <v>476815</v>
      </c>
      <c r="D170" t="s">
        <v>151</v>
      </c>
      <c r="E170" t="s">
        <v>674</v>
      </c>
      <c r="F170" s="13">
        <v>44367</v>
      </c>
      <c r="G170" t="s">
        <v>41</v>
      </c>
      <c r="H170" t="s">
        <v>667</v>
      </c>
      <c r="I170" t="s">
        <v>663</v>
      </c>
      <c r="J170" t="s">
        <v>68</v>
      </c>
      <c r="K170" t="s">
        <v>69</v>
      </c>
    </row>
    <row r="171" spans="1:11" hidden="1" x14ac:dyDescent="0.25">
      <c r="A171">
        <v>79306</v>
      </c>
      <c r="B171" t="s">
        <v>675</v>
      </c>
      <c r="C171" s="12">
        <v>84884</v>
      </c>
      <c r="D171" t="s">
        <v>145</v>
      </c>
      <c r="E171" t="s">
        <v>676</v>
      </c>
      <c r="F171" s="13">
        <v>44372</v>
      </c>
      <c r="G171" t="s">
        <v>41</v>
      </c>
      <c r="H171" t="s">
        <v>667</v>
      </c>
      <c r="I171" t="s">
        <v>617</v>
      </c>
      <c r="J171" t="s">
        <v>68</v>
      </c>
      <c r="K171" t="s">
        <v>69</v>
      </c>
    </row>
    <row r="172" spans="1:11" hidden="1" x14ac:dyDescent="0.25">
      <c r="A172">
        <v>94521</v>
      </c>
      <c r="B172" t="s">
        <v>666</v>
      </c>
      <c r="C172" s="12">
        <v>265559</v>
      </c>
      <c r="D172" t="s">
        <v>151</v>
      </c>
      <c r="E172" t="s">
        <v>677</v>
      </c>
      <c r="F172" s="13">
        <v>44422</v>
      </c>
      <c r="G172" t="s">
        <v>41</v>
      </c>
      <c r="H172" t="s">
        <v>667</v>
      </c>
      <c r="I172" t="s">
        <v>678</v>
      </c>
      <c r="J172" t="s">
        <v>68</v>
      </c>
      <c r="K172" t="s">
        <v>679</v>
      </c>
    </row>
    <row r="173" spans="1:11" hidden="1" x14ac:dyDescent="0.25">
      <c r="A173" s="16" t="s">
        <v>680</v>
      </c>
      <c r="B173" s="16" t="s">
        <v>680</v>
      </c>
      <c r="C173" s="17">
        <v>1616058</v>
      </c>
      <c r="D173" s="16" t="s">
        <v>133</v>
      </c>
      <c r="E173" s="16" t="s">
        <v>681</v>
      </c>
      <c r="F173" s="18">
        <v>44414</v>
      </c>
      <c r="G173" s="16" t="s">
        <v>205</v>
      </c>
      <c r="H173" s="16" t="s">
        <v>667</v>
      </c>
      <c r="I173" s="16" t="s">
        <v>578</v>
      </c>
      <c r="J173" s="16" t="s">
        <v>322</v>
      </c>
      <c r="K173" s="16" t="s">
        <v>442</v>
      </c>
    </row>
    <row r="174" spans="1:11" hidden="1" x14ac:dyDescent="0.25">
      <c r="A174">
        <v>77779</v>
      </c>
      <c r="B174" t="s">
        <v>682</v>
      </c>
      <c r="C174" s="12">
        <v>459130</v>
      </c>
      <c r="D174" t="s">
        <v>151</v>
      </c>
      <c r="E174" t="s">
        <v>684</v>
      </c>
      <c r="F174" s="13">
        <v>44368</v>
      </c>
      <c r="G174" t="s">
        <v>41</v>
      </c>
      <c r="H174" t="s">
        <v>683</v>
      </c>
      <c r="I174" t="s">
        <v>663</v>
      </c>
      <c r="J174" t="s">
        <v>68</v>
      </c>
      <c r="K174" t="s">
        <v>69</v>
      </c>
    </row>
    <row r="175" spans="1:11" hidden="1" x14ac:dyDescent="0.25">
      <c r="A175" s="16" t="s">
        <v>685</v>
      </c>
      <c r="B175" s="16" t="s">
        <v>685</v>
      </c>
      <c r="C175" s="17">
        <v>459130</v>
      </c>
      <c r="D175" s="16" t="s">
        <v>133</v>
      </c>
      <c r="E175" s="16" t="s">
        <v>686</v>
      </c>
      <c r="F175" s="18">
        <v>44446</v>
      </c>
      <c r="G175" s="16" t="s">
        <v>205</v>
      </c>
      <c r="H175" s="16" t="s">
        <v>683</v>
      </c>
      <c r="I175" s="16" t="s">
        <v>578</v>
      </c>
      <c r="J175" s="16" t="s">
        <v>322</v>
      </c>
      <c r="K175" s="16" t="s">
        <v>442</v>
      </c>
    </row>
    <row r="176" spans="1:11" hidden="1" x14ac:dyDescent="0.25">
      <c r="A176">
        <v>77779</v>
      </c>
      <c r="B176" t="s">
        <v>682</v>
      </c>
      <c r="C176" s="12">
        <v>253611</v>
      </c>
      <c r="D176" t="s">
        <v>151</v>
      </c>
      <c r="E176" t="s">
        <v>683</v>
      </c>
      <c r="F176" s="13">
        <v>44368</v>
      </c>
      <c r="G176" t="s">
        <v>192</v>
      </c>
      <c r="H176" t="s">
        <v>687</v>
      </c>
      <c r="I176" t="s">
        <v>688</v>
      </c>
      <c r="J176" t="s">
        <v>322</v>
      </c>
      <c r="K176" t="s">
        <v>69</v>
      </c>
    </row>
    <row r="177" spans="1:11" hidden="1" x14ac:dyDescent="0.25">
      <c r="A177">
        <v>90179</v>
      </c>
      <c r="B177" t="s">
        <v>79</v>
      </c>
      <c r="C177" s="12">
        <v>57491</v>
      </c>
      <c r="D177" t="s">
        <v>145</v>
      </c>
      <c r="E177" t="s">
        <v>618</v>
      </c>
      <c r="F177" s="13">
        <v>44408</v>
      </c>
      <c r="G177" t="s">
        <v>192</v>
      </c>
      <c r="H177" t="s">
        <v>687</v>
      </c>
      <c r="I177" t="s">
        <v>619</v>
      </c>
      <c r="J177" t="s">
        <v>68</v>
      </c>
      <c r="K177" t="s">
        <v>82</v>
      </c>
    </row>
    <row r="178" spans="1:11" hidden="1" x14ac:dyDescent="0.25">
      <c r="A178">
        <v>94521</v>
      </c>
      <c r="B178" t="s">
        <v>666</v>
      </c>
      <c r="C178" s="12">
        <v>28527</v>
      </c>
      <c r="D178" t="s">
        <v>151</v>
      </c>
      <c r="E178" t="s">
        <v>667</v>
      </c>
      <c r="F178" s="13">
        <v>44422</v>
      </c>
      <c r="G178" t="s">
        <v>192</v>
      </c>
      <c r="H178" t="s">
        <v>687</v>
      </c>
      <c r="I178" t="s">
        <v>689</v>
      </c>
      <c r="J178" t="s">
        <v>322</v>
      </c>
      <c r="K178" t="s">
        <v>679</v>
      </c>
    </row>
    <row r="179" spans="1:11" hidden="1" x14ac:dyDescent="0.25">
      <c r="A179" s="16" t="s">
        <v>690</v>
      </c>
      <c r="B179" s="16" t="s">
        <v>690</v>
      </c>
      <c r="C179" s="17">
        <v>339629</v>
      </c>
      <c r="D179" s="16" t="s">
        <v>133</v>
      </c>
      <c r="E179" s="16" t="s">
        <v>691</v>
      </c>
      <c r="F179" s="18">
        <v>44476</v>
      </c>
      <c r="G179" s="16" t="s">
        <v>205</v>
      </c>
      <c r="H179" s="16" t="s">
        <v>687</v>
      </c>
      <c r="I179" s="16" t="s">
        <v>622</v>
      </c>
      <c r="J179" s="16" t="s">
        <v>322</v>
      </c>
      <c r="K179" s="16" t="s">
        <v>442</v>
      </c>
    </row>
    <row r="180" spans="1:11" hidden="1" x14ac:dyDescent="0.25">
      <c r="A180">
        <v>80599</v>
      </c>
      <c r="B180" t="s">
        <v>604</v>
      </c>
      <c r="C180" s="12">
        <v>98994</v>
      </c>
      <c r="D180" t="s">
        <v>151</v>
      </c>
      <c r="E180" t="s">
        <v>605</v>
      </c>
      <c r="F180" s="13">
        <v>44376</v>
      </c>
      <c r="G180" t="s">
        <v>192</v>
      </c>
      <c r="H180" t="s">
        <v>692</v>
      </c>
      <c r="I180" t="s">
        <v>693</v>
      </c>
      <c r="J180" t="s">
        <v>474</v>
      </c>
      <c r="K180" t="s">
        <v>613</v>
      </c>
    </row>
    <row r="181" spans="1:11" hidden="1" x14ac:dyDescent="0.25">
      <c r="A181" s="16" t="s">
        <v>694</v>
      </c>
      <c r="B181" s="16" t="s">
        <v>694</v>
      </c>
      <c r="C181" s="17">
        <v>98994</v>
      </c>
      <c r="D181" s="16" t="s">
        <v>133</v>
      </c>
      <c r="E181" s="16" t="s">
        <v>695</v>
      </c>
      <c r="F181" s="18">
        <v>44446</v>
      </c>
      <c r="G181" s="16" t="s">
        <v>205</v>
      </c>
      <c r="H181" s="16" t="s">
        <v>692</v>
      </c>
      <c r="I181" s="16" t="s">
        <v>578</v>
      </c>
      <c r="J181" s="16" t="s">
        <v>235</v>
      </c>
      <c r="K181" s="16" t="s">
        <v>459</v>
      </c>
    </row>
    <row r="182" spans="1:11" hidden="1" x14ac:dyDescent="0.25">
      <c r="A182">
        <v>108488</v>
      </c>
      <c r="B182" t="s">
        <v>696</v>
      </c>
      <c r="C182" s="12">
        <v>36300</v>
      </c>
      <c r="D182" t="s">
        <v>151</v>
      </c>
      <c r="E182" t="s">
        <v>697</v>
      </c>
      <c r="F182" s="13">
        <v>44469</v>
      </c>
      <c r="G182" t="s">
        <v>41</v>
      </c>
      <c r="H182" t="s">
        <v>698</v>
      </c>
      <c r="I182" t="s">
        <v>699</v>
      </c>
      <c r="J182" t="s">
        <v>574</v>
      </c>
      <c r="K182" t="s">
        <v>700</v>
      </c>
    </row>
    <row r="183" spans="1:11" hidden="1" x14ac:dyDescent="0.25">
      <c r="A183" s="16" t="s">
        <v>701</v>
      </c>
      <c r="B183" s="16" t="s">
        <v>701</v>
      </c>
      <c r="C183" s="17">
        <v>36300</v>
      </c>
      <c r="D183" s="16" t="s">
        <v>133</v>
      </c>
      <c r="E183" s="16" t="s">
        <v>702</v>
      </c>
      <c r="F183" s="18">
        <v>44519</v>
      </c>
      <c r="G183" s="16" t="s">
        <v>205</v>
      </c>
      <c r="H183" s="16" t="s">
        <v>698</v>
      </c>
      <c r="I183" s="16" t="s">
        <v>703</v>
      </c>
      <c r="J183" s="16" t="s">
        <v>571</v>
      </c>
      <c r="K183" s="16" t="s">
        <v>579</v>
      </c>
    </row>
    <row r="184" spans="1:11" hidden="1" x14ac:dyDescent="0.25">
      <c r="A184">
        <v>94012</v>
      </c>
      <c r="B184" t="s">
        <v>649</v>
      </c>
      <c r="C184" s="12">
        <v>1998198</v>
      </c>
      <c r="D184" t="s">
        <v>151</v>
      </c>
      <c r="E184" t="s">
        <v>650</v>
      </c>
      <c r="F184" s="13">
        <v>44421</v>
      </c>
      <c r="G184" t="s">
        <v>192</v>
      </c>
      <c r="H184" t="s">
        <v>704</v>
      </c>
      <c r="I184" t="s">
        <v>705</v>
      </c>
      <c r="J184" t="s">
        <v>166</v>
      </c>
      <c r="K184" t="s">
        <v>646</v>
      </c>
    </row>
    <row r="185" spans="1:11" hidden="1" x14ac:dyDescent="0.25">
      <c r="A185" s="16" t="s">
        <v>706</v>
      </c>
      <c r="B185" s="16" t="s">
        <v>706</v>
      </c>
      <c r="C185" s="17">
        <v>1998198</v>
      </c>
      <c r="D185" s="16" t="s">
        <v>133</v>
      </c>
      <c r="E185" s="16" t="s">
        <v>707</v>
      </c>
      <c r="F185" s="18">
        <v>44323</v>
      </c>
      <c r="G185" s="16" t="s">
        <v>205</v>
      </c>
      <c r="H185" s="16" t="s">
        <v>704</v>
      </c>
      <c r="I185" s="16" t="s">
        <v>548</v>
      </c>
      <c r="J185" s="16" t="s">
        <v>491</v>
      </c>
      <c r="K185" s="16" t="s">
        <v>492</v>
      </c>
    </row>
    <row r="186" spans="1:11" hidden="1" x14ac:dyDescent="0.25">
      <c r="A186">
        <v>87289</v>
      </c>
      <c r="B186" t="s">
        <v>708</v>
      </c>
      <c r="C186" s="12">
        <v>651276</v>
      </c>
      <c r="D186" t="s">
        <v>133</v>
      </c>
      <c r="E186" t="s">
        <v>710</v>
      </c>
      <c r="F186" s="13">
        <v>44400</v>
      </c>
      <c r="G186" t="s">
        <v>41</v>
      </c>
      <c r="H186" t="s">
        <v>709</v>
      </c>
      <c r="I186" t="s">
        <v>711</v>
      </c>
      <c r="J186" t="s">
        <v>712</v>
      </c>
      <c r="K186" t="s">
        <v>713</v>
      </c>
    </row>
    <row r="187" spans="1:11" hidden="1" x14ac:dyDescent="0.25">
      <c r="A187" s="16" t="s">
        <v>714</v>
      </c>
      <c r="B187" s="16" t="s">
        <v>714</v>
      </c>
      <c r="C187" s="17">
        <v>651276</v>
      </c>
      <c r="D187" s="16" t="s">
        <v>133</v>
      </c>
      <c r="E187" s="16" t="s">
        <v>715</v>
      </c>
      <c r="F187" s="18">
        <v>44446</v>
      </c>
      <c r="G187" s="16" t="s">
        <v>205</v>
      </c>
      <c r="H187" s="16" t="s">
        <v>709</v>
      </c>
      <c r="I187" s="16" t="s">
        <v>578</v>
      </c>
      <c r="J187" s="16" t="s">
        <v>491</v>
      </c>
      <c r="K187" s="16" t="s">
        <v>492</v>
      </c>
    </row>
    <row r="188" spans="1:11" hidden="1" x14ac:dyDescent="0.25">
      <c r="A188">
        <v>74549</v>
      </c>
      <c r="B188" t="s">
        <v>718</v>
      </c>
      <c r="C188" s="12">
        <v>25364</v>
      </c>
      <c r="D188" t="s">
        <v>151</v>
      </c>
      <c r="E188" t="s">
        <v>720</v>
      </c>
      <c r="F188" s="13">
        <v>44355</v>
      </c>
      <c r="G188" t="s">
        <v>41</v>
      </c>
      <c r="H188" t="s">
        <v>719</v>
      </c>
      <c r="I188" t="s">
        <v>721</v>
      </c>
      <c r="J188" t="s">
        <v>141</v>
      </c>
      <c r="K188" t="s">
        <v>69</v>
      </c>
    </row>
    <row r="189" spans="1:11" hidden="1" x14ac:dyDescent="0.25">
      <c r="A189" s="16" t="s">
        <v>722</v>
      </c>
      <c r="B189" s="16" t="s">
        <v>722</v>
      </c>
      <c r="C189" s="17">
        <v>25364</v>
      </c>
      <c r="D189" s="16" t="s">
        <v>133</v>
      </c>
      <c r="E189" s="16" t="s">
        <v>723</v>
      </c>
      <c r="F189" s="18">
        <v>44414</v>
      </c>
      <c r="G189" s="16" t="s">
        <v>205</v>
      </c>
      <c r="H189" s="16" t="s">
        <v>719</v>
      </c>
      <c r="I189" s="16" t="s">
        <v>578</v>
      </c>
      <c r="J189" s="16" t="s">
        <v>322</v>
      </c>
      <c r="K189" s="16" t="s">
        <v>509</v>
      </c>
    </row>
    <row r="190" spans="1:11" hidden="1" x14ac:dyDescent="0.25">
      <c r="A190">
        <v>74549</v>
      </c>
      <c r="B190" t="s">
        <v>718</v>
      </c>
      <c r="C190" s="12">
        <v>10936</v>
      </c>
      <c r="D190" t="s">
        <v>151</v>
      </c>
      <c r="E190" t="s">
        <v>719</v>
      </c>
      <c r="F190" s="13">
        <v>44355</v>
      </c>
      <c r="G190" t="s">
        <v>192</v>
      </c>
      <c r="H190" t="s">
        <v>725</v>
      </c>
      <c r="I190" t="s">
        <v>726</v>
      </c>
      <c r="J190" t="s">
        <v>141</v>
      </c>
      <c r="K190" t="s">
        <v>69</v>
      </c>
    </row>
    <row r="191" spans="1:11" hidden="1" x14ac:dyDescent="0.25">
      <c r="A191">
        <v>82715</v>
      </c>
      <c r="B191" t="s">
        <v>724</v>
      </c>
      <c r="C191" s="12">
        <v>27092</v>
      </c>
      <c r="D191" t="s">
        <v>133</v>
      </c>
      <c r="E191" t="s">
        <v>727</v>
      </c>
      <c r="F191" s="13">
        <v>44385</v>
      </c>
      <c r="G191" t="s">
        <v>41</v>
      </c>
      <c r="H191" t="s">
        <v>725</v>
      </c>
      <c r="I191" t="s">
        <v>721</v>
      </c>
      <c r="J191" t="s">
        <v>141</v>
      </c>
      <c r="K191" t="s">
        <v>728</v>
      </c>
    </row>
    <row r="192" spans="1:11" hidden="1" x14ac:dyDescent="0.25">
      <c r="A192">
        <v>82812</v>
      </c>
      <c r="B192" t="s">
        <v>729</v>
      </c>
      <c r="C192" s="12">
        <v>36300</v>
      </c>
      <c r="D192" t="s">
        <v>133</v>
      </c>
      <c r="E192" t="s">
        <v>730</v>
      </c>
      <c r="F192" s="13">
        <v>44385</v>
      </c>
      <c r="G192" t="s">
        <v>41</v>
      </c>
      <c r="H192" t="s">
        <v>725</v>
      </c>
      <c r="I192" t="s">
        <v>731</v>
      </c>
      <c r="J192" t="s">
        <v>141</v>
      </c>
      <c r="K192" t="s">
        <v>728</v>
      </c>
    </row>
    <row r="193" spans="1:11" hidden="1" x14ac:dyDescent="0.25">
      <c r="A193" s="16" t="s">
        <v>732</v>
      </c>
      <c r="B193" s="16" t="s">
        <v>732</v>
      </c>
      <c r="C193" s="17">
        <v>74328</v>
      </c>
      <c r="D193" s="16" t="s">
        <v>133</v>
      </c>
      <c r="E193" s="16" t="s">
        <v>733</v>
      </c>
      <c r="F193" s="18">
        <v>44414</v>
      </c>
      <c r="G193" s="16" t="s">
        <v>205</v>
      </c>
      <c r="H193" s="16" t="s">
        <v>725</v>
      </c>
      <c r="I193" s="16" t="s">
        <v>578</v>
      </c>
      <c r="J193" s="16" t="s">
        <v>322</v>
      </c>
      <c r="K193" s="16" t="s">
        <v>509</v>
      </c>
    </row>
    <row r="194" spans="1:11" hidden="1" x14ac:dyDescent="0.25">
      <c r="A194">
        <v>81039</v>
      </c>
      <c r="B194" t="s">
        <v>64</v>
      </c>
      <c r="C194" s="12">
        <v>7755</v>
      </c>
      <c r="D194" t="s">
        <v>151</v>
      </c>
      <c r="E194" t="s">
        <v>662</v>
      </c>
      <c r="F194" s="13">
        <v>44377</v>
      </c>
      <c r="G194" t="s">
        <v>192</v>
      </c>
      <c r="H194" t="s">
        <v>734</v>
      </c>
      <c r="I194" t="s">
        <v>688</v>
      </c>
      <c r="J194" t="s">
        <v>322</v>
      </c>
      <c r="K194" t="s">
        <v>69</v>
      </c>
    </row>
    <row r="195" spans="1:11" hidden="1" x14ac:dyDescent="0.25">
      <c r="A195">
        <v>80599</v>
      </c>
      <c r="B195" t="s">
        <v>604</v>
      </c>
      <c r="C195" s="12">
        <v>4707</v>
      </c>
      <c r="D195" t="s">
        <v>151</v>
      </c>
      <c r="E195" t="s">
        <v>692</v>
      </c>
      <c r="F195" s="13">
        <v>44376</v>
      </c>
      <c r="G195" t="s">
        <v>192</v>
      </c>
      <c r="H195" t="s">
        <v>734</v>
      </c>
      <c r="I195" t="s">
        <v>735</v>
      </c>
      <c r="J195" t="s">
        <v>474</v>
      </c>
      <c r="K195" t="s">
        <v>613</v>
      </c>
    </row>
    <row r="196" spans="1:11" hidden="1" x14ac:dyDescent="0.25">
      <c r="A196">
        <v>82715</v>
      </c>
      <c r="B196" t="s">
        <v>724</v>
      </c>
      <c r="C196" s="12">
        <v>9208</v>
      </c>
      <c r="D196" t="s">
        <v>133</v>
      </c>
      <c r="E196" t="s">
        <v>725</v>
      </c>
      <c r="F196" s="13">
        <v>44385</v>
      </c>
      <c r="G196" t="s">
        <v>192</v>
      </c>
      <c r="H196" t="s">
        <v>734</v>
      </c>
      <c r="I196" t="s">
        <v>726</v>
      </c>
      <c r="J196" t="s">
        <v>141</v>
      </c>
      <c r="K196" t="s">
        <v>728</v>
      </c>
    </row>
    <row r="197" spans="1:11" hidden="1" x14ac:dyDescent="0.25">
      <c r="A197">
        <v>88827</v>
      </c>
      <c r="B197" t="s">
        <v>736</v>
      </c>
      <c r="C197" s="12">
        <v>60314</v>
      </c>
      <c r="D197" t="s">
        <v>133</v>
      </c>
      <c r="E197" t="s">
        <v>737</v>
      </c>
      <c r="F197" s="13">
        <v>44404</v>
      </c>
      <c r="G197" t="s">
        <v>41</v>
      </c>
      <c r="H197" t="s">
        <v>734</v>
      </c>
      <c r="I197" t="s">
        <v>738</v>
      </c>
      <c r="J197" t="s">
        <v>739</v>
      </c>
      <c r="K197" t="s">
        <v>740</v>
      </c>
    </row>
    <row r="198" spans="1:11" hidden="1" x14ac:dyDescent="0.25">
      <c r="A198">
        <v>83312</v>
      </c>
      <c r="B198" t="s">
        <v>741</v>
      </c>
      <c r="C198" s="12">
        <v>36300</v>
      </c>
      <c r="D198" t="s">
        <v>151</v>
      </c>
      <c r="E198" t="s">
        <v>742</v>
      </c>
      <c r="F198" s="13">
        <v>44386</v>
      </c>
      <c r="G198" t="s">
        <v>41</v>
      </c>
      <c r="H198" t="s">
        <v>734</v>
      </c>
      <c r="I198" t="s">
        <v>663</v>
      </c>
      <c r="J198" t="s">
        <v>68</v>
      </c>
      <c r="K198" t="s">
        <v>82</v>
      </c>
    </row>
    <row r="199" spans="1:11" hidden="1" x14ac:dyDescent="0.25">
      <c r="A199">
        <v>94521</v>
      </c>
      <c r="B199" t="s">
        <v>666</v>
      </c>
      <c r="C199" s="12">
        <v>9396</v>
      </c>
      <c r="D199" t="s">
        <v>151</v>
      </c>
      <c r="E199" t="s">
        <v>687</v>
      </c>
      <c r="F199" s="13">
        <v>44422</v>
      </c>
      <c r="G199" t="s">
        <v>192</v>
      </c>
      <c r="H199" t="s">
        <v>734</v>
      </c>
      <c r="I199" t="s">
        <v>743</v>
      </c>
      <c r="J199" t="s">
        <v>322</v>
      </c>
      <c r="K199" t="s">
        <v>679</v>
      </c>
    </row>
    <row r="200" spans="1:11" hidden="1" x14ac:dyDescent="0.25">
      <c r="A200" s="16" t="s">
        <v>744</v>
      </c>
      <c r="B200" s="16" t="s">
        <v>744</v>
      </c>
      <c r="C200" s="17">
        <v>127680</v>
      </c>
      <c r="D200" s="16" t="s">
        <v>133</v>
      </c>
      <c r="E200" s="16" t="s">
        <v>745</v>
      </c>
      <c r="F200" s="18">
        <v>44446</v>
      </c>
      <c r="G200" s="16" t="s">
        <v>205</v>
      </c>
      <c r="H200" s="16" t="s">
        <v>734</v>
      </c>
      <c r="I200" s="16" t="s">
        <v>578</v>
      </c>
      <c r="J200" s="16" t="s">
        <v>322</v>
      </c>
      <c r="K200" s="16" t="s">
        <v>509</v>
      </c>
    </row>
    <row r="201" spans="1:11" hidden="1" x14ac:dyDescent="0.25">
      <c r="A201">
        <v>111609</v>
      </c>
      <c r="B201" t="s">
        <v>746</v>
      </c>
      <c r="C201" s="12">
        <v>73336</v>
      </c>
      <c r="D201" t="s">
        <v>151</v>
      </c>
      <c r="E201" t="s">
        <v>747</v>
      </c>
      <c r="F201" s="13">
        <v>44480</v>
      </c>
      <c r="G201" t="s">
        <v>41</v>
      </c>
      <c r="H201" t="s">
        <v>748</v>
      </c>
      <c r="I201" t="s">
        <v>749</v>
      </c>
      <c r="J201" t="s">
        <v>750</v>
      </c>
      <c r="K201" t="s">
        <v>751</v>
      </c>
    </row>
    <row r="202" spans="1:11" hidden="1" x14ac:dyDescent="0.25">
      <c r="A202" s="16" t="s">
        <v>753</v>
      </c>
      <c r="B202" s="16" t="s">
        <v>753</v>
      </c>
      <c r="C202" s="17">
        <v>73336</v>
      </c>
      <c r="D202" s="16" t="s">
        <v>133</v>
      </c>
      <c r="E202" s="16" t="s">
        <v>754</v>
      </c>
      <c r="F202" s="18">
        <v>44635</v>
      </c>
      <c r="G202" s="16" t="s">
        <v>205</v>
      </c>
      <c r="H202" s="16" t="s">
        <v>748</v>
      </c>
      <c r="I202" s="16" t="s">
        <v>755</v>
      </c>
      <c r="J202" s="16" t="s">
        <v>752</v>
      </c>
      <c r="K202" s="16" t="s">
        <v>756</v>
      </c>
    </row>
    <row r="203" spans="1:11" hidden="1" x14ac:dyDescent="0.25">
      <c r="A203">
        <v>127836</v>
      </c>
      <c r="B203" t="s">
        <v>757</v>
      </c>
      <c r="C203" s="12">
        <v>188826</v>
      </c>
      <c r="D203" t="s">
        <v>133</v>
      </c>
      <c r="E203" t="s">
        <v>758</v>
      </c>
      <c r="F203" s="13">
        <v>44534</v>
      </c>
      <c r="G203" t="s">
        <v>41</v>
      </c>
      <c r="H203" t="s">
        <v>759</v>
      </c>
      <c r="I203" t="s">
        <v>760</v>
      </c>
      <c r="J203" t="s">
        <v>761</v>
      </c>
      <c r="K203" t="s">
        <v>762</v>
      </c>
    </row>
    <row r="204" spans="1:11" hidden="1" x14ac:dyDescent="0.25">
      <c r="A204">
        <v>111259</v>
      </c>
      <c r="B204" t="s">
        <v>763</v>
      </c>
      <c r="C204" s="12">
        <v>123764</v>
      </c>
      <c r="D204" t="s">
        <v>151</v>
      </c>
      <c r="E204" t="s">
        <v>764</v>
      </c>
      <c r="F204" s="13">
        <v>44479</v>
      </c>
      <c r="G204" t="s">
        <v>41</v>
      </c>
      <c r="H204" t="s">
        <v>759</v>
      </c>
      <c r="I204" t="s">
        <v>765</v>
      </c>
      <c r="J204" t="s">
        <v>766</v>
      </c>
      <c r="K204" t="s">
        <v>751</v>
      </c>
    </row>
    <row r="205" spans="1:11" hidden="1" x14ac:dyDescent="0.25">
      <c r="A205">
        <v>93904</v>
      </c>
      <c r="B205" t="s">
        <v>642</v>
      </c>
      <c r="C205" s="12">
        <v>14846</v>
      </c>
      <c r="D205" t="s">
        <v>151</v>
      </c>
      <c r="E205" t="s">
        <v>643</v>
      </c>
      <c r="F205" s="13">
        <v>44420</v>
      </c>
      <c r="G205" t="s">
        <v>192</v>
      </c>
      <c r="H205" t="s">
        <v>759</v>
      </c>
      <c r="I205" t="s">
        <v>705</v>
      </c>
      <c r="J205" t="s">
        <v>141</v>
      </c>
      <c r="K205" t="s">
        <v>646</v>
      </c>
    </row>
    <row r="206" spans="1:11" hidden="1" x14ac:dyDescent="0.25">
      <c r="A206">
        <v>94012</v>
      </c>
      <c r="B206" t="s">
        <v>649</v>
      </c>
      <c r="C206" s="12">
        <v>380440</v>
      </c>
      <c r="D206" t="s">
        <v>151</v>
      </c>
      <c r="E206" t="s">
        <v>716</v>
      </c>
      <c r="F206" s="13">
        <v>44421</v>
      </c>
      <c r="G206" t="s">
        <v>192</v>
      </c>
      <c r="H206" t="s">
        <v>759</v>
      </c>
      <c r="I206" t="s">
        <v>767</v>
      </c>
      <c r="J206" t="s">
        <v>166</v>
      </c>
      <c r="K206" t="s">
        <v>646</v>
      </c>
    </row>
    <row r="207" spans="1:11" hidden="1" x14ac:dyDescent="0.25">
      <c r="A207" s="16" t="s">
        <v>768</v>
      </c>
      <c r="B207" s="16" t="s">
        <v>768</v>
      </c>
      <c r="C207" s="17">
        <v>690879</v>
      </c>
      <c r="D207" s="16" t="s">
        <v>133</v>
      </c>
      <c r="E207" s="16" t="s">
        <v>769</v>
      </c>
      <c r="F207" s="18">
        <v>44635</v>
      </c>
      <c r="G207" s="16" t="s">
        <v>205</v>
      </c>
      <c r="H207" s="16" t="s">
        <v>759</v>
      </c>
      <c r="I207" s="16" t="s">
        <v>755</v>
      </c>
      <c r="J207" s="16" t="s">
        <v>624</v>
      </c>
      <c r="K207" s="16" t="s">
        <v>633</v>
      </c>
    </row>
    <row r="208" spans="1:11" hidden="1" x14ac:dyDescent="0.25">
      <c r="A208">
        <v>136478</v>
      </c>
      <c r="B208" t="s">
        <v>770</v>
      </c>
      <c r="C208" s="12">
        <v>419814</v>
      </c>
      <c r="D208" t="s">
        <v>133</v>
      </c>
      <c r="E208" t="s">
        <v>771</v>
      </c>
      <c r="F208" s="13">
        <v>44574</v>
      </c>
      <c r="G208" t="s">
        <v>41</v>
      </c>
      <c r="H208" t="s">
        <v>772</v>
      </c>
      <c r="I208" t="s">
        <v>773</v>
      </c>
      <c r="J208" t="s">
        <v>774</v>
      </c>
      <c r="K208" t="s">
        <v>775</v>
      </c>
    </row>
    <row r="209" spans="1:11" hidden="1" x14ac:dyDescent="0.25">
      <c r="A209" s="16" t="s">
        <v>776</v>
      </c>
      <c r="B209" s="16" t="s">
        <v>776</v>
      </c>
      <c r="C209" s="17">
        <v>419814</v>
      </c>
      <c r="D209" s="16" t="s">
        <v>133</v>
      </c>
      <c r="E209" s="16" t="s">
        <v>777</v>
      </c>
      <c r="F209" s="18">
        <v>44635</v>
      </c>
      <c r="G209" s="16" t="s">
        <v>205</v>
      </c>
      <c r="H209" s="16" t="s">
        <v>772</v>
      </c>
      <c r="I209" s="16" t="s">
        <v>755</v>
      </c>
      <c r="J209" s="16" t="s">
        <v>194</v>
      </c>
      <c r="K209" s="16" t="s">
        <v>452</v>
      </c>
    </row>
    <row r="210" spans="1:11" hidden="1" x14ac:dyDescent="0.25">
      <c r="A210">
        <v>133879</v>
      </c>
      <c r="B210" t="s">
        <v>38</v>
      </c>
      <c r="C210" s="12">
        <v>15688</v>
      </c>
      <c r="D210" t="s">
        <v>133</v>
      </c>
      <c r="E210" t="s">
        <v>40</v>
      </c>
      <c r="F210" s="13">
        <v>44560</v>
      </c>
      <c r="G210" t="s">
        <v>41</v>
      </c>
      <c r="H210" t="s">
        <v>778</v>
      </c>
      <c r="I210" t="s">
        <v>779</v>
      </c>
      <c r="J210" t="s">
        <v>43</v>
      </c>
      <c r="K210" t="s">
        <v>44</v>
      </c>
    </row>
    <row r="211" spans="1:11" hidden="1" x14ac:dyDescent="0.25">
      <c r="A211">
        <v>140101</v>
      </c>
      <c r="B211" t="s">
        <v>55</v>
      </c>
      <c r="C211" s="12">
        <v>14537</v>
      </c>
      <c r="D211" t="s">
        <v>133</v>
      </c>
      <c r="E211" t="s">
        <v>56</v>
      </c>
      <c r="F211" s="13">
        <v>44588</v>
      </c>
      <c r="G211" t="s">
        <v>41</v>
      </c>
      <c r="H211" t="s">
        <v>778</v>
      </c>
      <c r="I211" t="s">
        <v>780</v>
      </c>
      <c r="J211" t="s">
        <v>58</v>
      </c>
      <c r="K211" t="s">
        <v>59</v>
      </c>
    </row>
    <row r="212" spans="1:11" hidden="1" x14ac:dyDescent="0.25">
      <c r="A212">
        <v>140929</v>
      </c>
      <c r="B212" t="s">
        <v>60</v>
      </c>
      <c r="C212" s="12">
        <v>32210</v>
      </c>
      <c r="D212" t="s">
        <v>133</v>
      </c>
      <c r="E212" t="s">
        <v>61</v>
      </c>
      <c r="F212" s="13">
        <v>44592</v>
      </c>
      <c r="G212" t="s">
        <v>41</v>
      </c>
      <c r="H212" t="s">
        <v>778</v>
      </c>
      <c r="I212" t="s">
        <v>781</v>
      </c>
      <c r="J212" t="s">
        <v>63</v>
      </c>
      <c r="K212" t="s">
        <v>59</v>
      </c>
    </row>
    <row r="213" spans="1:11" hidden="1" x14ac:dyDescent="0.25">
      <c r="A213">
        <v>80613</v>
      </c>
      <c r="B213" t="s">
        <v>782</v>
      </c>
      <c r="C213" s="12">
        <v>273741</v>
      </c>
      <c r="D213" t="s">
        <v>133</v>
      </c>
      <c r="E213" t="s">
        <v>783</v>
      </c>
      <c r="F213" s="13">
        <v>44376</v>
      </c>
      <c r="G213" t="s">
        <v>41</v>
      </c>
      <c r="H213" t="s">
        <v>778</v>
      </c>
      <c r="I213" t="s">
        <v>699</v>
      </c>
      <c r="J213" t="s">
        <v>574</v>
      </c>
      <c r="K213" t="s">
        <v>784</v>
      </c>
    </row>
    <row r="214" spans="1:11" hidden="1" x14ac:dyDescent="0.25">
      <c r="A214" s="16" t="s">
        <v>785</v>
      </c>
      <c r="B214" s="16" t="s">
        <v>785</v>
      </c>
      <c r="C214" s="17">
        <v>336176</v>
      </c>
      <c r="D214" s="16" t="s">
        <v>133</v>
      </c>
      <c r="E214" s="16" t="s">
        <v>786</v>
      </c>
      <c r="F214" s="18">
        <v>44635</v>
      </c>
      <c r="G214" s="16" t="s">
        <v>205</v>
      </c>
      <c r="H214" s="16" t="s">
        <v>778</v>
      </c>
      <c r="I214" s="16" t="s">
        <v>755</v>
      </c>
      <c r="J214" s="16" t="s">
        <v>474</v>
      </c>
      <c r="K214" s="16" t="s">
        <v>478</v>
      </c>
    </row>
    <row r="215" spans="1:11" hidden="1" x14ac:dyDescent="0.25">
      <c r="A215">
        <v>133939</v>
      </c>
      <c r="B215" t="s">
        <v>787</v>
      </c>
      <c r="C215" s="12">
        <v>60596</v>
      </c>
      <c r="D215" t="s">
        <v>133</v>
      </c>
      <c r="E215" t="s">
        <v>788</v>
      </c>
      <c r="F215" s="13">
        <v>44560</v>
      </c>
      <c r="G215" t="s">
        <v>41</v>
      </c>
      <c r="H215" t="s">
        <v>789</v>
      </c>
      <c r="I215" t="s">
        <v>790</v>
      </c>
      <c r="J215" t="s">
        <v>766</v>
      </c>
      <c r="K215" t="s">
        <v>762</v>
      </c>
    </row>
    <row r="216" spans="1:11" hidden="1" x14ac:dyDescent="0.25">
      <c r="A216">
        <v>127836</v>
      </c>
      <c r="B216" t="s">
        <v>757</v>
      </c>
      <c r="C216" s="12">
        <v>16997</v>
      </c>
      <c r="D216" t="s">
        <v>133</v>
      </c>
      <c r="E216" t="s">
        <v>759</v>
      </c>
      <c r="F216" s="13">
        <v>44534</v>
      </c>
      <c r="G216" t="s">
        <v>192</v>
      </c>
      <c r="H216" t="s">
        <v>789</v>
      </c>
      <c r="I216" t="s">
        <v>791</v>
      </c>
      <c r="J216" t="s">
        <v>166</v>
      </c>
      <c r="K216" t="s">
        <v>762</v>
      </c>
    </row>
    <row r="217" spans="1:11" hidden="1" x14ac:dyDescent="0.25">
      <c r="A217">
        <v>140107</v>
      </c>
      <c r="B217" t="s">
        <v>792</v>
      </c>
      <c r="C217" s="12">
        <v>242594</v>
      </c>
      <c r="D217" t="s">
        <v>151</v>
      </c>
      <c r="E217" t="s">
        <v>793</v>
      </c>
      <c r="F217" s="13">
        <v>44588</v>
      </c>
      <c r="G217" t="s">
        <v>41</v>
      </c>
      <c r="H217" t="s">
        <v>789</v>
      </c>
      <c r="I217" t="s">
        <v>794</v>
      </c>
      <c r="J217" t="s">
        <v>68</v>
      </c>
      <c r="K217" t="s">
        <v>795</v>
      </c>
    </row>
    <row r="218" spans="1:11" hidden="1" x14ac:dyDescent="0.25">
      <c r="A218" s="16" t="s">
        <v>796</v>
      </c>
      <c r="B218" s="16" t="s">
        <v>796</v>
      </c>
      <c r="C218" s="17">
        <v>320187</v>
      </c>
      <c r="D218" s="16" t="s">
        <v>133</v>
      </c>
      <c r="E218" s="16" t="s">
        <v>797</v>
      </c>
      <c r="F218" s="18">
        <v>44658</v>
      </c>
      <c r="G218" s="16" t="s">
        <v>205</v>
      </c>
      <c r="H218" s="16" t="s">
        <v>789</v>
      </c>
      <c r="I218" s="16" t="s">
        <v>755</v>
      </c>
      <c r="J218" s="16" t="s">
        <v>624</v>
      </c>
      <c r="K218" s="16" t="s">
        <v>633</v>
      </c>
    </row>
    <row r="219" spans="1:11" hidden="1" x14ac:dyDescent="0.25">
      <c r="A219">
        <v>125622</v>
      </c>
      <c r="B219" t="s">
        <v>798</v>
      </c>
      <c r="C219" s="12">
        <v>534529</v>
      </c>
      <c r="D219" t="s">
        <v>145</v>
      </c>
      <c r="E219" t="s">
        <v>799</v>
      </c>
      <c r="F219" s="13">
        <v>44528</v>
      </c>
      <c r="G219" t="s">
        <v>41</v>
      </c>
      <c r="H219" t="s">
        <v>800</v>
      </c>
      <c r="I219" t="s">
        <v>801</v>
      </c>
      <c r="J219" t="s">
        <v>574</v>
      </c>
      <c r="K219" t="s">
        <v>802</v>
      </c>
    </row>
    <row r="220" spans="1:11" hidden="1" x14ac:dyDescent="0.25">
      <c r="A220">
        <v>121423</v>
      </c>
      <c r="B220" t="s">
        <v>803</v>
      </c>
      <c r="C220" s="12">
        <v>513230</v>
      </c>
      <c r="D220" t="s">
        <v>133</v>
      </c>
      <c r="E220" t="s">
        <v>804</v>
      </c>
      <c r="F220" s="13">
        <v>44513</v>
      </c>
      <c r="G220" t="s">
        <v>41</v>
      </c>
      <c r="H220" t="s">
        <v>800</v>
      </c>
      <c r="I220" t="s">
        <v>805</v>
      </c>
      <c r="J220" t="s">
        <v>806</v>
      </c>
      <c r="K220" t="s">
        <v>807</v>
      </c>
    </row>
    <row r="221" spans="1:11" hidden="1" x14ac:dyDescent="0.25">
      <c r="A221">
        <v>142256</v>
      </c>
      <c r="B221" t="s">
        <v>808</v>
      </c>
      <c r="C221" s="12">
        <v>31741</v>
      </c>
      <c r="D221" t="s">
        <v>133</v>
      </c>
      <c r="E221" t="s">
        <v>809</v>
      </c>
      <c r="F221" s="13">
        <v>44596</v>
      </c>
      <c r="G221" t="s">
        <v>41</v>
      </c>
      <c r="H221" t="s">
        <v>800</v>
      </c>
      <c r="I221" t="s">
        <v>699</v>
      </c>
      <c r="J221" t="s">
        <v>574</v>
      </c>
      <c r="K221" t="s">
        <v>810</v>
      </c>
    </row>
    <row r="222" spans="1:11" hidden="1" x14ac:dyDescent="0.25">
      <c r="A222">
        <v>149181</v>
      </c>
      <c r="B222" t="s">
        <v>811</v>
      </c>
      <c r="C222" s="12">
        <v>2174562</v>
      </c>
      <c r="D222" t="s">
        <v>133</v>
      </c>
      <c r="E222" t="s">
        <v>812</v>
      </c>
      <c r="F222" s="13">
        <v>44620</v>
      </c>
      <c r="G222" t="s">
        <v>41</v>
      </c>
      <c r="H222" t="s">
        <v>800</v>
      </c>
      <c r="I222" t="s">
        <v>699</v>
      </c>
      <c r="J222" t="s">
        <v>574</v>
      </c>
      <c r="K222" t="s">
        <v>810</v>
      </c>
    </row>
    <row r="223" spans="1:11" hidden="1" x14ac:dyDescent="0.25">
      <c r="A223" s="16" t="s">
        <v>813</v>
      </c>
      <c r="B223" s="16" t="s">
        <v>813</v>
      </c>
      <c r="C223" s="17">
        <v>3254062</v>
      </c>
      <c r="D223" s="16" t="s">
        <v>133</v>
      </c>
      <c r="E223" s="16" t="s">
        <v>814</v>
      </c>
      <c r="F223" s="18">
        <v>44658</v>
      </c>
      <c r="G223" s="16" t="s">
        <v>205</v>
      </c>
      <c r="H223" s="16" t="s">
        <v>800</v>
      </c>
      <c r="I223" s="16" t="s">
        <v>755</v>
      </c>
      <c r="J223" s="16" t="s">
        <v>571</v>
      </c>
      <c r="K223" s="16" t="s">
        <v>579</v>
      </c>
    </row>
    <row r="224" spans="1:11" hidden="1" x14ac:dyDescent="0.25">
      <c r="A224">
        <v>135964</v>
      </c>
      <c r="B224" t="s">
        <v>815</v>
      </c>
      <c r="C224" s="12">
        <v>67075</v>
      </c>
      <c r="D224" t="s">
        <v>151</v>
      </c>
      <c r="E224" t="s">
        <v>816</v>
      </c>
      <c r="F224" s="13">
        <v>44572</v>
      </c>
      <c r="G224" t="s">
        <v>41</v>
      </c>
      <c r="H224" t="s">
        <v>817</v>
      </c>
      <c r="I224" t="s">
        <v>818</v>
      </c>
      <c r="J224" t="s">
        <v>141</v>
      </c>
      <c r="K224" t="s">
        <v>819</v>
      </c>
    </row>
    <row r="225" spans="1:11" hidden="1" x14ac:dyDescent="0.25">
      <c r="A225" s="16" t="s">
        <v>820</v>
      </c>
      <c r="B225" s="16" t="s">
        <v>820</v>
      </c>
      <c r="C225" s="17">
        <v>67075</v>
      </c>
      <c r="D225" s="16" t="s">
        <v>133</v>
      </c>
      <c r="E225" s="16" t="s">
        <v>821</v>
      </c>
      <c r="F225" s="18">
        <v>44635</v>
      </c>
      <c r="G225" s="16" t="s">
        <v>205</v>
      </c>
      <c r="H225" s="16" t="s">
        <v>817</v>
      </c>
      <c r="I225" s="16" t="s">
        <v>755</v>
      </c>
      <c r="J225" s="16" t="s">
        <v>441</v>
      </c>
      <c r="K225" s="16" t="s">
        <v>509</v>
      </c>
    </row>
    <row r="226" spans="1:11" hidden="1" x14ac:dyDescent="0.25">
      <c r="A226">
        <v>134209</v>
      </c>
      <c r="B226" t="s">
        <v>822</v>
      </c>
      <c r="C226" s="12">
        <v>152831</v>
      </c>
      <c r="D226" t="s">
        <v>133</v>
      </c>
      <c r="E226" t="s">
        <v>823</v>
      </c>
      <c r="F226" s="13">
        <v>44562</v>
      </c>
      <c r="G226" t="s">
        <v>41</v>
      </c>
      <c r="H226" t="s">
        <v>824</v>
      </c>
      <c r="I226" t="s">
        <v>825</v>
      </c>
      <c r="J226" t="s">
        <v>826</v>
      </c>
      <c r="K226" t="s">
        <v>827</v>
      </c>
    </row>
    <row r="227" spans="1:11" hidden="1" x14ac:dyDescent="0.25">
      <c r="A227">
        <v>139868</v>
      </c>
      <c r="B227" t="s">
        <v>828</v>
      </c>
      <c r="C227" s="12">
        <v>2187222</v>
      </c>
      <c r="D227" t="s">
        <v>133</v>
      </c>
      <c r="E227" t="s">
        <v>829</v>
      </c>
      <c r="F227" s="13">
        <v>44587</v>
      </c>
      <c r="G227" t="s">
        <v>41</v>
      </c>
      <c r="H227" t="s">
        <v>824</v>
      </c>
      <c r="I227" t="s">
        <v>830</v>
      </c>
      <c r="J227" t="s">
        <v>831</v>
      </c>
      <c r="K227" t="s">
        <v>827</v>
      </c>
    </row>
    <row r="228" spans="1:11" hidden="1" x14ac:dyDescent="0.25">
      <c r="A228" s="16" t="s">
        <v>832</v>
      </c>
      <c r="B228" s="16" t="s">
        <v>832</v>
      </c>
      <c r="C228" s="17">
        <v>2340053</v>
      </c>
      <c r="D228" s="16" t="s">
        <v>133</v>
      </c>
      <c r="E228" s="16" t="s">
        <v>833</v>
      </c>
      <c r="F228" s="18">
        <v>44635</v>
      </c>
      <c r="G228" s="16" t="s">
        <v>205</v>
      </c>
      <c r="H228" s="16" t="s">
        <v>824</v>
      </c>
      <c r="I228" s="16" t="s">
        <v>755</v>
      </c>
      <c r="J228" s="16" t="s">
        <v>491</v>
      </c>
      <c r="K228" s="16" t="s">
        <v>492</v>
      </c>
    </row>
    <row r="229" spans="1:11" hidden="1" x14ac:dyDescent="0.25">
      <c r="A229">
        <v>146831</v>
      </c>
      <c r="B229" t="s">
        <v>834</v>
      </c>
      <c r="C229" s="12">
        <v>741346</v>
      </c>
      <c r="D229" t="s">
        <v>133</v>
      </c>
      <c r="E229" t="s">
        <v>835</v>
      </c>
      <c r="F229" s="13">
        <v>44613</v>
      </c>
      <c r="G229" t="s">
        <v>41</v>
      </c>
      <c r="H229" t="s">
        <v>836</v>
      </c>
      <c r="I229" t="s">
        <v>837</v>
      </c>
      <c r="J229" t="s">
        <v>523</v>
      </c>
      <c r="K229" t="s">
        <v>810</v>
      </c>
    </row>
    <row r="230" spans="1:11" hidden="1" x14ac:dyDescent="0.25">
      <c r="A230">
        <v>149184</v>
      </c>
      <c r="B230" t="s">
        <v>838</v>
      </c>
      <c r="C230" s="12">
        <v>40000</v>
      </c>
      <c r="D230" t="s">
        <v>133</v>
      </c>
      <c r="E230" t="s">
        <v>839</v>
      </c>
      <c r="F230" s="13">
        <v>44620</v>
      </c>
      <c r="G230" t="s">
        <v>41</v>
      </c>
      <c r="H230" t="s">
        <v>836</v>
      </c>
      <c r="I230" t="s">
        <v>840</v>
      </c>
      <c r="J230" t="s">
        <v>68</v>
      </c>
      <c r="K230" t="s">
        <v>810</v>
      </c>
    </row>
    <row r="231" spans="1:11" hidden="1" x14ac:dyDescent="0.25">
      <c r="A231">
        <v>149193</v>
      </c>
      <c r="B231" t="s">
        <v>841</v>
      </c>
      <c r="C231" s="12">
        <v>40000</v>
      </c>
      <c r="D231" t="s">
        <v>133</v>
      </c>
      <c r="E231" t="s">
        <v>842</v>
      </c>
      <c r="F231" s="13">
        <v>44620</v>
      </c>
      <c r="G231" t="s">
        <v>41</v>
      </c>
      <c r="H231" t="s">
        <v>836</v>
      </c>
      <c r="I231" t="s">
        <v>843</v>
      </c>
      <c r="J231" t="s">
        <v>68</v>
      </c>
      <c r="K231" t="s">
        <v>810</v>
      </c>
    </row>
    <row r="232" spans="1:11" hidden="1" x14ac:dyDescent="0.25">
      <c r="A232" s="16" t="s">
        <v>844</v>
      </c>
      <c r="B232" s="16" t="s">
        <v>844</v>
      </c>
      <c r="C232" s="17">
        <v>821346</v>
      </c>
      <c r="D232" s="16" t="s">
        <v>133</v>
      </c>
      <c r="E232" s="16" t="s">
        <v>845</v>
      </c>
      <c r="F232" s="18">
        <v>44658</v>
      </c>
      <c r="G232" s="16" t="s">
        <v>205</v>
      </c>
      <c r="H232" s="16" t="s">
        <v>836</v>
      </c>
      <c r="I232" s="16" t="s">
        <v>755</v>
      </c>
      <c r="J232" s="16" t="s">
        <v>322</v>
      </c>
      <c r="K232" s="16" t="s">
        <v>442</v>
      </c>
    </row>
    <row r="233" spans="1:11" hidden="1" x14ac:dyDescent="0.25">
      <c r="A233">
        <v>121545</v>
      </c>
      <c r="B233" t="s">
        <v>846</v>
      </c>
      <c r="C233" s="12">
        <v>338113</v>
      </c>
      <c r="D233" t="s">
        <v>151</v>
      </c>
      <c r="E233" t="s">
        <v>847</v>
      </c>
      <c r="F233" s="13">
        <v>44514</v>
      </c>
      <c r="G233" t="s">
        <v>41</v>
      </c>
      <c r="H233" t="s">
        <v>848</v>
      </c>
      <c r="I233" t="s">
        <v>513</v>
      </c>
      <c r="J233" t="s">
        <v>68</v>
      </c>
      <c r="K233" t="s">
        <v>802</v>
      </c>
    </row>
    <row r="234" spans="1:11" hidden="1" x14ac:dyDescent="0.25">
      <c r="A234">
        <v>87289</v>
      </c>
      <c r="B234" t="s">
        <v>708</v>
      </c>
      <c r="C234" s="12">
        <v>162819</v>
      </c>
      <c r="D234" t="s">
        <v>133</v>
      </c>
      <c r="E234" t="s">
        <v>709</v>
      </c>
      <c r="F234" s="13">
        <v>44400</v>
      </c>
      <c r="G234" t="s">
        <v>192</v>
      </c>
      <c r="H234" t="s">
        <v>848</v>
      </c>
      <c r="I234" t="s">
        <v>849</v>
      </c>
      <c r="J234" t="s">
        <v>491</v>
      </c>
      <c r="K234" t="s">
        <v>713</v>
      </c>
    </row>
    <row r="235" spans="1:11" hidden="1" x14ac:dyDescent="0.25">
      <c r="A235">
        <v>94521</v>
      </c>
      <c r="B235" t="s">
        <v>666</v>
      </c>
      <c r="C235" s="12">
        <v>36147</v>
      </c>
      <c r="D235" t="s">
        <v>151</v>
      </c>
      <c r="E235" t="s">
        <v>734</v>
      </c>
      <c r="F235" s="13">
        <v>44422</v>
      </c>
      <c r="G235" t="s">
        <v>192</v>
      </c>
      <c r="H235" t="s">
        <v>848</v>
      </c>
      <c r="I235" t="s">
        <v>850</v>
      </c>
      <c r="J235" t="s">
        <v>474</v>
      </c>
      <c r="K235" t="s">
        <v>679</v>
      </c>
    </row>
    <row r="236" spans="1:11" hidden="1" x14ac:dyDescent="0.25">
      <c r="A236" s="16" t="s">
        <v>851</v>
      </c>
      <c r="B236" s="16" t="s">
        <v>851</v>
      </c>
      <c r="C236" s="17">
        <v>537079</v>
      </c>
      <c r="D236" s="16" t="s">
        <v>133</v>
      </c>
      <c r="E236" s="16" t="s">
        <v>852</v>
      </c>
      <c r="F236" s="18">
        <v>44635</v>
      </c>
      <c r="G236" s="16" t="s">
        <v>205</v>
      </c>
      <c r="H236" s="16" t="s">
        <v>848</v>
      </c>
      <c r="I236" s="16" t="s">
        <v>755</v>
      </c>
      <c r="J236" s="16" t="s">
        <v>322</v>
      </c>
      <c r="K236" s="16" t="s">
        <v>442</v>
      </c>
    </row>
    <row r="237" spans="1:11" hidden="1" x14ac:dyDescent="0.25">
      <c r="A237">
        <v>111265</v>
      </c>
      <c r="B237" t="s">
        <v>853</v>
      </c>
      <c r="C237" s="12">
        <v>111514</v>
      </c>
      <c r="D237" t="s">
        <v>151</v>
      </c>
      <c r="E237" t="s">
        <v>854</v>
      </c>
      <c r="F237" s="13">
        <v>44479</v>
      </c>
      <c r="G237" t="s">
        <v>41</v>
      </c>
      <c r="H237" t="s">
        <v>855</v>
      </c>
      <c r="I237" t="s">
        <v>856</v>
      </c>
      <c r="J237" t="s">
        <v>857</v>
      </c>
      <c r="K237" t="s">
        <v>751</v>
      </c>
    </row>
    <row r="238" spans="1:11" hidden="1" x14ac:dyDescent="0.25">
      <c r="A238">
        <v>156383</v>
      </c>
      <c r="B238" t="s">
        <v>858</v>
      </c>
      <c r="C238" s="12">
        <v>54792</v>
      </c>
      <c r="D238" t="s">
        <v>133</v>
      </c>
      <c r="E238" t="s">
        <v>860</v>
      </c>
      <c r="F238" s="13">
        <v>44645</v>
      </c>
      <c r="G238" t="s">
        <v>41</v>
      </c>
      <c r="H238" t="s">
        <v>855</v>
      </c>
      <c r="I238" t="s">
        <v>861</v>
      </c>
      <c r="J238" t="s">
        <v>859</v>
      </c>
      <c r="K238" t="s">
        <v>862</v>
      </c>
    </row>
    <row r="239" spans="1:11" hidden="1" x14ac:dyDescent="0.25">
      <c r="A239" s="16" t="s">
        <v>863</v>
      </c>
      <c r="B239" s="16" t="s">
        <v>863</v>
      </c>
      <c r="C239" s="17">
        <v>166306</v>
      </c>
      <c r="D239" s="16" t="s">
        <v>138</v>
      </c>
      <c r="E239" s="16" t="s">
        <v>864</v>
      </c>
      <c r="F239" s="18">
        <v>44726</v>
      </c>
      <c r="G239" s="16" t="s">
        <v>205</v>
      </c>
      <c r="H239" s="16" t="s">
        <v>855</v>
      </c>
      <c r="I239" s="16" t="s">
        <v>755</v>
      </c>
      <c r="J239" s="16" t="s">
        <v>166</v>
      </c>
      <c r="K239" s="16" t="s">
        <v>654</v>
      </c>
    </row>
  </sheetData>
  <autoFilter ref="A1:K239" xr:uid="{9D9A7607-0F39-42EB-8303-77DE4EE024EA}">
    <filterColumn colId="0">
      <filters>
        <filter val="3584163"/>
      </filters>
    </filterColumn>
  </autoFilter>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42573-47FB-41B5-9061-7114F46DB336}">
  <dimension ref="A1:J38"/>
  <sheetViews>
    <sheetView workbookViewId="0">
      <selection activeCell="D35" sqref="D35"/>
    </sheetView>
  </sheetViews>
  <sheetFormatPr baseColWidth="10" defaultRowHeight="15" x14ac:dyDescent="0.25"/>
  <cols>
    <col min="8" max="8" width="37.28515625" bestFit="1" customWidth="1"/>
  </cols>
  <sheetData>
    <row r="1" spans="1:10" x14ac:dyDescent="0.25">
      <c r="A1" s="11" t="s">
        <v>28</v>
      </c>
      <c r="B1" s="11" t="s">
        <v>28</v>
      </c>
      <c r="C1" s="11" t="s">
        <v>29</v>
      </c>
      <c r="D1" s="11" t="s">
        <v>30</v>
      </c>
      <c r="E1" s="11" t="s">
        <v>31</v>
      </c>
      <c r="F1" s="11" t="s">
        <v>32</v>
      </c>
      <c r="G1" s="11" t="s">
        <v>33</v>
      </c>
      <c r="H1" s="11" t="s">
        <v>35</v>
      </c>
      <c r="I1" s="11" t="s">
        <v>36</v>
      </c>
      <c r="J1" s="11" t="s">
        <v>37</v>
      </c>
    </row>
    <row r="2" spans="1:10" x14ac:dyDescent="0.25">
      <c r="A2">
        <v>133877</v>
      </c>
      <c r="B2" t="s">
        <v>865</v>
      </c>
      <c r="C2" s="12">
        <v>36300</v>
      </c>
      <c r="D2" t="s">
        <v>151</v>
      </c>
      <c r="E2" t="s">
        <v>866</v>
      </c>
      <c r="F2" s="13">
        <v>44560</v>
      </c>
      <c r="G2" t="s">
        <v>41</v>
      </c>
      <c r="H2" t="s">
        <v>731</v>
      </c>
      <c r="I2" t="s">
        <v>141</v>
      </c>
      <c r="J2" t="s">
        <v>867</v>
      </c>
    </row>
    <row r="3" spans="1:10" x14ac:dyDescent="0.25">
      <c r="A3">
        <v>128632</v>
      </c>
      <c r="B3" t="s">
        <v>868</v>
      </c>
      <c r="C3" s="12">
        <v>549052</v>
      </c>
      <c r="D3" t="s">
        <v>133</v>
      </c>
      <c r="E3" t="s">
        <v>869</v>
      </c>
      <c r="F3" s="13">
        <v>44539</v>
      </c>
      <c r="G3" t="s">
        <v>41</v>
      </c>
      <c r="H3" t="s">
        <v>870</v>
      </c>
      <c r="I3" t="s">
        <v>871</v>
      </c>
      <c r="J3" t="s">
        <v>872</v>
      </c>
    </row>
    <row r="4" spans="1:10" x14ac:dyDescent="0.25">
      <c r="A4">
        <v>132011</v>
      </c>
      <c r="B4" t="s">
        <v>873</v>
      </c>
      <c r="C4" s="12">
        <v>152470</v>
      </c>
      <c r="D4" t="s">
        <v>133</v>
      </c>
      <c r="E4" t="s">
        <v>874</v>
      </c>
      <c r="F4" s="13">
        <v>44552</v>
      </c>
      <c r="G4" t="s">
        <v>41</v>
      </c>
      <c r="H4" t="s">
        <v>875</v>
      </c>
      <c r="I4" t="s">
        <v>876</v>
      </c>
      <c r="J4" t="s">
        <v>877</v>
      </c>
    </row>
    <row r="5" spans="1:10" x14ac:dyDescent="0.25">
      <c r="A5">
        <v>122749</v>
      </c>
      <c r="B5" t="s">
        <v>878</v>
      </c>
      <c r="C5" s="12">
        <v>59700</v>
      </c>
      <c r="D5" t="s">
        <v>151</v>
      </c>
      <c r="E5" t="s">
        <v>879</v>
      </c>
      <c r="F5" s="13">
        <v>44519</v>
      </c>
      <c r="G5" t="s">
        <v>41</v>
      </c>
      <c r="H5" t="s">
        <v>880</v>
      </c>
      <c r="I5" t="s">
        <v>141</v>
      </c>
      <c r="J5" t="s">
        <v>881</v>
      </c>
    </row>
    <row r="6" spans="1:10" x14ac:dyDescent="0.25">
      <c r="A6">
        <v>120362</v>
      </c>
      <c r="B6" t="s">
        <v>882</v>
      </c>
      <c r="C6" s="12">
        <v>52400</v>
      </c>
      <c r="D6" t="s">
        <v>151</v>
      </c>
      <c r="E6" t="s">
        <v>883</v>
      </c>
      <c r="F6" s="13">
        <v>44510</v>
      </c>
      <c r="G6" t="s">
        <v>41</v>
      </c>
      <c r="H6" t="s">
        <v>699</v>
      </c>
      <c r="I6" t="s">
        <v>574</v>
      </c>
      <c r="J6" t="s">
        <v>802</v>
      </c>
    </row>
    <row r="7" spans="1:10" x14ac:dyDescent="0.25">
      <c r="A7">
        <v>121545</v>
      </c>
      <c r="B7" t="s">
        <v>846</v>
      </c>
      <c r="C7" s="12">
        <v>29209</v>
      </c>
      <c r="D7" t="s">
        <v>151</v>
      </c>
      <c r="E7" t="s">
        <v>848</v>
      </c>
      <c r="F7" s="13">
        <v>44514</v>
      </c>
      <c r="G7" t="s">
        <v>192</v>
      </c>
      <c r="H7" t="s">
        <v>530</v>
      </c>
      <c r="I7" t="s">
        <v>474</v>
      </c>
      <c r="J7" t="s">
        <v>802</v>
      </c>
    </row>
    <row r="8" spans="1:10" x14ac:dyDescent="0.25">
      <c r="A8">
        <v>130365</v>
      </c>
      <c r="B8" t="s">
        <v>884</v>
      </c>
      <c r="C8" s="12">
        <v>79600</v>
      </c>
      <c r="D8" t="s">
        <v>151</v>
      </c>
      <c r="E8" t="s">
        <v>885</v>
      </c>
      <c r="F8" s="13">
        <v>44545</v>
      </c>
      <c r="G8" t="s">
        <v>41</v>
      </c>
      <c r="H8" t="s">
        <v>699</v>
      </c>
      <c r="I8" t="s">
        <v>574</v>
      </c>
      <c r="J8" t="s">
        <v>886</v>
      </c>
    </row>
    <row r="9" spans="1:10" x14ac:dyDescent="0.25">
      <c r="A9">
        <v>124196</v>
      </c>
      <c r="B9" t="s">
        <v>887</v>
      </c>
      <c r="C9" s="12">
        <v>550710</v>
      </c>
      <c r="D9" t="s">
        <v>133</v>
      </c>
      <c r="E9" t="s">
        <v>888</v>
      </c>
      <c r="F9" s="13">
        <v>44523</v>
      </c>
      <c r="G9" t="s">
        <v>41</v>
      </c>
      <c r="H9" t="s">
        <v>889</v>
      </c>
      <c r="I9" t="s">
        <v>890</v>
      </c>
      <c r="J9" t="s">
        <v>891</v>
      </c>
    </row>
    <row r="10" spans="1:10" x14ac:dyDescent="0.25">
      <c r="A10">
        <v>125735</v>
      </c>
      <c r="B10" t="s">
        <v>892</v>
      </c>
      <c r="C10" s="12">
        <v>346147</v>
      </c>
      <c r="D10" t="s">
        <v>133</v>
      </c>
      <c r="E10" t="s">
        <v>893</v>
      </c>
      <c r="F10" s="13">
        <v>44529</v>
      </c>
      <c r="G10" t="s">
        <v>41</v>
      </c>
      <c r="H10" t="s">
        <v>894</v>
      </c>
      <c r="I10" t="s">
        <v>895</v>
      </c>
      <c r="J10" t="s">
        <v>896</v>
      </c>
    </row>
    <row r="11" spans="1:10" x14ac:dyDescent="0.25">
      <c r="A11">
        <v>112534</v>
      </c>
      <c r="B11" t="s">
        <v>897</v>
      </c>
      <c r="C11" s="12">
        <v>223800</v>
      </c>
      <c r="D11" t="s">
        <v>151</v>
      </c>
      <c r="E11" t="s">
        <v>898</v>
      </c>
      <c r="F11" s="13">
        <v>44483</v>
      </c>
      <c r="G11" t="s">
        <v>41</v>
      </c>
      <c r="H11" t="s">
        <v>699</v>
      </c>
      <c r="I11" t="s">
        <v>574</v>
      </c>
      <c r="J11" t="s">
        <v>751</v>
      </c>
    </row>
    <row r="12" spans="1:10" x14ac:dyDescent="0.25">
      <c r="A12">
        <v>115184</v>
      </c>
      <c r="B12" t="s">
        <v>899</v>
      </c>
      <c r="C12" s="12">
        <v>74403</v>
      </c>
      <c r="D12" t="s">
        <v>151</v>
      </c>
      <c r="E12" t="s">
        <v>900</v>
      </c>
      <c r="F12" s="13">
        <v>44492</v>
      </c>
      <c r="G12" t="s">
        <v>41</v>
      </c>
      <c r="H12" t="s">
        <v>901</v>
      </c>
      <c r="I12" t="s">
        <v>141</v>
      </c>
      <c r="J12" t="s">
        <v>751</v>
      </c>
    </row>
    <row r="13" spans="1:10" x14ac:dyDescent="0.25">
      <c r="A13">
        <v>111609</v>
      </c>
      <c r="B13" t="s">
        <v>746</v>
      </c>
      <c r="C13" s="12">
        <v>715119</v>
      </c>
      <c r="D13" t="s">
        <v>151</v>
      </c>
      <c r="E13" t="s">
        <v>748</v>
      </c>
      <c r="F13" s="13">
        <v>44480</v>
      </c>
      <c r="G13" t="s">
        <v>192</v>
      </c>
      <c r="H13" t="s">
        <v>902</v>
      </c>
      <c r="I13" t="s">
        <v>752</v>
      </c>
      <c r="J13" t="s">
        <v>751</v>
      </c>
    </row>
    <row r="14" spans="1:10" x14ac:dyDescent="0.25">
      <c r="A14">
        <v>140929</v>
      </c>
      <c r="B14" t="s">
        <v>60</v>
      </c>
      <c r="C14" s="12">
        <v>19730</v>
      </c>
      <c r="D14" t="s">
        <v>133</v>
      </c>
      <c r="E14" t="s">
        <v>778</v>
      </c>
      <c r="F14" s="13">
        <v>44592</v>
      </c>
      <c r="G14" t="s">
        <v>192</v>
      </c>
      <c r="H14" t="s">
        <v>903</v>
      </c>
      <c r="I14" t="s">
        <v>474</v>
      </c>
      <c r="J14" t="s">
        <v>59</v>
      </c>
    </row>
    <row r="15" spans="1:10" x14ac:dyDescent="0.25">
      <c r="A15">
        <v>134885</v>
      </c>
      <c r="B15" t="s">
        <v>904</v>
      </c>
      <c r="C15" s="12">
        <v>73336</v>
      </c>
      <c r="D15" t="s">
        <v>133</v>
      </c>
      <c r="E15" t="s">
        <v>905</v>
      </c>
      <c r="F15" s="13">
        <v>44566</v>
      </c>
      <c r="G15" t="s">
        <v>41</v>
      </c>
      <c r="H15" t="s">
        <v>906</v>
      </c>
      <c r="I15" t="s">
        <v>907</v>
      </c>
      <c r="J15" t="s">
        <v>908</v>
      </c>
    </row>
    <row r="16" spans="1:10" x14ac:dyDescent="0.25">
      <c r="A16">
        <v>135706</v>
      </c>
      <c r="B16" t="s">
        <v>909</v>
      </c>
      <c r="C16" s="12">
        <v>57700</v>
      </c>
      <c r="D16" t="s">
        <v>151</v>
      </c>
      <c r="E16" t="s">
        <v>910</v>
      </c>
      <c r="F16" s="13">
        <v>44571</v>
      </c>
      <c r="G16" t="s">
        <v>41</v>
      </c>
      <c r="H16" t="s">
        <v>699</v>
      </c>
      <c r="I16" t="s">
        <v>574</v>
      </c>
      <c r="J16" t="s">
        <v>795</v>
      </c>
    </row>
    <row r="17" spans="1:10" x14ac:dyDescent="0.25">
      <c r="A17">
        <v>140107</v>
      </c>
      <c r="B17" t="s">
        <v>792</v>
      </c>
      <c r="C17" s="12">
        <v>236785</v>
      </c>
      <c r="D17" t="s">
        <v>151</v>
      </c>
      <c r="E17" t="s">
        <v>789</v>
      </c>
      <c r="F17" s="13">
        <v>44588</v>
      </c>
      <c r="G17" t="s">
        <v>192</v>
      </c>
      <c r="H17" t="s">
        <v>911</v>
      </c>
      <c r="I17" t="s">
        <v>166</v>
      </c>
      <c r="J17" t="s">
        <v>795</v>
      </c>
    </row>
    <row r="18" spans="1:10" x14ac:dyDescent="0.25">
      <c r="A18">
        <v>147582</v>
      </c>
      <c r="B18" t="s">
        <v>912</v>
      </c>
      <c r="C18" s="12">
        <v>320187</v>
      </c>
      <c r="D18" t="s">
        <v>138</v>
      </c>
      <c r="E18" t="s">
        <v>913</v>
      </c>
      <c r="F18" s="13">
        <v>44615</v>
      </c>
      <c r="G18" t="s">
        <v>41</v>
      </c>
      <c r="H18" t="s">
        <v>914</v>
      </c>
      <c r="I18" t="s">
        <v>915</v>
      </c>
      <c r="J18" t="s">
        <v>916</v>
      </c>
    </row>
    <row r="19" spans="1:10" x14ac:dyDescent="0.25">
      <c r="A19">
        <v>141404</v>
      </c>
      <c r="B19" t="s">
        <v>917</v>
      </c>
      <c r="C19" s="12">
        <v>570600</v>
      </c>
      <c r="D19" t="s">
        <v>133</v>
      </c>
      <c r="E19" t="s">
        <v>918</v>
      </c>
      <c r="F19" s="13">
        <v>44593</v>
      </c>
      <c r="G19" t="s">
        <v>41</v>
      </c>
      <c r="H19" t="s">
        <v>699</v>
      </c>
      <c r="I19" t="s">
        <v>574</v>
      </c>
      <c r="J19" t="s">
        <v>810</v>
      </c>
    </row>
    <row r="20" spans="1:10" x14ac:dyDescent="0.25">
      <c r="A20">
        <v>142560</v>
      </c>
      <c r="B20" t="s">
        <v>919</v>
      </c>
      <c r="C20" s="12">
        <v>30000</v>
      </c>
      <c r="D20" t="s">
        <v>133</v>
      </c>
      <c r="E20" t="s">
        <v>920</v>
      </c>
      <c r="F20" s="13">
        <v>44597</v>
      </c>
      <c r="G20" t="s">
        <v>41</v>
      </c>
      <c r="H20" t="s">
        <v>699</v>
      </c>
      <c r="I20" t="s">
        <v>574</v>
      </c>
      <c r="J20" t="s">
        <v>810</v>
      </c>
    </row>
    <row r="21" spans="1:10" x14ac:dyDescent="0.25">
      <c r="A21">
        <v>142576</v>
      </c>
      <c r="B21" t="s">
        <v>921</v>
      </c>
      <c r="C21" s="12">
        <v>57700</v>
      </c>
      <c r="D21" t="s">
        <v>133</v>
      </c>
      <c r="E21" t="s">
        <v>922</v>
      </c>
      <c r="F21" s="13">
        <v>44597</v>
      </c>
      <c r="G21" t="s">
        <v>41</v>
      </c>
      <c r="H21" t="s">
        <v>699</v>
      </c>
      <c r="I21" t="s">
        <v>574</v>
      </c>
      <c r="J21" t="s">
        <v>810</v>
      </c>
    </row>
    <row r="22" spans="1:10" x14ac:dyDescent="0.25">
      <c r="A22">
        <v>142637</v>
      </c>
      <c r="B22" t="s">
        <v>923</v>
      </c>
      <c r="C22" s="12">
        <v>381200</v>
      </c>
      <c r="D22" t="s">
        <v>133</v>
      </c>
      <c r="E22" t="s">
        <v>924</v>
      </c>
      <c r="F22" s="13">
        <v>44597</v>
      </c>
      <c r="G22" t="s">
        <v>41</v>
      </c>
      <c r="H22" t="s">
        <v>699</v>
      </c>
      <c r="I22" t="s">
        <v>574</v>
      </c>
      <c r="J22" t="s">
        <v>810</v>
      </c>
    </row>
    <row r="23" spans="1:10" x14ac:dyDescent="0.25">
      <c r="A23">
        <v>142256</v>
      </c>
      <c r="B23" t="s">
        <v>808</v>
      </c>
      <c r="C23" s="12">
        <v>8259</v>
      </c>
      <c r="D23" t="s">
        <v>133</v>
      </c>
      <c r="E23" t="s">
        <v>800</v>
      </c>
      <c r="F23" s="13">
        <v>44596</v>
      </c>
      <c r="G23" t="s">
        <v>192</v>
      </c>
      <c r="H23" t="s">
        <v>925</v>
      </c>
      <c r="I23" t="s">
        <v>571</v>
      </c>
      <c r="J23" t="s">
        <v>810</v>
      </c>
    </row>
    <row r="24" spans="1:10" x14ac:dyDescent="0.25">
      <c r="A24">
        <v>156383</v>
      </c>
      <c r="B24" t="s">
        <v>858</v>
      </c>
      <c r="C24" s="12">
        <v>12719</v>
      </c>
      <c r="D24" t="s">
        <v>133</v>
      </c>
      <c r="E24" t="s">
        <v>855</v>
      </c>
      <c r="F24" s="13">
        <v>44645</v>
      </c>
      <c r="G24" t="s">
        <v>192</v>
      </c>
      <c r="H24" t="s">
        <v>926</v>
      </c>
      <c r="I24" t="s">
        <v>166</v>
      </c>
      <c r="J24" t="s">
        <v>862</v>
      </c>
    </row>
    <row r="25" spans="1:10" x14ac:dyDescent="0.25">
      <c r="A25">
        <v>151918</v>
      </c>
      <c r="B25" t="s">
        <v>927</v>
      </c>
      <c r="C25" s="12">
        <v>291407</v>
      </c>
      <c r="D25" t="s">
        <v>133</v>
      </c>
      <c r="E25" t="s">
        <v>928</v>
      </c>
      <c r="F25" s="13">
        <v>44630</v>
      </c>
      <c r="G25" t="s">
        <v>41</v>
      </c>
      <c r="H25" t="s">
        <v>929</v>
      </c>
      <c r="I25" t="s">
        <v>930</v>
      </c>
      <c r="J25" t="s">
        <v>931</v>
      </c>
    </row>
    <row r="26" spans="1:10" x14ac:dyDescent="0.25">
      <c r="A26">
        <v>154700</v>
      </c>
      <c r="B26" t="s">
        <v>932</v>
      </c>
      <c r="C26" s="12">
        <v>444520</v>
      </c>
      <c r="D26" t="s">
        <v>133</v>
      </c>
      <c r="E26" t="s">
        <v>933</v>
      </c>
      <c r="F26" s="13">
        <v>44641</v>
      </c>
      <c r="G26" t="s">
        <v>41</v>
      </c>
      <c r="H26" t="s">
        <v>929</v>
      </c>
      <c r="I26" t="s">
        <v>930</v>
      </c>
      <c r="J26" t="s">
        <v>931</v>
      </c>
    </row>
    <row r="27" spans="1:10" x14ac:dyDescent="0.25">
      <c r="A27">
        <v>156531</v>
      </c>
      <c r="B27" t="s">
        <v>934</v>
      </c>
      <c r="C27" s="12">
        <v>153000</v>
      </c>
      <c r="D27" t="s">
        <v>133</v>
      </c>
      <c r="E27" t="s">
        <v>935</v>
      </c>
      <c r="F27" s="13">
        <v>44646</v>
      </c>
      <c r="G27" t="s">
        <v>41</v>
      </c>
      <c r="H27" t="s">
        <v>929</v>
      </c>
      <c r="I27" t="s">
        <v>930</v>
      </c>
      <c r="J27" t="s">
        <v>931</v>
      </c>
    </row>
    <row r="28" spans="1:10" x14ac:dyDescent="0.25">
      <c r="A28">
        <v>156795</v>
      </c>
      <c r="B28" t="s">
        <v>936</v>
      </c>
      <c r="C28" s="12">
        <v>36300</v>
      </c>
      <c r="D28" t="s">
        <v>138</v>
      </c>
      <c r="E28" t="s">
        <v>937</v>
      </c>
      <c r="F28" s="13">
        <v>44648</v>
      </c>
      <c r="G28" t="s">
        <v>41</v>
      </c>
      <c r="H28" t="s">
        <v>938</v>
      </c>
      <c r="I28" t="s">
        <v>939</v>
      </c>
      <c r="J28" t="s">
        <v>931</v>
      </c>
    </row>
    <row r="29" spans="1:10" x14ac:dyDescent="0.25">
      <c r="A29">
        <v>60155</v>
      </c>
      <c r="B29" t="s">
        <v>940</v>
      </c>
      <c r="C29" s="12">
        <v>36300</v>
      </c>
      <c r="D29" t="s">
        <v>151</v>
      </c>
      <c r="E29" t="s">
        <v>941</v>
      </c>
      <c r="F29" s="13">
        <v>44308</v>
      </c>
      <c r="G29" t="s">
        <v>41</v>
      </c>
      <c r="H29" t="s">
        <v>601</v>
      </c>
      <c r="I29" t="s">
        <v>602</v>
      </c>
      <c r="J29" t="s">
        <v>942</v>
      </c>
    </row>
    <row r="30" spans="1:10" x14ac:dyDescent="0.25">
      <c r="A30">
        <v>73449</v>
      </c>
      <c r="B30" t="s">
        <v>943</v>
      </c>
      <c r="C30" s="12">
        <v>52400</v>
      </c>
      <c r="D30" t="s">
        <v>151</v>
      </c>
      <c r="E30" t="s">
        <v>944</v>
      </c>
      <c r="F30" s="13">
        <v>44349</v>
      </c>
      <c r="G30" t="s">
        <v>41</v>
      </c>
      <c r="H30" t="s">
        <v>601</v>
      </c>
      <c r="I30" t="s">
        <v>602</v>
      </c>
      <c r="J30" t="s">
        <v>69</v>
      </c>
    </row>
    <row r="31" spans="1:10" x14ac:dyDescent="0.25">
      <c r="A31">
        <v>87788</v>
      </c>
      <c r="B31" t="s">
        <v>945</v>
      </c>
      <c r="C31" s="12">
        <v>63428</v>
      </c>
      <c r="D31" t="s">
        <v>133</v>
      </c>
      <c r="E31" t="s">
        <v>946</v>
      </c>
      <c r="F31" s="13">
        <v>44402</v>
      </c>
      <c r="G31" t="s">
        <v>41</v>
      </c>
      <c r="H31" t="s">
        <v>738</v>
      </c>
      <c r="I31" t="s">
        <v>739</v>
      </c>
      <c r="J31" t="s">
        <v>740</v>
      </c>
    </row>
    <row r="32" spans="1:10" x14ac:dyDescent="0.25">
      <c r="A32">
        <v>92336</v>
      </c>
      <c r="B32" t="s">
        <v>947</v>
      </c>
      <c r="C32" s="12">
        <v>59700</v>
      </c>
      <c r="D32" t="s">
        <v>151</v>
      </c>
      <c r="E32" t="s">
        <v>948</v>
      </c>
      <c r="F32" s="13">
        <v>44415</v>
      </c>
      <c r="G32" t="s">
        <v>41</v>
      </c>
      <c r="H32" t="s">
        <v>949</v>
      </c>
      <c r="I32" t="s">
        <v>409</v>
      </c>
      <c r="J32" t="s">
        <v>950</v>
      </c>
    </row>
    <row r="33" spans="1:10" x14ac:dyDescent="0.25">
      <c r="C33" s="12"/>
      <c r="F33" s="13"/>
    </row>
    <row r="34" spans="1:10" x14ac:dyDescent="0.25">
      <c r="C34" s="12"/>
      <c r="F34" s="13"/>
    </row>
    <row r="35" spans="1:10" x14ac:dyDescent="0.25">
      <c r="C35" s="12"/>
      <c r="F35" s="13"/>
    </row>
    <row r="36" spans="1:10" x14ac:dyDescent="0.25">
      <c r="C36" s="12"/>
      <c r="F36" s="13"/>
    </row>
    <row r="37" spans="1:10" x14ac:dyDescent="0.25">
      <c r="A37" t="s">
        <v>951</v>
      </c>
      <c r="B37" t="s">
        <v>951</v>
      </c>
      <c r="C37" s="12">
        <v>346620</v>
      </c>
      <c r="D37" t="s">
        <v>133</v>
      </c>
      <c r="E37" t="s">
        <v>952</v>
      </c>
      <c r="F37" s="13">
        <v>44726</v>
      </c>
      <c r="G37" t="s">
        <v>205</v>
      </c>
      <c r="H37" t="s">
        <v>755</v>
      </c>
      <c r="I37" t="s">
        <v>474</v>
      </c>
      <c r="J37" t="s">
        <v>478</v>
      </c>
    </row>
    <row r="38" spans="1:10" x14ac:dyDescent="0.25">
      <c r="A38" t="s">
        <v>953</v>
      </c>
      <c r="B38" t="s">
        <v>953</v>
      </c>
      <c r="C38" s="12">
        <v>44700</v>
      </c>
      <c r="D38" t="s">
        <v>133</v>
      </c>
      <c r="E38" t="s">
        <v>954</v>
      </c>
      <c r="F38" s="13">
        <v>44726</v>
      </c>
      <c r="G38" t="s">
        <v>205</v>
      </c>
      <c r="H38" t="s">
        <v>755</v>
      </c>
      <c r="I38" t="s">
        <v>441</v>
      </c>
      <c r="J38" t="s">
        <v>509</v>
      </c>
    </row>
  </sheetData>
  <autoFilter ref="B1:J38" xr:uid="{BBD42573-47FB-41B5-9061-7114F46DB33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62F8-99FC-4430-9923-E1F50DA1423B}">
  <dimension ref="A1:K10"/>
  <sheetViews>
    <sheetView workbookViewId="0">
      <selection activeCell="C2" sqref="C2:C10"/>
    </sheetView>
  </sheetViews>
  <sheetFormatPr baseColWidth="10" defaultRowHeight="15" x14ac:dyDescent="0.25"/>
  <sheetData>
    <row r="1" spans="1:11" x14ac:dyDescent="0.25">
      <c r="A1" s="11" t="s">
        <v>28</v>
      </c>
      <c r="B1" s="11" t="s">
        <v>28</v>
      </c>
      <c r="C1" s="11" t="s">
        <v>29</v>
      </c>
      <c r="D1" s="11" t="s">
        <v>30</v>
      </c>
      <c r="E1" s="11" t="s">
        <v>31</v>
      </c>
      <c r="F1" s="11" t="s">
        <v>32</v>
      </c>
      <c r="G1" s="11" t="s">
        <v>33</v>
      </c>
      <c r="H1" s="11" t="s">
        <v>34</v>
      </c>
      <c r="I1" s="11" t="s">
        <v>35</v>
      </c>
      <c r="J1" s="11" t="s">
        <v>36</v>
      </c>
      <c r="K1" s="11" t="s">
        <v>37</v>
      </c>
    </row>
    <row r="2" spans="1:11" x14ac:dyDescent="0.25">
      <c r="A2">
        <v>133879</v>
      </c>
      <c r="B2" t="s">
        <v>38</v>
      </c>
      <c r="C2" s="12">
        <v>45163</v>
      </c>
      <c r="D2" t="s">
        <v>39</v>
      </c>
      <c r="E2" t="s">
        <v>40</v>
      </c>
      <c r="F2" s="13">
        <v>44560</v>
      </c>
      <c r="G2" t="s">
        <v>41</v>
      </c>
      <c r="I2" t="s">
        <v>42</v>
      </c>
      <c r="J2" t="s">
        <v>43</v>
      </c>
      <c r="K2" t="s">
        <v>44</v>
      </c>
    </row>
    <row r="3" spans="1:11" x14ac:dyDescent="0.25">
      <c r="A3">
        <v>34116</v>
      </c>
      <c r="B3" t="s">
        <v>45</v>
      </c>
      <c r="C3" s="12">
        <v>123900</v>
      </c>
      <c r="D3" t="s">
        <v>39</v>
      </c>
      <c r="E3" t="s">
        <v>46</v>
      </c>
      <c r="F3" s="13">
        <v>44225</v>
      </c>
      <c r="G3" t="s">
        <v>41</v>
      </c>
      <c r="I3" t="s">
        <v>47</v>
      </c>
      <c r="J3" t="s">
        <v>48</v>
      </c>
      <c r="K3" t="s">
        <v>49</v>
      </c>
    </row>
    <row r="4" spans="1:11" x14ac:dyDescent="0.25">
      <c r="A4">
        <v>30407</v>
      </c>
      <c r="B4" t="s">
        <v>50</v>
      </c>
      <c r="C4" s="12">
        <v>146661</v>
      </c>
      <c r="D4" t="s">
        <v>39</v>
      </c>
      <c r="E4" t="s">
        <v>51</v>
      </c>
      <c r="F4" s="13">
        <v>44211</v>
      </c>
      <c r="G4" t="s">
        <v>41</v>
      </c>
      <c r="I4" t="s">
        <v>52</v>
      </c>
      <c r="J4" t="s">
        <v>53</v>
      </c>
      <c r="K4" t="s">
        <v>54</v>
      </c>
    </row>
    <row r="5" spans="1:11" x14ac:dyDescent="0.25">
      <c r="A5">
        <v>140101</v>
      </c>
      <c r="B5" t="s">
        <v>55</v>
      </c>
      <c r="C5" s="12">
        <v>51163</v>
      </c>
      <c r="D5" t="s">
        <v>39</v>
      </c>
      <c r="E5" t="s">
        <v>56</v>
      </c>
      <c r="F5" s="13">
        <v>44588</v>
      </c>
      <c r="G5" t="s">
        <v>41</v>
      </c>
      <c r="I5" t="s">
        <v>57</v>
      </c>
      <c r="J5" t="s">
        <v>58</v>
      </c>
      <c r="K5" t="s">
        <v>59</v>
      </c>
    </row>
    <row r="6" spans="1:11" x14ac:dyDescent="0.25">
      <c r="A6">
        <v>140929</v>
      </c>
      <c r="B6" t="s">
        <v>60</v>
      </c>
      <c r="C6" s="12">
        <v>218536</v>
      </c>
      <c r="D6" t="s">
        <v>39</v>
      </c>
      <c r="E6" t="s">
        <v>61</v>
      </c>
      <c r="F6" s="13">
        <v>44592</v>
      </c>
      <c r="G6" t="s">
        <v>41</v>
      </c>
      <c r="I6" t="s">
        <v>62</v>
      </c>
      <c r="J6" t="s">
        <v>63</v>
      </c>
      <c r="K6" t="s">
        <v>59</v>
      </c>
    </row>
    <row r="7" spans="1:11" x14ac:dyDescent="0.25">
      <c r="A7">
        <v>81039</v>
      </c>
      <c r="B7" t="s">
        <v>64</v>
      </c>
      <c r="C7" s="12">
        <v>533400</v>
      </c>
      <c r="D7" t="s">
        <v>65</v>
      </c>
      <c r="E7" t="s">
        <v>66</v>
      </c>
      <c r="F7" s="13">
        <v>44377</v>
      </c>
      <c r="G7" t="s">
        <v>41</v>
      </c>
      <c r="I7" t="s">
        <v>67</v>
      </c>
      <c r="J7" t="s">
        <v>68</v>
      </c>
      <c r="K7" t="s">
        <v>69</v>
      </c>
    </row>
    <row r="8" spans="1:11" x14ac:dyDescent="0.25">
      <c r="A8">
        <v>76187</v>
      </c>
      <c r="B8" t="s">
        <v>70</v>
      </c>
      <c r="C8" s="12">
        <v>45163</v>
      </c>
      <c r="D8" t="s">
        <v>39</v>
      </c>
      <c r="E8" t="s">
        <v>71</v>
      </c>
      <c r="F8" s="13">
        <v>44362</v>
      </c>
      <c r="G8" t="s">
        <v>41</v>
      </c>
      <c r="I8" t="s">
        <v>72</v>
      </c>
      <c r="J8" t="s">
        <v>53</v>
      </c>
      <c r="K8" t="s">
        <v>73</v>
      </c>
    </row>
    <row r="9" spans="1:11" x14ac:dyDescent="0.25">
      <c r="A9">
        <v>80006</v>
      </c>
      <c r="B9" t="s">
        <v>74</v>
      </c>
      <c r="C9" s="12">
        <v>117893</v>
      </c>
      <c r="D9" t="s">
        <v>39</v>
      </c>
      <c r="E9" t="s">
        <v>75</v>
      </c>
      <c r="F9" s="13">
        <v>44375</v>
      </c>
      <c r="G9" t="s">
        <v>41</v>
      </c>
      <c r="I9" t="s">
        <v>76</v>
      </c>
      <c r="J9" t="s">
        <v>77</v>
      </c>
      <c r="K9" t="s">
        <v>78</v>
      </c>
    </row>
    <row r="10" spans="1:11" x14ac:dyDescent="0.25">
      <c r="A10">
        <v>90179</v>
      </c>
      <c r="B10" t="s">
        <v>79</v>
      </c>
      <c r="C10" s="12">
        <v>76600</v>
      </c>
      <c r="D10" t="s">
        <v>65</v>
      </c>
      <c r="E10" t="s">
        <v>80</v>
      </c>
      <c r="F10" s="13">
        <v>44408</v>
      </c>
      <c r="G10" t="s">
        <v>41</v>
      </c>
      <c r="I10" t="s">
        <v>81</v>
      </c>
      <c r="J10" t="s">
        <v>68</v>
      </c>
      <c r="K10"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1781-34D1-4E7D-9A8F-1D92CF34CE30}">
  <dimension ref="A1:E16"/>
  <sheetViews>
    <sheetView workbookViewId="0">
      <selection activeCell="B13" sqref="B13"/>
    </sheetView>
  </sheetViews>
  <sheetFormatPr baseColWidth="10" defaultRowHeight="15" x14ac:dyDescent="0.25"/>
  <cols>
    <col min="5" max="5" width="39.85546875" bestFit="1" customWidth="1"/>
  </cols>
  <sheetData>
    <row r="1" spans="1:5" x14ac:dyDescent="0.25">
      <c r="A1" s="14" t="s">
        <v>86</v>
      </c>
      <c r="B1" s="14" t="s">
        <v>86</v>
      </c>
      <c r="C1" s="14" t="s">
        <v>83</v>
      </c>
      <c r="D1" s="14" t="s">
        <v>84</v>
      </c>
      <c r="E1" s="14" t="s">
        <v>85</v>
      </c>
    </row>
    <row r="2" spans="1:5" x14ac:dyDescent="0.25">
      <c r="A2" s="15">
        <v>136397</v>
      </c>
      <c r="B2" s="15" t="s">
        <v>90</v>
      </c>
      <c r="C2" s="15" t="s">
        <v>87</v>
      </c>
      <c r="D2" s="15" t="s">
        <v>88</v>
      </c>
      <c r="E2" s="15" t="s">
        <v>89</v>
      </c>
    </row>
    <row r="3" spans="1:5" x14ac:dyDescent="0.25">
      <c r="A3" s="15">
        <v>152403</v>
      </c>
      <c r="B3" s="15" t="s">
        <v>91</v>
      </c>
      <c r="C3" s="15" t="s">
        <v>87</v>
      </c>
      <c r="D3" s="15" t="s">
        <v>88</v>
      </c>
      <c r="E3" s="15" t="s">
        <v>89</v>
      </c>
    </row>
    <row r="4" spans="1:5" x14ac:dyDescent="0.25">
      <c r="A4" s="15">
        <v>157614</v>
      </c>
      <c r="B4" s="15" t="s">
        <v>92</v>
      </c>
      <c r="C4" s="15" t="s">
        <v>87</v>
      </c>
      <c r="D4" s="15" t="s">
        <v>88</v>
      </c>
      <c r="E4" s="15" t="s">
        <v>89</v>
      </c>
    </row>
    <row r="5" spans="1:5" x14ac:dyDescent="0.25">
      <c r="A5" s="15">
        <v>159063</v>
      </c>
      <c r="B5" s="15" t="s">
        <v>94</v>
      </c>
      <c r="C5" s="15" t="s">
        <v>93</v>
      </c>
      <c r="D5" s="15" t="s">
        <v>88</v>
      </c>
      <c r="E5" s="15" t="s">
        <v>89</v>
      </c>
    </row>
    <row r="6" spans="1:5" x14ac:dyDescent="0.25">
      <c r="A6" s="15">
        <v>159383</v>
      </c>
      <c r="B6" s="15" t="s">
        <v>95</v>
      </c>
      <c r="C6" s="15" t="s">
        <v>93</v>
      </c>
      <c r="D6" s="15" t="s">
        <v>88</v>
      </c>
      <c r="E6" s="15" t="s">
        <v>89</v>
      </c>
    </row>
    <row r="7" spans="1:5" x14ac:dyDescent="0.25">
      <c r="A7" s="15">
        <v>159596</v>
      </c>
      <c r="B7" s="15" t="s">
        <v>96</v>
      </c>
      <c r="C7" s="15" t="s">
        <v>93</v>
      </c>
      <c r="D7" s="15" t="s">
        <v>88</v>
      </c>
      <c r="E7" s="15" t="s">
        <v>89</v>
      </c>
    </row>
    <row r="8" spans="1:5" x14ac:dyDescent="0.25">
      <c r="A8" s="15">
        <v>160004</v>
      </c>
      <c r="B8" s="15" t="s">
        <v>98</v>
      </c>
      <c r="C8" s="15" t="s">
        <v>97</v>
      </c>
      <c r="D8" s="15" t="s">
        <v>88</v>
      </c>
      <c r="E8" s="15" t="s">
        <v>89</v>
      </c>
    </row>
    <row r="9" spans="1:5" x14ac:dyDescent="0.25">
      <c r="A9" s="15">
        <v>161062</v>
      </c>
      <c r="B9" s="15" t="s">
        <v>100</v>
      </c>
      <c r="C9" s="15" t="s">
        <v>99</v>
      </c>
      <c r="D9" s="15" t="s">
        <v>88</v>
      </c>
      <c r="E9" s="15" t="s">
        <v>89</v>
      </c>
    </row>
    <row r="10" spans="1:5" x14ac:dyDescent="0.25">
      <c r="A10" s="15">
        <v>161210</v>
      </c>
      <c r="B10" s="15" t="s">
        <v>102</v>
      </c>
      <c r="C10" s="15" t="s">
        <v>101</v>
      </c>
      <c r="D10" s="15" t="s">
        <v>88</v>
      </c>
      <c r="E10" s="15" t="s">
        <v>89</v>
      </c>
    </row>
    <row r="11" spans="1:5" x14ac:dyDescent="0.25">
      <c r="A11" s="15">
        <v>161535</v>
      </c>
      <c r="B11" s="15" t="s">
        <v>103</v>
      </c>
      <c r="C11" s="15" t="s">
        <v>93</v>
      </c>
      <c r="D11" s="15" t="s">
        <v>88</v>
      </c>
      <c r="E11" s="15" t="s">
        <v>89</v>
      </c>
    </row>
    <row r="12" spans="1:5" x14ac:dyDescent="0.25">
      <c r="A12" s="15">
        <v>163671</v>
      </c>
      <c r="B12" s="15" t="s">
        <v>104</v>
      </c>
      <c r="C12" s="15" t="s">
        <v>93</v>
      </c>
      <c r="D12" s="15" t="s">
        <v>88</v>
      </c>
      <c r="E12" s="15" t="s">
        <v>89</v>
      </c>
    </row>
    <row r="13" spans="1:5" x14ac:dyDescent="0.25">
      <c r="A13" s="15">
        <v>164326</v>
      </c>
      <c r="B13" s="15" t="s">
        <v>105</v>
      </c>
      <c r="C13" s="15" t="s">
        <v>97</v>
      </c>
      <c r="D13" s="15" t="s">
        <v>88</v>
      </c>
      <c r="E13" s="15" t="s">
        <v>89</v>
      </c>
    </row>
    <row r="14" spans="1:5" x14ac:dyDescent="0.25">
      <c r="A14" s="15">
        <v>164563</v>
      </c>
      <c r="B14" s="15" t="s">
        <v>106</v>
      </c>
      <c r="C14" s="15" t="s">
        <v>99</v>
      </c>
      <c r="D14" s="15" t="s">
        <v>88</v>
      </c>
      <c r="E14" s="15" t="s">
        <v>89</v>
      </c>
    </row>
    <row r="15" spans="1:5" x14ac:dyDescent="0.25">
      <c r="A15" s="15">
        <v>166253</v>
      </c>
      <c r="B15" s="15" t="s">
        <v>108</v>
      </c>
      <c r="C15" s="15" t="s">
        <v>107</v>
      </c>
      <c r="D15" s="15" t="s">
        <v>88</v>
      </c>
      <c r="E15" s="15" t="s">
        <v>89</v>
      </c>
    </row>
    <row r="16" spans="1:5" x14ac:dyDescent="0.25">
      <c r="A16" s="15">
        <v>166330</v>
      </c>
      <c r="B16" s="15" t="s">
        <v>109</v>
      </c>
      <c r="C16" s="15" t="s">
        <v>87</v>
      </c>
      <c r="D16" s="15" t="s">
        <v>88</v>
      </c>
      <c r="E16" s="15"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CARTERA HOSPITAL</vt:lpstr>
      <vt:lpstr>VERIFICACION</vt:lpstr>
      <vt:lpstr>RESUMEN</vt:lpstr>
      <vt:lpstr>DEVOLUCIONES</vt:lpstr>
      <vt:lpstr>PAGOS</vt:lpstr>
      <vt:lpstr>CARTERA COOSALUD</vt:lpstr>
      <vt:lpstr>GLOSAS POR CONCILIAR</vt:lpstr>
      <vt:lpstr>EN PROCESO DE AUD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Johana Ruiz Wilches</dc:creator>
  <cp:lastModifiedBy>Leidy Johana Ruiz Wilches</cp:lastModifiedBy>
  <dcterms:created xsi:type="dcterms:W3CDTF">2022-06-15T14:04:36Z</dcterms:created>
  <dcterms:modified xsi:type="dcterms:W3CDTF">2022-06-17T21:41:31Z</dcterms:modified>
</cp:coreProperties>
</file>