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lo\Downloads\"/>
    </mc:Choice>
  </mc:AlternateContent>
  <xr:revisionPtr revIDLastSave="0" documentId="13_ncr:1_{9308E50E-2DB6-401A-8713-B1A1E5DE073F}" xr6:coauthVersionLast="47" xr6:coauthVersionMax="47" xr10:uidLastSave="{00000000-0000-0000-0000-000000000000}"/>
  <bookViews>
    <workbookView xWindow="-120" yWindow="-120" windowWidth="20730" windowHeight="11160" xr2:uid="{0CBEA7A4-B7F0-46DC-ABB4-2E34E771AA40}"/>
  </bookViews>
  <sheets>
    <sheet name="Supersalud" sheetId="1" r:id="rId1"/>
    <sheet name="CONC" sheetId="2" r:id="rId2"/>
  </sheets>
  <definedNames>
    <definedName name="_xlnm._FilterDatabase" localSheetId="0" hidden="1">Supersalud!$A$1:$AB$53</definedName>
    <definedName name="CON">Supersalud!#REF!</definedName>
    <definedName name="CRON">Supersalud!#REF!</definedName>
    <definedName name="CUEN">Supersalud!#REF!</definedName>
    <definedName name="NIT">Supersalud!#REF!</definedName>
    <definedName name="OCHO">Supersalud!#REF!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" i="2" l="1"/>
  <c r="AB2" i="2"/>
  <c r="AB3" i="2"/>
  <c r="Y4" i="2"/>
  <c r="AB4" i="2"/>
  <c r="Y5" i="2"/>
  <c r="AB5" i="2"/>
  <c r="AB6" i="2"/>
  <c r="AB7" i="2"/>
  <c r="AB8" i="2"/>
  <c r="AB9" i="2"/>
  <c r="AB10" i="2"/>
  <c r="AB11" i="2"/>
  <c r="AB12" i="2"/>
  <c r="AB13" i="2"/>
  <c r="G14" i="2"/>
  <c r="AB14" i="2"/>
  <c r="AB15" i="2"/>
  <c r="G16" i="2"/>
  <c r="AB16" i="2"/>
  <c r="AB17" i="2"/>
  <c r="AB18" i="2"/>
  <c r="Y19" i="2"/>
  <c r="AB19" i="2"/>
  <c r="Y20" i="2"/>
  <c r="AB20" i="2"/>
  <c r="Y21" i="2"/>
  <c r="AB21" i="2"/>
  <c r="Y22" i="2"/>
  <c r="AB22" i="2"/>
  <c r="Y23" i="2"/>
  <c r="AB23" i="2"/>
  <c r="Y24" i="2"/>
  <c r="AB24" i="2"/>
  <c r="Y25" i="2"/>
  <c r="AB25" i="2"/>
  <c r="Y26" i="2"/>
  <c r="AB26" i="2"/>
  <c r="Y27" i="2"/>
  <c r="AB27" i="2"/>
  <c r="Y28" i="2"/>
  <c r="AB28" i="2"/>
  <c r="Y29" i="2"/>
  <c r="AB29" i="2"/>
  <c r="Y30" i="2"/>
  <c r="AB30" i="2"/>
  <c r="AB31" i="2"/>
  <c r="AB32" i="2"/>
  <c r="Y33" i="2"/>
  <c r="AB33" i="2"/>
  <c r="Y34" i="2"/>
  <c r="AB34" i="2"/>
  <c r="Y35" i="2"/>
  <c r="AB35" i="2"/>
  <c r="Y36" i="2"/>
  <c r="AB36" i="2"/>
  <c r="AB53" i="2"/>
  <c r="AB58" i="2"/>
  <c r="AB59" i="2"/>
  <c r="AB60" i="2"/>
  <c r="AB61" i="2"/>
  <c r="AB62" i="2"/>
  <c r="Y63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Y84" i="2"/>
  <c r="AB84" i="2"/>
  <c r="Y85" i="2"/>
  <c r="AB85" i="2"/>
  <c r="AB86" i="2"/>
  <c r="AB87" i="2"/>
  <c r="AB88" i="2"/>
  <c r="AB89" i="2"/>
  <c r="AB90" i="2"/>
  <c r="AB91" i="2"/>
  <c r="G92" i="2"/>
  <c r="AB92" i="2"/>
  <c r="AB93" i="2"/>
  <c r="AB94" i="2"/>
  <c r="AB96" i="2"/>
  <c r="AB97" i="2"/>
  <c r="Y101" i="2"/>
  <c r="AB101" i="2"/>
  <c r="AB103" i="2"/>
  <c r="AB104" i="2"/>
  <c r="AB105" i="2"/>
  <c r="AB106" i="2"/>
  <c r="AB107" i="2"/>
  <c r="AB108" i="2"/>
  <c r="AB109" i="2"/>
  <c r="AB110" i="2"/>
  <c r="AB111" i="2"/>
  <c r="AB114" i="2"/>
  <c r="AB115" i="2"/>
  <c r="AB116" i="2"/>
  <c r="AB117" i="2"/>
  <c r="AB118" i="2"/>
  <c r="AB119" i="2"/>
  <c r="AB120" i="2"/>
  <c r="AB121" i="2"/>
  <c r="AB122" i="2"/>
  <c r="AB123" i="2"/>
  <c r="AB124" i="2"/>
  <c r="AB126" i="2"/>
  <c r="AB127" i="2"/>
  <c r="AB128" i="2"/>
  <c r="AB129" i="2"/>
  <c r="AB130" i="2"/>
  <c r="AB131" i="2"/>
  <c r="AB132" i="2"/>
  <c r="AB133" i="2"/>
  <c r="I53" i="1"/>
  <c r="H53" i="1"/>
  <c r="G53" i="1"/>
  <c r="F53" i="1"/>
</calcChain>
</file>

<file path=xl/sharedStrings.xml><?xml version="1.0" encoding="utf-8"?>
<sst xmlns="http://schemas.openxmlformats.org/spreadsheetml/2006/main" count="653" uniqueCount="195">
  <si>
    <t>NUMERO</t>
  </si>
  <si>
    <t>NIT</t>
  </si>
  <si>
    <t xml:space="preserve">IPS   </t>
  </si>
  <si>
    <t>SAP NIT 800</t>
  </si>
  <si>
    <t>SAP NIT 900</t>
  </si>
  <si>
    <t>PRETENSIÓN ESE A MAR22-SIHO (Miles de pesos)</t>
  </si>
  <si>
    <t>SALDO SAP NIT 800 A 01JUL22</t>
  </si>
  <si>
    <t>SALDO SAP NIT 900 A 01JUL22</t>
  </si>
  <si>
    <t>GLOSAS POR CONCILIAR</t>
  </si>
  <si>
    <t>ACUERDO DE PAGO MESAS JUN22 CUN</t>
  </si>
  <si>
    <t>VALOR ACUERDO DE PAGO MESAS JUN22 CUN</t>
  </si>
  <si>
    <t>FECHA DE PAGO ACUERDO DE PAGO MESAS JUN22 CUN</t>
  </si>
  <si>
    <t>ESTADO DE PAGO ACUERDOS A 01JUL22</t>
  </si>
  <si>
    <t>CORTE DE CARTERA</t>
  </si>
  <si>
    <t>FECHA DEL CRUCE</t>
  </si>
  <si>
    <t>NIT COOSALUD</t>
  </si>
  <si>
    <t>CARTERA PRESENTADA</t>
  </si>
  <si>
    <t>CARTERA RECONOCIDA PARA PAGO</t>
  </si>
  <si>
    <t>FACTURAS DEVUELTAS</t>
  </si>
  <si>
    <t>FACTURAS EN PROCESO DE AUDITORIA</t>
  </si>
  <si>
    <t>FACTURAS COVID</t>
  </si>
  <si>
    <t>FACTURAS A VERIFICAR RADICACIÓN</t>
  </si>
  <si>
    <t>GLOSAS PENDIENTES POR CONCILIAR</t>
  </si>
  <si>
    <t>GLOSAS ACEPTADAS POR PARTE DE LA IPS</t>
  </si>
  <si>
    <t>COPAGO/CUOTA MODERADORA</t>
  </si>
  <si>
    <t>FACTURAS CANCELADAS PENDIENTES POR DESCARGAR IPS</t>
  </si>
  <si>
    <t>PAGOS PENDIENTES POR DESCARGAR EPS Y NOTIFICAR A LA IPS</t>
  </si>
  <si>
    <t>DIFERENCIA ENTRE LAS PARTES</t>
  </si>
  <si>
    <t>E.S.E. HOSPITAL MARIO GAITAN YANGUAS DE SOACHA</t>
  </si>
  <si>
    <t>NO</t>
  </si>
  <si>
    <t>E.S.E. HOSPITAL SAN VICENTE DE PAUL DE FOMEQUE</t>
  </si>
  <si>
    <t>ESE HOSPITAL SAN JOSE DE GUACHETA</t>
  </si>
  <si>
    <t>ESE HOSPITAL PROFESOR JORGE CAVELIER -I- NIVEL DE ATENCION CAJICA</t>
  </si>
  <si>
    <t>E.S.E. MARIA AUXILIADORA MOSQUERA</t>
  </si>
  <si>
    <t>E.S.E. HOSPITAL SANTA MATILDE DE MADRID</t>
  </si>
  <si>
    <t>SI</t>
  </si>
  <si>
    <t>PAGADO 30JUN22</t>
  </si>
  <si>
    <t>ESE HOSPITAL SALAZAR DE VILLETA</t>
  </si>
  <si>
    <t>EMPRESA SOCIAL DEL ESTADO HOSPITAL DIVINO SALVADOR DE SOPO</t>
  </si>
  <si>
    <t>EMPRESA SOCIAL DEL ESTADO HOSPITAL DIOGENES TRONCOSO DE PUERTO SALGAR</t>
  </si>
  <si>
    <t>E.S.E. HOSPITAL SAN MARTIN DE PORRES DE CHOCONTA</t>
  </si>
  <si>
    <t>E.S.E. HOSPITAL SAN ANTONIO DE GUATAVITA</t>
  </si>
  <si>
    <t>ESE HOSPITAL SAN RAFAEL DE FUSAGASUGA</t>
  </si>
  <si>
    <t>E.S.E. HOSPITAL PEDRO LEON ALVAREZ DIAZ</t>
  </si>
  <si>
    <t>EMPRESA SOCIAL DEL ESTADO HOSPITAL UNIVERSITARIO DE LA SAMARITANA</t>
  </si>
  <si>
    <t>E.S.E. HOSPITAL EL SALVADOR DE UBATE</t>
  </si>
  <si>
    <t>E.S.E HOSPITAL SAN RAFAEL DE FACATATIVA</t>
  </si>
  <si>
    <t>E.S.E. HOSPITAL SAN ANTONIO CHIA</t>
  </si>
  <si>
    <t>E.S.E. HOSPITAL SAN JOSE DE GUADUAS</t>
  </si>
  <si>
    <t>ESE HOSPITAL SAN FRANCISCO DE GACHETA</t>
  </si>
  <si>
    <t>E.S.E. HOSPITAL SAN RAFAEL DE PACHO</t>
  </si>
  <si>
    <t>E.S.E. CENTRO DE SALUD DE TAUSA</t>
  </si>
  <si>
    <t>HOSPITAL ISMAEL SILVA ESE</t>
  </si>
  <si>
    <t>ESE HOSPITAL NUESTRA SEÑORA DEL PILAR DE MEDINA</t>
  </si>
  <si>
    <t>E.S.E. HOSPITAL SAN ANTONIO DE ARBELAEZ</t>
  </si>
  <si>
    <t>ESE HOSPITAL SAN VICENTE DE PAUL DE NEMOCON</t>
  </si>
  <si>
    <t>EMPRESA SOCIAL DEL ESTADO HOSPITAL SANTA ROSA DE TENJO</t>
  </si>
  <si>
    <t>E.S.E. HOSPITAL SAN RAFAEL DE CAQUEZA</t>
  </si>
  <si>
    <t>EMPRESA SOCIAL DEL ESTADO HOSPITAL SAN JOSE DE LA PALMA</t>
  </si>
  <si>
    <t>SANATORIO DE AGUA DE DIOS</t>
  </si>
  <si>
    <t>E.S.E. HOSPITAL NUESTRA SEÑORA DEL ROSARIO SUESCA</t>
  </si>
  <si>
    <t>ESE HOSPITAL SAN ANTONIO DE SESQUILE</t>
  </si>
  <si>
    <t>EMPRESA SOCIAL DEL ESTADO HOSPITAL SAN FRANCISCO DE VIOTA</t>
  </si>
  <si>
    <t>E.S.E. HOSPITAL SANTA BARBARA DE VERGARA</t>
  </si>
  <si>
    <t>E.S.E. HOSPITAL MARCO FELIPE AFANADOR DE TOCAIMA</t>
  </si>
  <si>
    <t>E.S.E. HOSPITAL SAN ANTONIO DE ANOLAIMA</t>
  </si>
  <si>
    <t>E.S.E. HOSPITAL HILARIO LUGO DE SASAIMA</t>
  </si>
  <si>
    <t>EMPRESA SOCIAL DEL ESTADO CENTRO DE SALUD SAN FRANCISCO DE SALES</t>
  </si>
  <si>
    <t>E.S.E. DEL ORDEN DEPARTAMENTAL HOSPITAL NUESTRA SENORA DE LAS MERCEDES DEL MUNICIPIO FUNZA</t>
  </si>
  <si>
    <t>ESE HOSPITAL NUESTRA SEÑORA DEL CARMEN DE TABIO</t>
  </si>
  <si>
    <t>E.S.E. HOSPITAL DE LA VEGA</t>
  </si>
  <si>
    <t>NO SAP</t>
  </si>
  <si>
    <t>ESE HOSPITAL NUESTRA SEÑORA DEL CARMEN DEL COLEGIO</t>
  </si>
  <si>
    <t>E.S.E. HOSPITAL SAN VICENTE DE PAUL SAN JUAN DE RIO SECO</t>
  </si>
  <si>
    <t>EMPRESA DE SALUD ESE DEL MUNICIPIO DE SOACHA</t>
  </si>
  <si>
    <t>CENTRO DE SALUD DE RICAURTE</t>
  </si>
  <si>
    <t>E.S.E. HOSPITAL SAN ANTONIO DEL TEQUENDAMA</t>
  </si>
  <si>
    <t>ESE HOSPITAL HABACUC CALDERON</t>
  </si>
  <si>
    <t>EMPRESA SOCIAL DEL ESTADO CENTRO DE SALUD TIMOTEO RIVEROS CUBILLOS</t>
  </si>
  <si>
    <t>EMPRESA SOCIAL DEL ESTADO MERCEDES TELLEZ DE PRADILLA (E.S.E.) HOSPITAL VIANI PRIMER NIVEL DE ATENCION</t>
  </si>
  <si>
    <t>CENTRO DE SALUD DE FOSCA E.S.E.</t>
  </si>
  <si>
    <t>EMPRESA SOCIAL DEL ESTADO CAYETANO MARIA DE ROJAS</t>
  </si>
  <si>
    <t>E.S.E POLICLINICO DE JUNIN</t>
  </si>
  <si>
    <t>PENDIENTE DE PAGO POR CERT BANCARIA</t>
  </si>
  <si>
    <t>TOTALES</t>
  </si>
  <si>
    <t>VALORES EN ROJO SALDO A FAVOR DE COOSALUD</t>
  </si>
  <si>
    <t>SUCURSAL</t>
  </si>
  <si>
    <t>MES</t>
  </si>
  <si>
    <t>CANTIDAD CARTERAS SOLICITADAS</t>
  </si>
  <si>
    <t>CANTIDAD CARTERAS TRABAJADAS</t>
  </si>
  <si>
    <t>FECHA FIRMA ACTA DE CONCILIACION</t>
  </si>
  <si>
    <t xml:space="preserve">PROVEEDORES </t>
  </si>
  <si>
    <t>FACTURAS RECONOCIDAS SEGÚN ACTA REALIZADA ENTRE GERENTES</t>
  </si>
  <si>
    <t>FACTURAS NO POS RADICADAS A NOMBRE DE LA SECRETARIA</t>
  </si>
  <si>
    <t>BOGOTA</t>
  </si>
  <si>
    <t>INVERSIONES SEQUOIA COLOMBIA S.A.S CLINICA VIP</t>
  </si>
  <si>
    <t>ANEXO 2</t>
  </si>
  <si>
    <t xml:space="preserve">WILMAR </t>
  </si>
  <si>
    <t>FARMA XPRESS 2021</t>
  </si>
  <si>
    <t>LAURA</t>
  </si>
  <si>
    <t>HOSPITAL SAN JUAN DE DIOS DE HONDA</t>
  </si>
  <si>
    <t>CAJA DE COMPENSACIÓN FAMILIAR CAFAM</t>
  </si>
  <si>
    <t>JAVESALUD</t>
  </si>
  <si>
    <t>HOSPITAL CLINICA SAN RAFAEL</t>
  </si>
  <si>
    <t>FARMA XPRESS</t>
  </si>
  <si>
    <t>31/06/2020</t>
  </si>
  <si>
    <t>FARMA XPRESS 2017 - 2019</t>
  </si>
  <si>
    <t>FARMA XPRESS 2020</t>
  </si>
  <si>
    <t>MEDICOS ASOCIADOS SA</t>
  </si>
  <si>
    <t>ADMINISTRADORA COUNTRY</t>
  </si>
  <si>
    <t>HOSPITAL CENTRO ORIENTE</t>
  </si>
  <si>
    <t>HOSPITAL LA VICTORIA</t>
  </si>
  <si>
    <t>HOSPITAL RAFAEL URIBE URIBE</t>
  </si>
  <si>
    <t>HOSPITAL SAN BLAS</t>
  </si>
  <si>
    <t>HOSPITAL SAN CRISTOBAL</t>
  </si>
  <si>
    <t>HOSPITAL SANTA CLARA</t>
  </si>
  <si>
    <t>SUBRED CENTRO ORIENTE</t>
  </si>
  <si>
    <t xml:space="preserve">E.S.E. HOSPITAL SAN JOSE DEL GUAVIARE </t>
  </si>
  <si>
    <t>HOSPITAL SAN JUAN DE DE GUADUAS</t>
  </si>
  <si>
    <t xml:space="preserve">ESE HOSPITAL SAN ANTONIO DE SESQUILE </t>
  </si>
  <si>
    <t>HOSPITAL EL TUNAL</t>
  </si>
  <si>
    <t>SUBRED SUR</t>
  </si>
  <si>
    <t>JOHANA</t>
  </si>
  <si>
    <t>HOSPITAL SIMÓN BOLÍVAR</t>
  </si>
  <si>
    <t>HOSPITAL ENGATIVÁ</t>
  </si>
  <si>
    <t>HOSPITAL DE SUBA</t>
  </si>
  <si>
    <t>HOSPITAL CHAPINERO</t>
  </si>
  <si>
    <t>HOSPITAL USAQUEN</t>
  </si>
  <si>
    <t>CLARA I</t>
  </si>
  <si>
    <t>SUBRED NORTE</t>
  </si>
  <si>
    <t>HOSPITAL PABLO VI BOSA</t>
  </si>
  <si>
    <t>HOSPITAL DEL SUR</t>
  </si>
  <si>
    <t>HOSPITAL DE BOSA</t>
  </si>
  <si>
    <t>HOSPITAL FONTIBÓN</t>
  </si>
  <si>
    <t>HOSPITAL OCCIDENTE DE KENNEDY</t>
  </si>
  <si>
    <t>SUBRED SUROCCIDENTE</t>
  </si>
  <si>
    <t>FUNDACIÓN HOSPITAL SAN CARLOS</t>
  </si>
  <si>
    <t>SOCIEDAD DE ESPECIALISTAS DE GIRARDOT S.A.S.</t>
  </si>
  <si>
    <t xml:space="preserve">SOCIEDAD DE CIRUGIA DE BOGOTA </t>
  </si>
  <si>
    <t>COLSUBSIDIO</t>
  </si>
  <si>
    <t>PSQ SAS</t>
  </si>
  <si>
    <t>SUBRED SUR - COBRO PREJURIDICO</t>
  </si>
  <si>
    <t>HOSPITAL UNIVERSITARIO NACIONAL - CORPORACIÓN SALUD UN</t>
  </si>
  <si>
    <t>FUNDACION SANTA FE DE BOGOTÁ</t>
  </si>
  <si>
    <t>CLINICA NUESTRA SEÑORA DE LA PAZ</t>
  </si>
  <si>
    <t>CLINICA JUAN N CORPAS</t>
  </si>
  <si>
    <t xml:space="preserve"> HOSPITAL DEPARTAMENTAL MARIA INMACULADA</t>
  </si>
  <si>
    <t>ESE RAFAEL TOVAR POVEDA</t>
  </si>
  <si>
    <t>HOSPITAL COMUNAL MALVINAS</t>
  </si>
  <si>
    <t>HOGAR SALUD MARIANA</t>
  </si>
  <si>
    <t>CLINICA REINA ISABEL S.A.S.</t>
  </si>
  <si>
    <t>SOCIEDAD INTEGRAL DE ESPECIALISTAS EN SALUD SAS SIES SALUD</t>
  </si>
  <si>
    <t>ESE SANTA ROSA DE LIMA</t>
  </si>
  <si>
    <t>HOSPITAL SAN ANTONIO DE TEQUENDAMA</t>
  </si>
  <si>
    <t>CLINICA MIOCARDIO</t>
  </si>
  <si>
    <t>HOSPITAL PEDRO LEON ALVAREZ DIAZ</t>
  </si>
  <si>
    <t>HEALTH &amp; LIFE IPS SAS</t>
  </si>
  <si>
    <t>ALBERGUE SUKURAME S.A.S.</t>
  </si>
  <si>
    <t>HOSPITAL NUESTRA SEÑORA DEL ROSARIO SUESCA</t>
  </si>
  <si>
    <t>CLINICA SANTA MONICA</t>
  </si>
  <si>
    <t>JENNIFER</t>
  </si>
  <si>
    <t>HEALTHUMANA SAS</t>
  </si>
  <si>
    <t>FUNDACION HOSPITAL INFANTIL SAN JOSE</t>
  </si>
  <si>
    <t>CLINICA MEDICAL SAS</t>
  </si>
  <si>
    <t>CIUDAD SALUD IPS</t>
  </si>
  <si>
    <t>SANOFI AVENTIS</t>
  </si>
  <si>
    <t>CLINICA DE MARLY SA</t>
  </si>
  <si>
    <t>CLINICA DE LA MUJER</t>
  </si>
  <si>
    <t>PROCARDIO SERVICIOS MEDICOS INTEGRALES</t>
  </si>
  <si>
    <t>ASOCIACION CRISTIANA TALITA CUMI</t>
  </si>
  <si>
    <t>CUNDINAMARCA</t>
  </si>
  <si>
    <t>CLINICA SAN FRANCISCO DE ASIS SAS</t>
  </si>
  <si>
    <t xml:space="preserve">EMPRESA SOCIAL DEL ESTADO HOSPITAL ISMAEL SILVA DE SILVANIA </t>
  </si>
  <si>
    <t>SOCIEDAD MEDICO QUIRURGICA NUESTRA SEÑORA DE BELEN DE FUS</t>
  </si>
  <si>
    <t>NUEVO HOSPITAL LA CANDELARIA ESE</t>
  </si>
  <si>
    <t>HOSPITAL SANTA MATILDE DE MADRID</t>
  </si>
  <si>
    <t>CENTRO DE SALUD DE TAUSA</t>
  </si>
  <si>
    <t>JEISON</t>
  </si>
  <si>
    <t>ESE HOSPITAL HILARIO LUGO</t>
  </si>
  <si>
    <t>CLINICA UNIVERSIDAD DE LA SABANA</t>
  </si>
  <si>
    <t>HOSPITAL SANTA ROSA DE TENJO</t>
  </si>
  <si>
    <t>HOSPITAL SAN RAFAEL DE CAQUEZA</t>
  </si>
  <si>
    <t>CLINICA CHIA S.A.</t>
  </si>
  <si>
    <t>HOSPITAL MARIO GAITÁN YANGUAS</t>
  </si>
  <si>
    <t>ESE HOSPITAL SAN ANTONIO DE ANOLAIMA</t>
  </si>
  <si>
    <t xml:space="preserve">ESE HOSPITAL DIOGENES TRONCOSO DE PUERTO SALGAR </t>
  </si>
  <si>
    <t xml:space="preserve">JOHANA </t>
  </si>
  <si>
    <t>ESE SAN JOSE DE GUACHETA</t>
  </si>
  <si>
    <t>ESE CENTRO DE SALUD SAN FRANCISCO DE SALES</t>
  </si>
  <si>
    <t>E.S.E. HOSPITAL SAN FRANCISCO DE GACHETA</t>
  </si>
  <si>
    <t xml:space="preserve"> E.S.E HOSPITAL SAN RAFAEL DE FACATATIVA</t>
  </si>
  <si>
    <t>JUNICAL MEDICAL</t>
  </si>
  <si>
    <t>HOSPITAL NUESTRA SEÑORA DEL CARMEN DEL COLEGIO CUNDINAMARCA</t>
  </si>
  <si>
    <t>HOSPITAL SAN ANTONIO DE GUATAVITA</t>
  </si>
  <si>
    <t>HOSPITAL MERCEDES PRADILLA DE VIANI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</si>
</sst>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\ * #,##0_);_(&quot;$&quot;\ * \(#,##0\);_(&quot;$&quot;\ * &quot;-&quot;_);_(@_)"/>
    <numFmt numFmtId="167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1" fontId="4" fillId="2" borderId="1" xfId="4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/>
    <xf numFmtId="0" fontId="5" fillId="0" borderId="1" xfId="4" applyNumberFormat="1" applyFont="1" applyFill="1" applyBorder="1" applyAlignment="1">
      <alignment horizontal="right"/>
    </xf>
    <xf numFmtId="1" fontId="6" fillId="0" borderId="1" xfId="0" applyNumberFormat="1" applyFont="1" applyBorder="1"/>
    <xf numFmtId="0" fontId="7" fillId="0" borderId="1" xfId="0" applyFont="1" applyBorder="1"/>
    <xf numFmtId="0" fontId="5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0" xfId="0" applyNumberFormat="1"/>
    <xf numFmtId="1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4" fillId="2" borderId="1" xfId="4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3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3" fontId="8" fillId="0" borderId="1" xfId="0" applyNumberFormat="1" applyFont="1" applyBorder="1"/>
    <xf numFmtId="0" fontId="8" fillId="0" borderId="0" xfId="0" applyFont="1"/>
    <xf numFmtId="14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3" fontId="0" fillId="0" borderId="2" xfId="0" applyNumberFormat="1" applyBorder="1"/>
    <xf numFmtId="0" fontId="0" fillId="0" borderId="2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2" fillId="2" borderId="9" xfId="0" applyNumberFormat="1" applyFont="1" applyFill="1" applyBorder="1"/>
    <xf numFmtId="166" fontId="9" fillId="4" borderId="1" xfId="0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6" fontId="9" fillId="6" borderId="1" xfId="0" applyNumberFormat="1" applyFont="1" applyFill="1" applyBorder="1" applyAlignment="1">
      <alignment horizontal="left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4" fontId="9" fillId="4" borderId="7" xfId="5" applyNumberFormat="1" applyFont="1" applyFill="1" applyBorder="1" applyAlignment="1">
      <alignment horizontal="center" vertical="center" wrapText="1"/>
    </xf>
    <xf numFmtId="14" fontId="9" fillId="4" borderId="1" xfId="5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17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4" fontId="14" fillId="0" borderId="1" xfId="5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66" fontId="12" fillId="0" borderId="1" xfId="5" applyNumberFormat="1" applyFont="1" applyBorder="1" applyAlignment="1">
      <alignment horizontal="right"/>
    </xf>
    <xf numFmtId="166" fontId="15" fillId="0" borderId="1" xfId="5" applyNumberFormat="1" applyFont="1" applyBorder="1" applyAlignment="1">
      <alignment horizontal="right"/>
    </xf>
    <xf numFmtId="166" fontId="13" fillId="0" borderId="1" xfId="0" applyNumberFormat="1" applyFont="1" applyBorder="1"/>
    <xf numFmtId="166" fontId="13" fillId="0" borderId="1" xfId="5" applyNumberFormat="1" applyFont="1" applyBorder="1" applyAlignment="1">
      <alignment horizontal="right"/>
    </xf>
    <xf numFmtId="1" fontId="13" fillId="0" borderId="7" xfId="0" applyNumberFormat="1" applyFont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Border="1" applyAlignment="1">
      <alignment horizontal="center" vertical="center"/>
    </xf>
    <xf numFmtId="166" fontId="12" fillId="0" borderId="10" xfId="5" applyNumberFormat="1" applyFont="1" applyBorder="1" applyAlignment="1">
      <alignment horizontal="right"/>
    </xf>
    <xf numFmtId="166" fontId="16" fillId="0" borderId="1" xfId="1" applyNumberFormat="1" applyFont="1" applyBorder="1" applyAlignment="1">
      <alignment horizontal="right"/>
    </xf>
    <xf numFmtId="166" fontId="13" fillId="0" borderId="1" xfId="5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center" vertical="center"/>
    </xf>
    <xf numFmtId="17" fontId="13" fillId="0" borderId="11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1" xfId="0" applyFont="1" applyBorder="1"/>
    <xf numFmtId="0" fontId="12" fillId="0" borderId="3" xfId="0" applyFont="1" applyBorder="1" applyAlignment="1">
      <alignment horizontal="center"/>
    </xf>
    <xf numFmtId="166" fontId="12" fillId="0" borderId="10" xfId="1" applyNumberFormat="1" applyFont="1" applyBorder="1" applyAlignment="1">
      <alignment horizontal="right"/>
    </xf>
    <xf numFmtId="167" fontId="15" fillId="0" borderId="1" xfId="2" applyNumberFormat="1" applyFont="1" applyBorder="1"/>
    <xf numFmtId="167" fontId="13" fillId="0" borderId="1" xfId="2" applyNumberFormat="1" applyFont="1" applyBorder="1"/>
    <xf numFmtId="166" fontId="15" fillId="0" borderId="1" xfId="1" applyNumberFormat="1" applyFont="1" applyBorder="1" applyAlignment="1">
      <alignment horizontal="right"/>
    </xf>
    <xf numFmtId="166" fontId="13" fillId="0" borderId="1" xfId="1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14" fontId="14" fillId="0" borderId="1" xfId="5" applyNumberFormat="1" applyFont="1" applyFill="1" applyBorder="1" applyAlignment="1">
      <alignment horizontal="center" vertical="center"/>
    </xf>
    <xf numFmtId="166" fontId="12" fillId="0" borderId="1" xfId="1" applyNumberFormat="1" applyFont="1" applyBorder="1" applyAlignment="1">
      <alignment horizontal="right"/>
    </xf>
    <xf numFmtId="166" fontId="12" fillId="0" borderId="1" xfId="1" applyNumberFormat="1" applyFont="1" applyFill="1" applyBorder="1" applyAlignment="1">
      <alignment horizontal="right"/>
    </xf>
    <xf numFmtId="167" fontId="15" fillId="0" borderId="1" xfId="2" applyNumberFormat="1" applyFont="1" applyFill="1" applyBorder="1"/>
    <xf numFmtId="167" fontId="13" fillId="0" borderId="1" xfId="2" applyNumberFormat="1" applyFont="1" applyFill="1" applyBorder="1"/>
    <xf numFmtId="1" fontId="13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1" fontId="12" fillId="0" borderId="2" xfId="0" applyNumberFormat="1" applyFont="1" applyBorder="1" applyAlignment="1">
      <alignment horizontal="center" vertical="center"/>
    </xf>
    <xf numFmtId="166" fontId="12" fillId="0" borderId="2" xfId="1" applyNumberFormat="1" applyFont="1" applyBorder="1" applyAlignment="1">
      <alignment horizontal="right"/>
    </xf>
    <xf numFmtId="167" fontId="15" fillId="0" borderId="2" xfId="2" applyNumberFormat="1" applyFont="1" applyBorder="1"/>
    <xf numFmtId="14" fontId="14" fillId="0" borderId="7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2" fillId="0" borderId="12" xfId="0" applyFont="1" applyBorder="1"/>
    <xf numFmtId="1" fontId="12" fillId="0" borderId="12" xfId="0" applyNumberFormat="1" applyFont="1" applyBorder="1" applyAlignment="1">
      <alignment horizontal="center" vertical="center"/>
    </xf>
    <xf numFmtId="166" fontId="12" fillId="0" borderId="12" xfId="1" applyNumberFormat="1" applyFont="1" applyBorder="1" applyAlignment="1">
      <alignment horizontal="right"/>
    </xf>
    <xf numFmtId="167" fontId="15" fillId="0" borderId="12" xfId="2" applyNumberFormat="1" applyFont="1" applyBorder="1"/>
    <xf numFmtId="167" fontId="13" fillId="0" borderId="10" xfId="2" applyNumberFormat="1" applyFont="1" applyBorder="1"/>
    <xf numFmtId="0" fontId="12" fillId="0" borderId="12" xfId="0" applyFont="1" applyBorder="1" applyAlignment="1">
      <alignment horizontal="center"/>
    </xf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166" fontId="12" fillId="0" borderId="13" xfId="1" applyNumberFormat="1" applyFont="1" applyBorder="1" applyAlignment="1">
      <alignment horizontal="right"/>
    </xf>
    <xf numFmtId="167" fontId="15" fillId="0" borderId="13" xfId="2" applyNumberFormat="1" applyFont="1" applyBorder="1"/>
    <xf numFmtId="167" fontId="13" fillId="0" borderId="13" xfId="2" applyNumberFormat="1" applyFont="1" applyBorder="1"/>
    <xf numFmtId="167" fontId="13" fillId="0" borderId="2" xfId="2" applyNumberFormat="1" applyFont="1" applyBorder="1"/>
    <xf numFmtId="1" fontId="13" fillId="0" borderId="14" xfId="0" applyNumberFormat="1" applyFont="1" applyBorder="1" applyAlignment="1">
      <alignment horizontal="center" vertical="center"/>
    </xf>
    <xf numFmtId="167" fontId="13" fillId="0" borderId="12" xfId="2" applyNumberFormat="1" applyFont="1" applyBorder="1"/>
    <xf numFmtId="17" fontId="13" fillId="0" borderId="2" xfId="0" applyNumberFormat="1" applyFont="1" applyBorder="1" applyAlignment="1">
      <alignment horizontal="center" vertical="center"/>
    </xf>
    <xf numFmtId="14" fontId="14" fillId="0" borderId="2" xfId="1" applyNumberFormat="1" applyFont="1" applyFill="1" applyBorder="1" applyAlignment="1">
      <alignment horizontal="center" vertical="center"/>
    </xf>
    <xf numFmtId="14" fontId="14" fillId="0" borderId="15" xfId="0" applyNumberFormat="1" applyFont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67" fontId="13" fillId="0" borderId="17" xfId="2" applyNumberFormat="1" applyFont="1" applyBorder="1"/>
    <xf numFmtId="17" fontId="13" fillId="0" borderId="12" xfId="0" applyNumberFormat="1" applyFont="1" applyBorder="1" applyAlignment="1">
      <alignment horizontal="center" vertical="center"/>
    </xf>
    <xf numFmtId="14" fontId="14" fillId="0" borderId="0" xfId="1" applyNumberFormat="1" applyFont="1" applyFill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4" fontId="14" fillId="0" borderId="12" xfId="1" applyNumberFormat="1" applyFont="1" applyFill="1" applyBorder="1" applyAlignment="1">
      <alignment horizontal="center" vertical="center"/>
    </xf>
    <xf numFmtId="14" fontId="14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/>
    <xf numFmtId="0" fontId="12" fillId="0" borderId="18" xfId="0" applyFont="1" applyBorder="1" applyAlignment="1">
      <alignment horizontal="center"/>
    </xf>
    <xf numFmtId="166" fontId="12" fillId="0" borderId="18" xfId="1" applyNumberFormat="1" applyFont="1" applyBorder="1" applyAlignment="1">
      <alignment horizontal="right"/>
    </xf>
    <xf numFmtId="167" fontId="15" fillId="0" borderId="18" xfId="2" applyNumberFormat="1" applyFont="1" applyBorder="1"/>
    <xf numFmtId="167" fontId="13" fillId="0" borderId="18" xfId="2" applyNumberFormat="1" applyFont="1" applyBorder="1"/>
    <xf numFmtId="167" fontId="13" fillId="0" borderId="19" xfId="2" applyNumberFormat="1" applyFont="1" applyBorder="1"/>
    <xf numFmtId="167" fontId="13" fillId="0" borderId="20" xfId="2" applyNumberFormat="1" applyFont="1" applyBorder="1"/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7" fontId="13" fillId="0" borderId="0" xfId="2" applyNumberFormat="1" applyFont="1" applyBorder="1"/>
    <xf numFmtId="17" fontId="13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4" fontId="14" fillId="0" borderId="13" xfId="1" applyNumberFormat="1" applyFont="1" applyFill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14" fontId="14" fillId="0" borderId="19" xfId="1" applyNumberFormat="1" applyFont="1" applyFill="1" applyBorder="1" applyAlignment="1">
      <alignment horizontal="center" vertical="center"/>
    </xf>
    <xf numFmtId="14" fontId="14" fillId="0" borderId="18" xfId="1" applyNumberFormat="1" applyFont="1" applyFill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4" fontId="14" fillId="0" borderId="21" xfId="0" applyNumberFormat="1" applyFont="1" applyBorder="1" applyAlignment="1">
      <alignment horizontal="center" vertical="center"/>
    </xf>
    <xf numFmtId="14" fontId="14" fillId="0" borderId="18" xfId="0" applyNumberFormat="1" applyFont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0" fontId="12" fillId="0" borderId="23" xfId="0" applyFont="1" applyBorder="1"/>
    <xf numFmtId="0" fontId="12" fillId="0" borderId="23" xfId="0" applyFont="1" applyBorder="1" applyAlignment="1">
      <alignment horizontal="center" vertical="center"/>
    </xf>
    <xf numFmtId="14" fontId="14" fillId="0" borderId="18" xfId="5" applyNumberFormat="1" applyFont="1" applyBorder="1" applyAlignment="1">
      <alignment horizontal="center" vertical="center"/>
    </xf>
    <xf numFmtId="14" fontId="14" fillId="0" borderId="3" xfId="5" applyNumberFormat="1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0" xfId="0" applyFont="1" applyBorder="1"/>
    <xf numFmtId="0" fontId="13" fillId="0" borderId="12" xfId="0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4" fontId="14" fillId="0" borderId="3" xfId="1" applyNumberFormat="1" applyFont="1" applyFill="1" applyBorder="1" applyAlignment="1">
      <alignment horizontal="center" vertical="center"/>
    </xf>
    <xf numFmtId="14" fontId="14" fillId="0" borderId="3" xfId="1" applyNumberFormat="1" applyFont="1" applyBorder="1" applyAlignment="1">
      <alignment horizontal="center" vertical="center"/>
    </xf>
    <xf numFmtId="0" fontId="13" fillId="0" borderId="3" xfId="0" applyFont="1" applyBorder="1"/>
    <xf numFmtId="14" fontId="14" fillId="0" borderId="3" xfId="5" applyNumberFormat="1" applyFont="1" applyFill="1" applyBorder="1" applyAlignment="1">
      <alignment horizontal="center" vertical="center"/>
    </xf>
    <xf numFmtId="0" fontId="12" fillId="0" borderId="24" xfId="0" applyFont="1" applyBorder="1"/>
    <xf numFmtId="167" fontId="12" fillId="0" borderId="1" xfId="2" applyNumberFormat="1" applyFont="1" applyBorder="1" applyAlignment="1">
      <alignment horizontal="right"/>
    </xf>
    <xf numFmtId="0" fontId="12" fillId="0" borderId="19" xfId="0" applyFont="1" applyBorder="1"/>
    <xf numFmtId="166" fontId="12" fillId="0" borderId="11" xfId="1" applyNumberFormat="1" applyFont="1" applyBorder="1" applyAlignment="1">
      <alignment horizontal="right"/>
    </xf>
    <xf numFmtId="1" fontId="12" fillId="0" borderId="18" xfId="0" applyNumberFormat="1" applyFont="1" applyBorder="1" applyAlignment="1">
      <alignment horizontal="center" vertical="center"/>
    </xf>
    <xf numFmtId="14" fontId="0" fillId="0" borderId="0" xfId="0" applyNumberFormat="1"/>
    <xf numFmtId="9" fontId="13" fillId="0" borderId="1" xfId="3" applyFont="1" applyBorder="1"/>
    <xf numFmtId="164" fontId="16" fillId="0" borderId="1" xfId="1" applyNumberFormat="1" applyFont="1" applyBorder="1" applyAlignment="1">
      <alignment horizontal="right"/>
    </xf>
    <xf numFmtId="0" fontId="18" fillId="0" borderId="1" xfId="0" applyFont="1" applyBorder="1"/>
    <xf numFmtId="9" fontId="13" fillId="0" borderId="7" xfId="3" applyFont="1" applyBorder="1"/>
    <xf numFmtId="164" fontId="16" fillId="0" borderId="1" xfId="5" applyNumberFormat="1" applyFont="1" applyBorder="1" applyAlignment="1">
      <alignment horizontal="right"/>
    </xf>
    <xf numFmtId="1" fontId="13" fillId="0" borderId="1" xfId="5" applyNumberFormat="1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9" fontId="13" fillId="0" borderId="16" xfId="3" applyFont="1" applyBorder="1"/>
    <xf numFmtId="0" fontId="13" fillId="0" borderId="13" xfId="0" applyFont="1" applyBorder="1"/>
    <xf numFmtId="164" fontId="16" fillId="0" borderId="13" xfId="1" applyNumberFormat="1" applyFont="1" applyBorder="1" applyAlignment="1">
      <alignment horizontal="right"/>
    </xf>
    <xf numFmtId="9" fontId="13" fillId="0" borderId="14" xfId="3" applyFont="1" applyBorder="1"/>
    <xf numFmtId="0" fontId="13" fillId="0" borderId="12" xfId="0" applyFont="1" applyBorder="1"/>
    <xf numFmtId="164" fontId="16" fillId="0" borderId="12" xfId="1" applyNumberFormat="1" applyFont="1" applyBorder="1" applyAlignment="1">
      <alignment horizontal="right"/>
    </xf>
    <xf numFmtId="9" fontId="13" fillId="0" borderId="25" xfId="3" applyFont="1" applyBorder="1"/>
    <xf numFmtId="0" fontId="13" fillId="0" borderId="18" xfId="0" applyFont="1" applyBorder="1"/>
    <xf numFmtId="164" fontId="16" fillId="0" borderId="18" xfId="1" applyNumberFormat="1" applyFont="1" applyBorder="1" applyAlignment="1">
      <alignment horizontal="right"/>
    </xf>
    <xf numFmtId="0" fontId="12" fillId="0" borderId="23" xfId="0" applyFont="1" applyBorder="1" applyAlignment="1">
      <alignment horizontal="center"/>
    </xf>
    <xf numFmtId="9" fontId="13" fillId="0" borderId="2" xfId="3" applyFont="1" applyBorder="1"/>
    <xf numFmtId="0" fontId="13" fillId="0" borderId="2" xfId="0" applyFont="1" applyBorder="1"/>
    <xf numFmtId="164" fontId="16" fillId="0" borderId="2" xfId="1" applyNumberFormat="1" applyFont="1" applyBorder="1" applyAlignment="1">
      <alignment horizontal="right"/>
    </xf>
    <xf numFmtId="1" fontId="9" fillId="4" borderId="1" xfId="5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0" borderId="1" xfId="0" applyNumberFormat="1" applyFont="1" applyBorder="1"/>
    <xf numFmtId="3" fontId="9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left"/>
    </xf>
    <xf numFmtId="14" fontId="0" fillId="0" borderId="1" xfId="0" applyNumberFormat="1" applyFill="1" applyBorder="1"/>
    <xf numFmtId="0" fontId="0" fillId="0" borderId="0" xfId="0" applyFill="1"/>
  </cellXfs>
  <cellStyles count="6">
    <cellStyle name="Millares" xfId="1" builtinId="3"/>
    <cellStyle name="Millares 2" xfId="5" xr:uid="{7725CEA3-D8E5-408A-A735-0E771C398771}"/>
    <cellStyle name="Millares 2 10" xfId="4" xr:uid="{1610D5B9-0CD3-4F5D-9509-8DA9518153C2}"/>
    <cellStyle name="Moneda" xfId="2" builtinId="4"/>
    <cellStyle name="Normal" xfId="0" builtinId="0"/>
    <cellStyle name="Porcentaje" xfId="3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4132-EC2F-450E-A498-139DA1638CA4}">
  <dimension ref="A1:AB55"/>
  <sheetViews>
    <sheetView tabSelected="1" zoomScale="130" zoomScaleNormal="13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15" sqref="A15:XFD15"/>
    </sheetView>
  </sheetViews>
  <sheetFormatPr baseColWidth="10" defaultColWidth="11.42578125" defaultRowHeight="15" x14ac:dyDescent="0.25"/>
  <cols>
    <col min="3" max="3" width="48.7109375" customWidth="1"/>
    <col min="4" max="5" width="11.42578125" style="16"/>
    <col min="6" max="7" width="16.85546875" style="14" customWidth="1"/>
    <col min="8" max="8" width="16.5703125" style="14" customWidth="1"/>
    <col min="9" max="9" width="13.7109375" style="14" bestFit="1" customWidth="1"/>
    <col min="10" max="12" width="11.42578125" style="23"/>
    <col min="13" max="13" width="38.42578125" style="25" bestFit="1" customWidth="1"/>
    <col min="14" max="15" width="11.42578125" style="156"/>
    <col min="16" max="16" width="12.85546875" style="178" bestFit="1" customWidth="1"/>
    <col min="17" max="17" width="17" style="14" customWidth="1"/>
    <col min="18" max="18" width="14.28515625" style="14" bestFit="1" customWidth="1"/>
    <col min="19" max="19" width="12" style="14" bestFit="1" customWidth="1"/>
    <col min="20" max="21" width="11.5703125" style="14" bestFit="1" customWidth="1"/>
    <col min="22" max="22" width="13.7109375" style="14" bestFit="1" customWidth="1"/>
    <col min="23" max="23" width="12" style="14" bestFit="1" customWidth="1"/>
    <col min="24" max="25" width="11.5703125" style="14" bestFit="1" customWidth="1"/>
    <col min="26" max="27" width="13.7109375" style="14" bestFit="1" customWidth="1"/>
    <col min="28" max="28" width="11.5703125" style="14" bestFit="1" customWidth="1"/>
  </cols>
  <sheetData>
    <row r="1" spans="1:28" ht="90" x14ac:dyDescent="0.25">
      <c r="A1" s="1" t="s">
        <v>0</v>
      </c>
      <c r="B1" s="1" t="s">
        <v>1</v>
      </c>
      <c r="C1" s="12" t="s">
        <v>2</v>
      </c>
      <c r="D1" s="1" t="s">
        <v>3</v>
      </c>
      <c r="E1" s="1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8" t="s">
        <v>9</v>
      </c>
      <c r="K1" s="18" t="s">
        <v>10</v>
      </c>
      <c r="L1" s="19" t="s">
        <v>11</v>
      </c>
      <c r="M1" s="19" t="s">
        <v>12</v>
      </c>
      <c r="N1" s="42" t="s">
        <v>13</v>
      </c>
      <c r="O1" s="42" t="s">
        <v>14</v>
      </c>
      <c r="P1" s="177" t="s">
        <v>15</v>
      </c>
      <c r="Q1" s="180" t="s">
        <v>16</v>
      </c>
      <c r="R1" s="181" t="s">
        <v>17</v>
      </c>
      <c r="S1" s="180" t="s">
        <v>18</v>
      </c>
      <c r="T1" s="180" t="s">
        <v>19</v>
      </c>
      <c r="U1" s="180" t="s">
        <v>20</v>
      </c>
      <c r="V1" s="180" t="s">
        <v>21</v>
      </c>
      <c r="W1" s="180" t="s">
        <v>22</v>
      </c>
      <c r="X1" s="180" t="s">
        <v>23</v>
      </c>
      <c r="Y1" s="180" t="s">
        <v>24</v>
      </c>
      <c r="Z1" s="180" t="s">
        <v>25</v>
      </c>
      <c r="AA1" s="180" t="s">
        <v>26</v>
      </c>
      <c r="AB1" s="180" t="s">
        <v>27</v>
      </c>
    </row>
    <row r="2" spans="1:28" x14ac:dyDescent="0.25">
      <c r="A2" s="7">
        <v>1</v>
      </c>
      <c r="B2" s="2">
        <v>800006850</v>
      </c>
      <c r="C2" s="7" t="s">
        <v>28</v>
      </c>
      <c r="D2" s="4">
        <v>110</v>
      </c>
      <c r="E2" s="3">
        <v>107</v>
      </c>
      <c r="F2" s="13">
        <v>8099168000</v>
      </c>
      <c r="G2" s="13">
        <v>89301526</v>
      </c>
      <c r="H2" s="26">
        <v>-2320922638</v>
      </c>
      <c r="I2" s="13">
        <v>1756209641</v>
      </c>
      <c r="J2" s="21" t="s">
        <v>29</v>
      </c>
      <c r="K2" s="21">
        <v>0</v>
      </c>
      <c r="L2" s="21" t="s">
        <v>29</v>
      </c>
      <c r="M2" s="24"/>
      <c r="N2" s="20">
        <v>44681</v>
      </c>
      <c r="O2" s="20">
        <v>44700</v>
      </c>
      <c r="P2" s="2">
        <v>900226715</v>
      </c>
      <c r="Q2" s="13">
        <v>6029888284</v>
      </c>
      <c r="R2" s="13">
        <v>-2819514549</v>
      </c>
      <c r="S2" s="13">
        <v>0</v>
      </c>
      <c r="T2" s="13">
        <v>0</v>
      </c>
      <c r="U2" s="13">
        <v>0</v>
      </c>
      <c r="V2" s="13">
        <v>1204892100</v>
      </c>
      <c r="W2" s="13">
        <v>140704553</v>
      </c>
      <c r="X2" s="13">
        <v>0</v>
      </c>
      <c r="Y2" s="13">
        <v>0</v>
      </c>
      <c r="Z2" s="13">
        <v>3037748228</v>
      </c>
      <c r="AA2" s="13">
        <v>4466106250</v>
      </c>
      <c r="AB2" s="13">
        <v>-48298</v>
      </c>
    </row>
    <row r="3" spans="1:28" x14ac:dyDescent="0.25">
      <c r="A3" s="7">
        <v>27</v>
      </c>
      <c r="B3" s="2">
        <v>800174375</v>
      </c>
      <c r="C3" s="7" t="s">
        <v>30</v>
      </c>
      <c r="D3" s="4">
        <v>162</v>
      </c>
      <c r="E3" s="3">
        <v>159</v>
      </c>
      <c r="F3" s="13">
        <v>9895000</v>
      </c>
      <c r="G3" s="13">
        <v>0</v>
      </c>
      <c r="H3" s="13">
        <v>1055282</v>
      </c>
      <c r="I3" s="13">
        <v>41700</v>
      </c>
      <c r="J3" s="21" t="s">
        <v>29</v>
      </c>
      <c r="K3" s="21">
        <v>0</v>
      </c>
      <c r="L3" s="21" t="s">
        <v>29</v>
      </c>
      <c r="M3" s="24"/>
      <c r="N3" s="20"/>
      <c r="O3" s="20"/>
      <c r="P3" s="2"/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</row>
    <row r="4" spans="1:28" x14ac:dyDescent="0.25">
      <c r="A4" s="7">
        <v>31</v>
      </c>
      <c r="B4" s="5">
        <v>800204497</v>
      </c>
      <c r="C4" s="7" t="s">
        <v>31</v>
      </c>
      <c r="D4" s="4">
        <v>183</v>
      </c>
      <c r="E4" s="3">
        <v>180</v>
      </c>
      <c r="F4" s="13">
        <v>1762000</v>
      </c>
      <c r="G4" s="13">
        <v>2554462</v>
      </c>
      <c r="H4" s="26">
        <v>-1422736</v>
      </c>
      <c r="I4" s="13">
        <v>763144</v>
      </c>
      <c r="J4" s="21" t="s">
        <v>29</v>
      </c>
      <c r="K4" s="21">
        <v>0</v>
      </c>
      <c r="L4" s="21">
        <v>0</v>
      </c>
      <c r="M4" s="24"/>
      <c r="N4" s="20">
        <v>44627</v>
      </c>
      <c r="O4" s="20">
        <v>44704</v>
      </c>
      <c r="P4" s="2">
        <v>900226715</v>
      </c>
      <c r="Q4" s="13">
        <v>3084201</v>
      </c>
      <c r="R4" s="13">
        <v>0</v>
      </c>
      <c r="S4" s="13">
        <v>0</v>
      </c>
      <c r="T4" s="13">
        <v>0</v>
      </c>
      <c r="U4" s="13">
        <v>0</v>
      </c>
      <c r="V4" s="13">
        <v>3084201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</row>
    <row r="5" spans="1:28" x14ac:dyDescent="0.25">
      <c r="A5" s="7">
        <v>17</v>
      </c>
      <c r="B5" s="5">
        <v>832002436</v>
      </c>
      <c r="C5" s="7" t="s">
        <v>32</v>
      </c>
      <c r="D5" s="4">
        <v>555</v>
      </c>
      <c r="E5" s="3">
        <v>551</v>
      </c>
      <c r="F5" s="13">
        <v>33200000</v>
      </c>
      <c r="G5" s="13">
        <v>10111987</v>
      </c>
      <c r="H5" s="26">
        <v>-16475783</v>
      </c>
      <c r="I5" s="13">
        <v>1900737</v>
      </c>
      <c r="J5" s="21" t="s">
        <v>29</v>
      </c>
      <c r="K5" s="21">
        <v>0</v>
      </c>
      <c r="L5" s="21" t="s">
        <v>29</v>
      </c>
      <c r="M5" s="24"/>
      <c r="N5" s="20"/>
      <c r="O5" s="20"/>
      <c r="P5" s="2"/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</row>
    <row r="6" spans="1:28" x14ac:dyDescent="0.25">
      <c r="A6" s="7">
        <v>11</v>
      </c>
      <c r="B6" s="2">
        <v>832010436</v>
      </c>
      <c r="C6" s="7" t="s">
        <v>33</v>
      </c>
      <c r="D6" s="4">
        <v>557</v>
      </c>
      <c r="E6" s="3">
        <v>553</v>
      </c>
      <c r="F6" s="13">
        <v>85257000</v>
      </c>
      <c r="G6" s="13">
        <v>14697972</v>
      </c>
      <c r="H6" s="26">
        <v>-18418356</v>
      </c>
      <c r="I6" s="13">
        <v>2226528</v>
      </c>
      <c r="J6" s="21" t="s">
        <v>29</v>
      </c>
      <c r="K6" s="21">
        <v>0</v>
      </c>
      <c r="L6" s="21">
        <v>0</v>
      </c>
      <c r="M6" s="24"/>
      <c r="N6" s="20"/>
      <c r="O6" s="20"/>
      <c r="P6" s="2"/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</row>
    <row r="7" spans="1:28" x14ac:dyDescent="0.25">
      <c r="A7" s="7">
        <v>7</v>
      </c>
      <c r="B7" s="2">
        <v>860009555</v>
      </c>
      <c r="C7" s="7" t="s">
        <v>34</v>
      </c>
      <c r="D7" s="4">
        <v>574</v>
      </c>
      <c r="E7" s="3">
        <v>570</v>
      </c>
      <c r="F7" s="13">
        <v>132616000</v>
      </c>
      <c r="G7" s="13">
        <v>0</v>
      </c>
      <c r="H7" s="13">
        <v>12497123</v>
      </c>
      <c r="I7" s="13">
        <v>2444318</v>
      </c>
      <c r="J7" s="21" t="s">
        <v>35</v>
      </c>
      <c r="K7" s="21">
        <v>3982322</v>
      </c>
      <c r="L7" s="22">
        <v>44742</v>
      </c>
      <c r="M7" s="24" t="s">
        <v>36</v>
      </c>
      <c r="N7" s="20">
        <v>44620</v>
      </c>
      <c r="O7" s="20">
        <v>44658</v>
      </c>
      <c r="P7" s="2">
        <v>900226715</v>
      </c>
      <c r="Q7" s="13">
        <v>122214453</v>
      </c>
      <c r="R7" s="13">
        <v>3982322</v>
      </c>
      <c r="S7" s="13">
        <v>31174718</v>
      </c>
      <c r="T7" s="13">
        <v>0</v>
      </c>
      <c r="U7" s="13">
        <v>0</v>
      </c>
      <c r="V7" s="13">
        <v>49955081</v>
      </c>
      <c r="W7" s="13">
        <v>975252</v>
      </c>
      <c r="X7" s="13">
        <v>0</v>
      </c>
      <c r="Y7" s="13">
        <v>0</v>
      </c>
      <c r="Z7" s="13">
        <v>36026280</v>
      </c>
      <c r="AA7" s="13">
        <v>0</v>
      </c>
      <c r="AB7" s="13">
        <v>100800</v>
      </c>
    </row>
    <row r="8" spans="1:28" x14ac:dyDescent="0.25">
      <c r="A8" s="7">
        <v>16</v>
      </c>
      <c r="B8" s="5">
        <v>860015929</v>
      </c>
      <c r="C8" s="7" t="s">
        <v>37</v>
      </c>
      <c r="D8" s="4">
        <v>579</v>
      </c>
      <c r="E8" s="3">
        <v>575</v>
      </c>
      <c r="F8" s="13">
        <v>22993000</v>
      </c>
      <c r="G8" s="13">
        <v>0</v>
      </c>
      <c r="H8" s="13">
        <v>5004857</v>
      </c>
      <c r="I8" s="13">
        <v>392192</v>
      </c>
      <c r="J8" s="21" t="s">
        <v>29</v>
      </c>
      <c r="K8" s="21">
        <v>0</v>
      </c>
      <c r="L8" s="21" t="s">
        <v>29</v>
      </c>
      <c r="M8" s="24"/>
      <c r="N8" s="20"/>
      <c r="O8" s="20"/>
      <c r="P8" s="2"/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</row>
    <row r="9" spans="1:28" x14ac:dyDescent="0.25">
      <c r="A9" s="7">
        <v>14</v>
      </c>
      <c r="B9" s="2">
        <v>860023878</v>
      </c>
      <c r="C9" s="7" t="s">
        <v>38</v>
      </c>
      <c r="D9" s="4">
        <v>582</v>
      </c>
      <c r="E9" s="3">
        <v>578</v>
      </c>
      <c r="F9" s="13">
        <v>33440000</v>
      </c>
      <c r="G9" s="13">
        <v>0</v>
      </c>
      <c r="H9" s="13">
        <v>18995028</v>
      </c>
      <c r="I9" s="13">
        <v>2713151</v>
      </c>
      <c r="J9" s="21" t="s">
        <v>35</v>
      </c>
      <c r="K9" s="21">
        <v>1064274</v>
      </c>
      <c r="L9" s="22">
        <v>44742</v>
      </c>
      <c r="M9" s="24" t="s">
        <v>36</v>
      </c>
      <c r="N9" s="20"/>
      <c r="O9" s="20"/>
      <c r="P9" s="2"/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</row>
    <row r="10" spans="1:28" x14ac:dyDescent="0.25">
      <c r="A10" s="7">
        <v>37</v>
      </c>
      <c r="B10" s="7">
        <v>860024030</v>
      </c>
      <c r="C10" s="7" t="s">
        <v>39</v>
      </c>
      <c r="D10" s="4">
        <v>583</v>
      </c>
      <c r="E10" s="4">
        <v>579</v>
      </c>
      <c r="F10" s="13">
        <v>4265000</v>
      </c>
      <c r="G10" s="13">
        <v>981029</v>
      </c>
      <c r="H10" s="13">
        <v>1226028</v>
      </c>
      <c r="I10" s="13">
        <v>0</v>
      </c>
      <c r="J10" s="21" t="s">
        <v>29</v>
      </c>
      <c r="K10" s="21">
        <v>0</v>
      </c>
      <c r="L10" s="21">
        <v>0</v>
      </c>
      <c r="M10" s="24"/>
      <c r="N10" s="20">
        <v>44627</v>
      </c>
      <c r="O10" s="20">
        <v>44704</v>
      </c>
      <c r="P10" s="2">
        <v>900226715</v>
      </c>
      <c r="Q10" s="13">
        <v>2982218</v>
      </c>
      <c r="R10" s="13">
        <v>0</v>
      </c>
      <c r="S10" s="13">
        <v>0</v>
      </c>
      <c r="T10" s="13">
        <v>0</v>
      </c>
      <c r="U10" s="13">
        <v>0</v>
      </c>
      <c r="V10" s="13">
        <v>2717498</v>
      </c>
      <c r="W10" s="13">
        <v>0</v>
      </c>
      <c r="X10" s="13">
        <v>0</v>
      </c>
      <c r="Y10" s="13">
        <v>0</v>
      </c>
      <c r="Z10" s="13">
        <v>264720</v>
      </c>
      <c r="AA10" s="13">
        <v>0</v>
      </c>
      <c r="AB10" s="13">
        <v>0</v>
      </c>
    </row>
    <row r="11" spans="1:28" x14ac:dyDescent="0.25">
      <c r="A11" s="7">
        <v>5</v>
      </c>
      <c r="B11" s="2">
        <v>860024766</v>
      </c>
      <c r="C11" s="7" t="s">
        <v>40</v>
      </c>
      <c r="D11" s="4">
        <v>585</v>
      </c>
      <c r="E11" s="3">
        <v>581</v>
      </c>
      <c r="F11" s="13">
        <v>577759000</v>
      </c>
      <c r="G11" s="13">
        <v>290650</v>
      </c>
      <c r="H11" s="26">
        <v>-441709230</v>
      </c>
      <c r="I11" s="13">
        <v>274031845</v>
      </c>
      <c r="J11" s="21" t="s">
        <v>29</v>
      </c>
      <c r="K11" s="21">
        <v>0</v>
      </c>
      <c r="L11" s="21" t="s">
        <v>29</v>
      </c>
      <c r="M11" s="24"/>
      <c r="N11" s="20"/>
      <c r="O11" s="20"/>
      <c r="P11" s="2"/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</row>
    <row r="12" spans="1:28" x14ac:dyDescent="0.25">
      <c r="A12" s="7">
        <v>40</v>
      </c>
      <c r="B12" s="2">
        <v>860035447</v>
      </c>
      <c r="C12" s="7" t="s">
        <v>41</v>
      </c>
      <c r="D12" s="4">
        <v>587</v>
      </c>
      <c r="E12" s="3">
        <v>583</v>
      </c>
      <c r="F12" s="13">
        <v>1152000</v>
      </c>
      <c r="G12" s="13">
        <v>341730</v>
      </c>
      <c r="H12" s="13">
        <v>0</v>
      </c>
      <c r="I12" s="13">
        <v>93500</v>
      </c>
      <c r="J12" s="21" t="s">
        <v>29</v>
      </c>
      <c r="K12" s="21">
        <v>0</v>
      </c>
      <c r="L12" s="21" t="s">
        <v>29</v>
      </c>
      <c r="M12" s="24"/>
      <c r="N12" s="20">
        <v>43039</v>
      </c>
      <c r="O12" s="20">
        <v>44726</v>
      </c>
      <c r="P12" s="179">
        <v>800249241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</row>
    <row r="13" spans="1:28" x14ac:dyDescent="0.25">
      <c r="A13" s="7">
        <v>6</v>
      </c>
      <c r="B13" s="8">
        <v>890680025</v>
      </c>
      <c r="C13" s="11" t="s">
        <v>42</v>
      </c>
      <c r="D13" s="4">
        <v>668</v>
      </c>
      <c r="E13" s="4">
        <v>663</v>
      </c>
      <c r="F13" s="13">
        <v>149746000</v>
      </c>
      <c r="G13" s="13">
        <v>40787227</v>
      </c>
      <c r="H13" s="13">
        <v>19395362</v>
      </c>
      <c r="I13" s="13">
        <v>8359963</v>
      </c>
      <c r="J13" s="21" t="s">
        <v>29</v>
      </c>
      <c r="K13" s="21">
        <v>0</v>
      </c>
      <c r="L13" s="21">
        <v>0</v>
      </c>
      <c r="M13" s="24"/>
      <c r="N13" s="20"/>
      <c r="O13" s="20"/>
      <c r="P13" s="2"/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</row>
    <row r="14" spans="1:28" x14ac:dyDescent="0.25">
      <c r="A14" s="7">
        <v>9</v>
      </c>
      <c r="B14" s="2">
        <v>890680027</v>
      </c>
      <c r="C14" s="7" t="s">
        <v>43</v>
      </c>
      <c r="D14" s="4">
        <v>669</v>
      </c>
      <c r="E14" s="3">
        <v>664</v>
      </c>
      <c r="F14" s="13">
        <v>115607000</v>
      </c>
      <c r="G14" s="13">
        <v>31036130</v>
      </c>
      <c r="H14" s="13">
        <v>5090175</v>
      </c>
      <c r="I14" s="13">
        <v>1403360</v>
      </c>
      <c r="J14" s="21" t="s">
        <v>29</v>
      </c>
      <c r="K14" s="21">
        <v>0</v>
      </c>
      <c r="L14" s="21" t="s">
        <v>29</v>
      </c>
      <c r="M14" s="24"/>
      <c r="N14" s="20">
        <v>43039</v>
      </c>
      <c r="O14" s="20">
        <v>44726</v>
      </c>
      <c r="P14" s="2">
        <v>900226715</v>
      </c>
      <c r="Q14" s="13">
        <v>89440161</v>
      </c>
      <c r="R14" s="13">
        <v>5685481</v>
      </c>
      <c r="S14" s="13">
        <v>16851793</v>
      </c>
      <c r="T14" s="13">
        <v>30115943</v>
      </c>
      <c r="U14" s="13">
        <v>0</v>
      </c>
      <c r="V14" s="13">
        <v>0</v>
      </c>
      <c r="W14" s="13">
        <v>1358479</v>
      </c>
      <c r="X14" s="13">
        <v>0</v>
      </c>
      <c r="Y14" s="13">
        <v>0</v>
      </c>
      <c r="Z14" s="13">
        <v>36297189</v>
      </c>
      <c r="AA14" s="13">
        <v>0</v>
      </c>
      <c r="AB14" s="13">
        <v>-868724</v>
      </c>
    </row>
    <row r="15" spans="1:28" s="190" customFormat="1" x14ac:dyDescent="0.25">
      <c r="A15" s="182">
        <v>2</v>
      </c>
      <c r="B15" s="183">
        <v>899999032</v>
      </c>
      <c r="C15" s="182" t="s">
        <v>44</v>
      </c>
      <c r="D15" s="184">
        <v>784</v>
      </c>
      <c r="E15" s="185">
        <v>779</v>
      </c>
      <c r="F15" s="186">
        <v>5418913000</v>
      </c>
      <c r="G15" s="186">
        <v>169336645</v>
      </c>
      <c r="H15" s="186">
        <v>160421067</v>
      </c>
      <c r="I15" s="186">
        <v>1202842110</v>
      </c>
      <c r="J15" s="187" t="s">
        <v>29</v>
      </c>
      <c r="K15" s="187">
        <v>0</v>
      </c>
      <c r="L15" s="187" t="s">
        <v>29</v>
      </c>
      <c r="M15" s="188"/>
      <c r="N15" s="189"/>
      <c r="O15" s="189"/>
      <c r="P15" s="183"/>
      <c r="Q15" s="186">
        <v>0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0</v>
      </c>
      <c r="X15" s="186">
        <v>0</v>
      </c>
      <c r="Y15" s="186">
        <v>0</v>
      </c>
      <c r="Z15" s="186">
        <v>0</v>
      </c>
      <c r="AA15" s="186">
        <v>0</v>
      </c>
      <c r="AB15" s="186">
        <v>0</v>
      </c>
    </row>
    <row r="16" spans="1:28" x14ac:dyDescent="0.25">
      <c r="A16" s="7">
        <v>12</v>
      </c>
      <c r="B16" s="2">
        <v>899999147</v>
      </c>
      <c r="C16" s="7" t="s">
        <v>45</v>
      </c>
      <c r="D16" s="4">
        <v>787</v>
      </c>
      <c r="E16" s="3">
        <v>782</v>
      </c>
      <c r="F16" s="13">
        <v>62613000</v>
      </c>
      <c r="G16" s="13">
        <v>0</v>
      </c>
      <c r="H16" s="13">
        <v>23067052</v>
      </c>
      <c r="I16" s="13">
        <v>5132773</v>
      </c>
      <c r="J16" s="21" t="s">
        <v>29</v>
      </c>
      <c r="K16" s="21">
        <v>0</v>
      </c>
      <c r="L16" s="21" t="s">
        <v>29</v>
      </c>
      <c r="M16" s="24"/>
      <c r="N16" s="20">
        <v>44592</v>
      </c>
      <c r="O16" s="20">
        <v>44696</v>
      </c>
      <c r="P16" s="2">
        <v>900226715</v>
      </c>
      <c r="Q16" s="13">
        <v>67800050</v>
      </c>
      <c r="R16" s="13">
        <v>18608011</v>
      </c>
      <c r="S16" s="13">
        <v>8734292</v>
      </c>
      <c r="T16" s="13">
        <v>0</v>
      </c>
      <c r="U16" s="13">
        <v>1690191</v>
      </c>
      <c r="V16" s="13">
        <v>12515948</v>
      </c>
      <c r="W16" s="13">
        <v>3039207</v>
      </c>
      <c r="X16" s="13">
        <v>633506</v>
      </c>
      <c r="Y16" s="13">
        <v>0</v>
      </c>
      <c r="Z16" s="13">
        <v>27562393</v>
      </c>
      <c r="AA16" s="13">
        <v>0</v>
      </c>
      <c r="AB16" s="13">
        <v>-4983498</v>
      </c>
    </row>
    <row r="17" spans="1:28" x14ac:dyDescent="0.25">
      <c r="A17" s="7">
        <v>3</v>
      </c>
      <c r="B17" s="5">
        <v>899999151</v>
      </c>
      <c r="C17" s="7" t="s">
        <v>46</v>
      </c>
      <c r="D17" s="4">
        <v>788</v>
      </c>
      <c r="E17" s="3">
        <v>783</v>
      </c>
      <c r="F17" s="13">
        <v>757727000</v>
      </c>
      <c r="G17" s="26">
        <v>-1002388</v>
      </c>
      <c r="H17" s="26">
        <v>-108081981</v>
      </c>
      <c r="I17" s="13">
        <v>78905653</v>
      </c>
      <c r="J17" s="21" t="s">
        <v>29</v>
      </c>
      <c r="K17" s="21">
        <v>0</v>
      </c>
      <c r="L17" s="21" t="s">
        <v>29</v>
      </c>
      <c r="M17" s="24"/>
      <c r="N17" s="20">
        <v>44651</v>
      </c>
      <c r="O17" s="20">
        <v>44704</v>
      </c>
      <c r="P17" s="2">
        <v>900226715</v>
      </c>
      <c r="Q17" s="13">
        <v>627373677</v>
      </c>
      <c r="R17" s="13">
        <v>-70190111</v>
      </c>
      <c r="S17" s="13">
        <v>117069893</v>
      </c>
      <c r="T17" s="13">
        <v>0</v>
      </c>
      <c r="U17" s="13">
        <v>0</v>
      </c>
      <c r="V17" s="13">
        <v>311273854</v>
      </c>
      <c r="W17" s="13">
        <v>54503571</v>
      </c>
      <c r="X17" s="13">
        <v>83794</v>
      </c>
      <c r="Y17" s="13">
        <v>0</v>
      </c>
      <c r="Z17" s="13">
        <v>145474529</v>
      </c>
      <c r="AA17" s="13">
        <v>0</v>
      </c>
      <c r="AB17" s="13">
        <v>-1031964</v>
      </c>
    </row>
    <row r="18" spans="1:28" x14ac:dyDescent="0.25">
      <c r="A18" s="7">
        <v>10</v>
      </c>
      <c r="B18" s="2">
        <v>899999156</v>
      </c>
      <c r="C18" s="7" t="s">
        <v>47</v>
      </c>
      <c r="D18" s="4">
        <v>789</v>
      </c>
      <c r="E18" s="3">
        <v>784</v>
      </c>
      <c r="F18" s="13">
        <v>83213000</v>
      </c>
      <c r="G18" s="13">
        <v>8858470</v>
      </c>
      <c r="H18" s="26">
        <v>-21761764</v>
      </c>
      <c r="I18" s="13">
        <v>4929815</v>
      </c>
      <c r="J18" s="21" t="s">
        <v>29</v>
      </c>
      <c r="K18" s="21">
        <v>0</v>
      </c>
      <c r="L18" s="21" t="s">
        <v>29</v>
      </c>
      <c r="M18" s="24"/>
      <c r="N18" s="20">
        <v>44620</v>
      </c>
      <c r="O18" s="20">
        <v>44706</v>
      </c>
      <c r="P18" s="2">
        <v>900226715</v>
      </c>
      <c r="Q18" s="13">
        <v>79859767</v>
      </c>
      <c r="R18" s="13">
        <v>0</v>
      </c>
      <c r="S18" s="13">
        <v>0</v>
      </c>
      <c r="T18" s="13">
        <v>0</v>
      </c>
      <c r="U18" s="13">
        <v>0</v>
      </c>
      <c r="V18" s="13">
        <v>33004480</v>
      </c>
      <c r="W18" s="13">
        <v>3951225</v>
      </c>
      <c r="X18" s="13">
        <v>22800</v>
      </c>
      <c r="Y18" s="13">
        <v>0</v>
      </c>
      <c r="Z18" s="13">
        <v>45335418</v>
      </c>
      <c r="AA18" s="13">
        <v>5689527</v>
      </c>
      <c r="AB18" s="13">
        <v>-2454156</v>
      </c>
    </row>
    <row r="19" spans="1:28" x14ac:dyDescent="0.25">
      <c r="A19" s="7">
        <v>29</v>
      </c>
      <c r="B19" s="2">
        <v>860020283</v>
      </c>
      <c r="C19" s="7" t="s">
        <v>48</v>
      </c>
      <c r="D19" s="4">
        <v>1373</v>
      </c>
      <c r="E19" s="3">
        <v>1366</v>
      </c>
      <c r="F19" s="13">
        <v>10033000</v>
      </c>
      <c r="G19" s="13">
        <v>0</v>
      </c>
      <c r="H19" s="13">
        <v>1667475</v>
      </c>
      <c r="I19" s="13">
        <v>579516</v>
      </c>
      <c r="J19" s="21" t="s">
        <v>29</v>
      </c>
      <c r="K19" s="21">
        <v>0</v>
      </c>
      <c r="L19" s="21" t="s">
        <v>29</v>
      </c>
      <c r="M19" s="24"/>
      <c r="N19" s="20">
        <v>44561</v>
      </c>
      <c r="O19" s="20">
        <v>44680</v>
      </c>
      <c r="P19" s="2"/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</row>
    <row r="20" spans="1:28" x14ac:dyDescent="0.25">
      <c r="A20" s="7">
        <v>30</v>
      </c>
      <c r="B20" s="5">
        <v>899999163</v>
      </c>
      <c r="C20" s="7" t="s">
        <v>49</v>
      </c>
      <c r="D20" s="4">
        <v>1639</v>
      </c>
      <c r="E20" s="3">
        <v>1613</v>
      </c>
      <c r="F20" s="13">
        <v>10450000</v>
      </c>
      <c r="G20" s="13">
        <v>4121606</v>
      </c>
      <c r="H20" s="26">
        <v>-3458829</v>
      </c>
      <c r="I20" s="13">
        <v>0</v>
      </c>
      <c r="J20" s="21" t="s">
        <v>29</v>
      </c>
      <c r="K20" s="21">
        <v>0</v>
      </c>
      <c r="L20" s="21" t="s">
        <v>29</v>
      </c>
      <c r="M20" s="24"/>
      <c r="N20" s="20">
        <v>44592</v>
      </c>
      <c r="O20" s="20">
        <v>44704</v>
      </c>
      <c r="P20" s="2">
        <v>900226715</v>
      </c>
      <c r="Q20" s="13">
        <v>8923788</v>
      </c>
      <c r="R20" s="13">
        <v>722477</v>
      </c>
      <c r="S20" s="13">
        <v>0</v>
      </c>
      <c r="T20" s="13">
        <v>0</v>
      </c>
      <c r="U20" s="13">
        <v>0</v>
      </c>
      <c r="V20" s="13">
        <v>5665623</v>
      </c>
      <c r="W20" s="13">
        <v>0</v>
      </c>
      <c r="X20" s="13">
        <v>0</v>
      </c>
      <c r="Y20" s="13">
        <v>0</v>
      </c>
      <c r="Z20" s="13">
        <v>2535688</v>
      </c>
      <c r="AA20" s="13">
        <v>0</v>
      </c>
      <c r="AB20" s="13">
        <v>0</v>
      </c>
    </row>
    <row r="21" spans="1:28" x14ac:dyDescent="0.25">
      <c r="A21" s="7">
        <v>13</v>
      </c>
      <c r="B21" s="2">
        <v>800099860</v>
      </c>
      <c r="C21" s="7" t="s">
        <v>50</v>
      </c>
      <c r="D21" s="4">
        <v>1763</v>
      </c>
      <c r="E21" s="3">
        <v>1728</v>
      </c>
      <c r="F21" s="13">
        <v>94662000</v>
      </c>
      <c r="G21" s="13">
        <v>11669085</v>
      </c>
      <c r="H21" s="13">
        <v>6125997</v>
      </c>
      <c r="I21" s="13">
        <v>6535241</v>
      </c>
      <c r="J21" s="21" t="s">
        <v>29</v>
      </c>
      <c r="K21" s="21">
        <v>0</v>
      </c>
      <c r="L21" s="21" t="s">
        <v>29</v>
      </c>
      <c r="M21" s="24"/>
      <c r="N21" s="20">
        <v>44620</v>
      </c>
      <c r="O21" s="20">
        <v>44701</v>
      </c>
      <c r="P21" s="2">
        <v>900226715</v>
      </c>
      <c r="Q21" s="13">
        <v>66658418</v>
      </c>
      <c r="R21" s="13">
        <v>6120603</v>
      </c>
      <c r="S21" s="13">
        <v>306691</v>
      </c>
      <c r="T21" s="13">
        <v>0</v>
      </c>
      <c r="U21" s="13">
        <v>0</v>
      </c>
      <c r="V21" s="13">
        <v>36731257</v>
      </c>
      <c r="W21" s="13">
        <v>6535241</v>
      </c>
      <c r="X21" s="13">
        <v>31464</v>
      </c>
      <c r="Y21" s="13">
        <v>0</v>
      </c>
      <c r="Z21" s="13">
        <v>16960761</v>
      </c>
      <c r="AA21" s="13">
        <v>0</v>
      </c>
      <c r="AB21" s="13">
        <v>-27599</v>
      </c>
    </row>
    <row r="22" spans="1:28" x14ac:dyDescent="0.25">
      <c r="A22" s="7">
        <v>42</v>
      </c>
      <c r="B22" s="2">
        <v>832008321</v>
      </c>
      <c r="C22" s="7" t="s">
        <v>51</v>
      </c>
      <c r="D22" s="4">
        <v>1766</v>
      </c>
      <c r="E22" s="3">
        <v>1731</v>
      </c>
      <c r="F22" s="13">
        <v>415000</v>
      </c>
      <c r="G22" s="13">
        <v>135100</v>
      </c>
      <c r="H22" s="13">
        <v>354100</v>
      </c>
      <c r="I22" s="13">
        <v>60900</v>
      </c>
      <c r="J22" s="21" t="s">
        <v>29</v>
      </c>
      <c r="K22" s="21">
        <v>0</v>
      </c>
      <c r="L22" s="21" t="s">
        <v>29</v>
      </c>
      <c r="M22" s="24"/>
      <c r="N22" s="20">
        <v>44620</v>
      </c>
      <c r="O22" s="20">
        <v>44659</v>
      </c>
      <c r="P22" s="2">
        <v>900226715</v>
      </c>
      <c r="Q22" s="13">
        <v>764150</v>
      </c>
      <c r="R22" s="13">
        <v>354100</v>
      </c>
      <c r="S22" s="13">
        <v>0</v>
      </c>
      <c r="T22" s="13">
        <v>0</v>
      </c>
      <c r="U22" s="13">
        <v>0</v>
      </c>
      <c r="V22" s="13">
        <v>0</v>
      </c>
      <c r="W22" s="13">
        <v>60900</v>
      </c>
      <c r="X22" s="13">
        <v>0</v>
      </c>
      <c r="Y22" s="13">
        <v>0</v>
      </c>
      <c r="Z22" s="13">
        <v>349150</v>
      </c>
      <c r="AA22" s="13">
        <v>0</v>
      </c>
      <c r="AB22" s="13">
        <v>0</v>
      </c>
    </row>
    <row r="23" spans="1:28" x14ac:dyDescent="0.25">
      <c r="A23" s="7">
        <v>20</v>
      </c>
      <c r="B23" s="5">
        <v>808003500</v>
      </c>
      <c r="C23" s="7" t="s">
        <v>52</v>
      </c>
      <c r="D23" s="4">
        <v>1964</v>
      </c>
      <c r="E23" s="3">
        <v>1898</v>
      </c>
      <c r="F23" s="13">
        <v>12380000</v>
      </c>
      <c r="G23" s="13">
        <v>3287591</v>
      </c>
      <c r="H23" s="13">
        <v>1493917</v>
      </c>
      <c r="I23" s="13">
        <v>699271</v>
      </c>
      <c r="J23" s="21" t="s">
        <v>29</v>
      </c>
      <c r="K23" s="21">
        <v>0</v>
      </c>
      <c r="L23" s="21">
        <v>0</v>
      </c>
      <c r="M23" s="24"/>
      <c r="N23" s="20">
        <v>44561</v>
      </c>
      <c r="O23" s="20">
        <v>44623</v>
      </c>
      <c r="P23" s="2">
        <v>900226715</v>
      </c>
      <c r="Q23" s="13">
        <v>15387406</v>
      </c>
      <c r="R23" s="13">
        <v>552457</v>
      </c>
      <c r="S23" s="13">
        <v>259527</v>
      </c>
      <c r="T23" s="13">
        <v>0</v>
      </c>
      <c r="U23" s="13">
        <v>0</v>
      </c>
      <c r="V23" s="13">
        <v>5189474</v>
      </c>
      <c r="W23" s="13">
        <v>699271</v>
      </c>
      <c r="X23" s="13">
        <v>0</v>
      </c>
      <c r="Y23" s="13">
        <v>0</v>
      </c>
      <c r="Z23" s="13">
        <v>8686677</v>
      </c>
      <c r="AA23" s="13">
        <v>0</v>
      </c>
      <c r="AB23" s="13">
        <v>0</v>
      </c>
    </row>
    <row r="24" spans="1:28" x14ac:dyDescent="0.25">
      <c r="A24" s="7">
        <v>35</v>
      </c>
      <c r="B24" s="5">
        <v>892001990</v>
      </c>
      <c r="C24" s="7" t="s">
        <v>53</v>
      </c>
      <c r="D24" s="4">
        <v>1989</v>
      </c>
      <c r="E24" s="3">
        <v>1922</v>
      </c>
      <c r="F24" s="13">
        <v>4033000</v>
      </c>
      <c r="G24" s="13">
        <v>0</v>
      </c>
      <c r="H24" s="13">
        <v>2063269</v>
      </c>
      <c r="I24" s="13">
        <v>323671</v>
      </c>
      <c r="J24" s="21" t="s">
        <v>29</v>
      </c>
      <c r="K24" s="21">
        <v>0</v>
      </c>
      <c r="L24" s="21">
        <v>0</v>
      </c>
      <c r="M24" s="24"/>
      <c r="N24" s="20">
        <v>44642</v>
      </c>
      <c r="O24" s="20">
        <v>44705</v>
      </c>
      <c r="P24" s="2">
        <v>900226715</v>
      </c>
      <c r="Q24" s="13">
        <v>3200505</v>
      </c>
      <c r="R24" s="13">
        <v>687960</v>
      </c>
      <c r="S24" s="13">
        <v>1868390</v>
      </c>
      <c r="T24" s="13">
        <v>0</v>
      </c>
      <c r="U24" s="13">
        <v>0</v>
      </c>
      <c r="V24" s="13">
        <v>0</v>
      </c>
      <c r="W24" s="13">
        <v>47363</v>
      </c>
      <c r="X24" s="13">
        <v>4200</v>
      </c>
      <c r="Y24" s="13">
        <v>0</v>
      </c>
      <c r="Z24" s="13">
        <v>592592</v>
      </c>
      <c r="AA24" s="13">
        <v>0</v>
      </c>
      <c r="AB24" s="13">
        <v>0</v>
      </c>
    </row>
    <row r="25" spans="1:28" x14ac:dyDescent="0.25">
      <c r="A25" s="7">
        <v>32</v>
      </c>
      <c r="B25" s="2">
        <v>890680031</v>
      </c>
      <c r="C25" s="7" t="s">
        <v>54</v>
      </c>
      <c r="D25" s="4">
        <v>2045</v>
      </c>
      <c r="E25" s="3">
        <v>1974</v>
      </c>
      <c r="F25" s="13">
        <v>10095000</v>
      </c>
      <c r="G25" s="13">
        <v>687748</v>
      </c>
      <c r="H25" s="13">
        <v>5173426</v>
      </c>
      <c r="I25" s="13">
        <v>173700</v>
      </c>
      <c r="J25" s="21" t="s">
        <v>29</v>
      </c>
      <c r="K25" s="21">
        <v>0</v>
      </c>
      <c r="L25" s="21" t="s">
        <v>29</v>
      </c>
      <c r="M25" s="24"/>
      <c r="N25" s="20"/>
      <c r="O25" s="20"/>
      <c r="P25" s="2"/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</row>
    <row r="26" spans="1:28" x14ac:dyDescent="0.25">
      <c r="A26" s="7">
        <v>24</v>
      </c>
      <c r="B26" s="9">
        <v>860024026</v>
      </c>
      <c r="C26" s="7" t="s">
        <v>55</v>
      </c>
      <c r="D26" s="4">
        <v>2046</v>
      </c>
      <c r="E26" s="3">
        <v>1975</v>
      </c>
      <c r="F26" s="13">
        <v>14676000</v>
      </c>
      <c r="G26" s="13">
        <v>0</v>
      </c>
      <c r="H26" s="13">
        <v>6846717</v>
      </c>
      <c r="I26" s="13">
        <v>18250</v>
      </c>
      <c r="J26" s="21" t="s">
        <v>29</v>
      </c>
      <c r="K26" s="21">
        <v>0</v>
      </c>
      <c r="L26" s="21" t="s">
        <v>29</v>
      </c>
      <c r="M26" s="24"/>
      <c r="N26" s="20">
        <v>44651</v>
      </c>
      <c r="O26" s="20">
        <v>44704</v>
      </c>
      <c r="P26" s="2">
        <v>900226715</v>
      </c>
      <c r="Q26" s="13">
        <v>14676387</v>
      </c>
      <c r="R26" s="13">
        <v>3273755</v>
      </c>
      <c r="S26" s="13">
        <v>5079547</v>
      </c>
      <c r="T26" s="13">
        <v>0</v>
      </c>
      <c r="U26" s="13">
        <v>0</v>
      </c>
      <c r="V26" s="13">
        <v>2080392</v>
      </c>
      <c r="W26" s="13">
        <v>0</v>
      </c>
      <c r="X26" s="13">
        <v>0</v>
      </c>
      <c r="Y26" s="13">
        <v>0</v>
      </c>
      <c r="Z26" s="13">
        <v>4242693</v>
      </c>
      <c r="AA26" s="13">
        <v>0</v>
      </c>
      <c r="AB26" s="13">
        <v>0</v>
      </c>
    </row>
    <row r="27" spans="1:28" x14ac:dyDescent="0.25">
      <c r="A27" s="7">
        <v>25</v>
      </c>
      <c r="B27" s="2">
        <v>860037592</v>
      </c>
      <c r="C27" s="7" t="s">
        <v>56</v>
      </c>
      <c r="D27" s="4">
        <v>2062</v>
      </c>
      <c r="E27" s="3">
        <v>1990</v>
      </c>
      <c r="F27" s="13">
        <v>13469000</v>
      </c>
      <c r="G27" s="13">
        <v>5820512</v>
      </c>
      <c r="H27" s="26">
        <v>-1168341</v>
      </c>
      <c r="I27" s="13">
        <v>1215280</v>
      </c>
      <c r="J27" s="21" t="s">
        <v>29</v>
      </c>
      <c r="K27" s="21">
        <v>0</v>
      </c>
      <c r="L27" s="21">
        <v>0</v>
      </c>
      <c r="M27" s="24"/>
      <c r="N27" s="20">
        <v>43039</v>
      </c>
      <c r="O27" s="20">
        <v>44683</v>
      </c>
      <c r="P27" s="2">
        <v>900226715</v>
      </c>
      <c r="Q27" s="13">
        <v>9431986</v>
      </c>
      <c r="R27" s="13">
        <v>0</v>
      </c>
      <c r="S27" s="13">
        <v>1263344</v>
      </c>
      <c r="T27" s="13">
        <v>0</v>
      </c>
      <c r="U27" s="13">
        <v>0</v>
      </c>
      <c r="V27" s="13">
        <v>1897598</v>
      </c>
      <c r="W27" s="13">
        <v>752699</v>
      </c>
      <c r="X27" s="13">
        <v>0</v>
      </c>
      <c r="Y27" s="13">
        <v>0</v>
      </c>
      <c r="Z27" s="13">
        <v>4729972</v>
      </c>
      <c r="AA27" s="13">
        <v>4408</v>
      </c>
      <c r="AB27" s="13">
        <v>0</v>
      </c>
    </row>
    <row r="28" spans="1:28" x14ac:dyDescent="0.25">
      <c r="A28" s="7">
        <v>23</v>
      </c>
      <c r="B28" s="2">
        <v>832001411</v>
      </c>
      <c r="C28" s="7" t="s">
        <v>57</v>
      </c>
      <c r="D28" s="4">
        <v>2180</v>
      </c>
      <c r="E28" s="3">
        <v>2098</v>
      </c>
      <c r="F28" s="13">
        <v>68415000</v>
      </c>
      <c r="G28" s="13">
        <v>0</v>
      </c>
      <c r="H28" s="13">
        <v>27103185</v>
      </c>
      <c r="I28" s="13">
        <v>400981</v>
      </c>
      <c r="J28" s="21" t="s">
        <v>35</v>
      </c>
      <c r="K28" s="21">
        <v>27032905</v>
      </c>
      <c r="L28" s="22">
        <v>44742</v>
      </c>
      <c r="M28" s="24" t="s">
        <v>36</v>
      </c>
      <c r="N28" s="20">
        <v>44651</v>
      </c>
      <c r="O28" s="20">
        <v>44684</v>
      </c>
      <c r="P28" s="2">
        <v>900226715</v>
      </c>
      <c r="Q28" s="13">
        <v>71177502</v>
      </c>
      <c r="R28" s="13">
        <v>15466645</v>
      </c>
      <c r="S28" s="13">
        <v>4909137</v>
      </c>
      <c r="T28" s="13">
        <v>0</v>
      </c>
      <c r="U28" s="13">
        <v>0</v>
      </c>
      <c r="V28" s="13">
        <v>8184458</v>
      </c>
      <c r="W28" s="13">
        <v>11757767</v>
      </c>
      <c r="X28" s="13">
        <v>0</v>
      </c>
      <c r="Y28" s="13">
        <v>0</v>
      </c>
      <c r="Z28" s="13">
        <v>17142922</v>
      </c>
      <c r="AA28" s="13">
        <v>13716576</v>
      </c>
      <c r="AB28" s="13">
        <v>0</v>
      </c>
    </row>
    <row r="29" spans="1:28" x14ac:dyDescent="0.25">
      <c r="A29" s="7">
        <v>26</v>
      </c>
      <c r="B29" s="2">
        <v>899999165</v>
      </c>
      <c r="C29" s="7" t="s">
        <v>58</v>
      </c>
      <c r="D29" s="4">
        <v>2185</v>
      </c>
      <c r="E29" s="3">
        <v>2103</v>
      </c>
      <c r="F29" s="13">
        <v>16519000</v>
      </c>
      <c r="G29" s="13">
        <v>3631116</v>
      </c>
      <c r="H29" s="13">
        <v>316699</v>
      </c>
      <c r="I29" s="13">
        <v>55677</v>
      </c>
      <c r="J29" s="21" t="s">
        <v>35</v>
      </c>
      <c r="K29" s="21">
        <v>3631116</v>
      </c>
      <c r="L29" s="22">
        <v>44742</v>
      </c>
      <c r="M29" s="24" t="s">
        <v>36</v>
      </c>
      <c r="N29" s="20">
        <v>44655</v>
      </c>
      <c r="O29" s="20">
        <v>44687</v>
      </c>
      <c r="P29" s="2">
        <v>900226715</v>
      </c>
      <c r="Q29" s="13">
        <v>13337352</v>
      </c>
      <c r="R29" s="13">
        <v>394211</v>
      </c>
      <c r="S29" s="13">
        <v>1902470</v>
      </c>
      <c r="T29" s="13">
        <v>0</v>
      </c>
      <c r="U29" s="13">
        <v>0</v>
      </c>
      <c r="V29" s="13">
        <v>5700380</v>
      </c>
      <c r="W29" s="13">
        <v>55677</v>
      </c>
      <c r="X29" s="13">
        <v>0</v>
      </c>
      <c r="Y29" s="13">
        <v>0</v>
      </c>
      <c r="Z29" s="13">
        <v>5284614</v>
      </c>
      <c r="AA29" s="13">
        <v>0</v>
      </c>
      <c r="AB29" s="13">
        <v>0</v>
      </c>
    </row>
    <row r="30" spans="1:28" x14ac:dyDescent="0.25">
      <c r="A30" s="7">
        <v>19</v>
      </c>
      <c r="B30" s="5">
        <v>890680014</v>
      </c>
      <c r="C30" s="7" t="s">
        <v>59</v>
      </c>
      <c r="D30" s="4">
        <v>2348</v>
      </c>
      <c r="E30" s="3">
        <v>2240</v>
      </c>
      <c r="F30" s="13">
        <v>20907000</v>
      </c>
      <c r="G30" s="13">
        <v>2117446</v>
      </c>
      <c r="H30" s="13">
        <v>837108</v>
      </c>
      <c r="I30" s="13">
        <v>121993</v>
      </c>
      <c r="J30" s="21" t="s">
        <v>29</v>
      </c>
      <c r="K30" s="21">
        <v>0</v>
      </c>
      <c r="L30" s="21">
        <v>0</v>
      </c>
      <c r="M30" s="24"/>
      <c r="N30" s="20"/>
      <c r="O30" s="20"/>
      <c r="P30" s="2"/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</row>
    <row r="31" spans="1:28" x14ac:dyDescent="0.25">
      <c r="A31" s="7">
        <v>21</v>
      </c>
      <c r="B31" s="9">
        <v>832011441</v>
      </c>
      <c r="C31" s="7" t="s">
        <v>60</v>
      </c>
      <c r="D31" s="4">
        <v>2524</v>
      </c>
      <c r="E31" s="15">
        <v>2379</v>
      </c>
      <c r="F31" s="13">
        <v>890000</v>
      </c>
      <c r="G31" s="13">
        <v>801135</v>
      </c>
      <c r="H31" s="13">
        <v>2677197</v>
      </c>
      <c r="I31" s="13">
        <v>689669</v>
      </c>
      <c r="J31" s="21" t="s">
        <v>29</v>
      </c>
      <c r="K31" s="21">
        <v>0</v>
      </c>
      <c r="L31" s="21">
        <v>0</v>
      </c>
      <c r="M31" s="24"/>
      <c r="N31" s="20">
        <v>44712</v>
      </c>
      <c r="O31" s="20">
        <v>44727</v>
      </c>
      <c r="P31" s="2">
        <v>900226715</v>
      </c>
      <c r="Q31" s="13">
        <v>4226240</v>
      </c>
      <c r="R31" s="13">
        <v>-870126</v>
      </c>
      <c r="S31" s="13">
        <v>218596</v>
      </c>
      <c r="T31" s="13">
        <v>1440225</v>
      </c>
      <c r="U31" s="13">
        <v>0</v>
      </c>
      <c r="V31" s="13">
        <v>0</v>
      </c>
      <c r="W31" s="13">
        <v>612969</v>
      </c>
      <c r="X31" s="13">
        <v>0</v>
      </c>
      <c r="Y31" s="13">
        <v>0</v>
      </c>
      <c r="Z31" s="13">
        <v>2501898</v>
      </c>
      <c r="AA31" s="13">
        <v>870126</v>
      </c>
      <c r="AB31" s="13">
        <v>-547448</v>
      </c>
    </row>
    <row r="32" spans="1:28" x14ac:dyDescent="0.25">
      <c r="A32" s="7">
        <v>33</v>
      </c>
      <c r="B32" s="2">
        <v>899999158</v>
      </c>
      <c r="C32" s="7" t="s">
        <v>61</v>
      </c>
      <c r="D32" s="4">
        <v>2595</v>
      </c>
      <c r="E32" s="3">
        <v>2431</v>
      </c>
      <c r="F32" s="13">
        <v>3604000</v>
      </c>
      <c r="G32" s="13">
        <v>2950725</v>
      </c>
      <c r="H32" s="13">
        <v>2565943</v>
      </c>
      <c r="I32" s="13">
        <v>603029</v>
      </c>
      <c r="J32" s="21" t="s">
        <v>29</v>
      </c>
      <c r="K32" s="21">
        <v>0</v>
      </c>
      <c r="L32" s="21">
        <v>0</v>
      </c>
      <c r="M32" s="24"/>
      <c r="N32" s="20">
        <v>43039</v>
      </c>
      <c r="O32" s="20">
        <v>44659</v>
      </c>
      <c r="P32" s="2">
        <v>900226715</v>
      </c>
      <c r="Q32" s="13">
        <v>5564923</v>
      </c>
      <c r="R32" s="13">
        <v>136808</v>
      </c>
      <c r="S32" s="13">
        <v>446564</v>
      </c>
      <c r="T32" s="13">
        <v>1622471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1067784</v>
      </c>
      <c r="AA32" s="13">
        <v>2291296</v>
      </c>
      <c r="AB32" s="13">
        <v>0</v>
      </c>
    </row>
    <row r="33" spans="1:28" x14ac:dyDescent="0.25">
      <c r="A33" s="7">
        <v>28</v>
      </c>
      <c r="B33" s="2">
        <v>890680032</v>
      </c>
      <c r="C33" s="7" t="s">
        <v>62</v>
      </c>
      <c r="D33" s="4">
        <v>2653</v>
      </c>
      <c r="E33" s="3">
        <v>2486</v>
      </c>
      <c r="F33" s="13">
        <v>10870000</v>
      </c>
      <c r="G33" s="13">
        <v>6208456</v>
      </c>
      <c r="H33" s="26">
        <v>-4617877</v>
      </c>
      <c r="I33" s="13">
        <v>58600</v>
      </c>
      <c r="J33" s="21" t="s">
        <v>29</v>
      </c>
      <c r="K33" s="21">
        <v>0</v>
      </c>
      <c r="L33" s="21">
        <v>0</v>
      </c>
      <c r="M33" s="24"/>
      <c r="N33" s="20"/>
      <c r="O33" s="20"/>
      <c r="P33" s="2"/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</row>
    <row r="34" spans="1:28" x14ac:dyDescent="0.25">
      <c r="A34" s="7">
        <v>39</v>
      </c>
      <c r="B34" s="2">
        <v>899999150</v>
      </c>
      <c r="C34" s="7" t="s">
        <v>63</v>
      </c>
      <c r="D34" s="4">
        <v>2890</v>
      </c>
      <c r="E34" s="3">
        <v>2696</v>
      </c>
      <c r="F34" s="13">
        <v>695000</v>
      </c>
      <c r="G34" s="13">
        <v>1155730</v>
      </c>
      <c r="H34" s="13">
        <v>192155</v>
      </c>
      <c r="I34" s="13">
        <v>0</v>
      </c>
      <c r="J34" s="21" t="s">
        <v>29</v>
      </c>
      <c r="K34" s="21">
        <v>0</v>
      </c>
      <c r="L34" s="21" t="s">
        <v>29</v>
      </c>
      <c r="M34" s="24"/>
      <c r="N34" s="20"/>
      <c r="O34" s="20"/>
      <c r="P34" s="2"/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</row>
    <row r="35" spans="1:28" x14ac:dyDescent="0.25">
      <c r="A35" s="7">
        <v>34</v>
      </c>
      <c r="B35" s="2">
        <v>890680033</v>
      </c>
      <c r="C35" s="7" t="s">
        <v>64</v>
      </c>
      <c r="D35" s="4">
        <v>2976</v>
      </c>
      <c r="E35" s="3">
        <v>2778</v>
      </c>
      <c r="F35" s="13">
        <v>20321000</v>
      </c>
      <c r="G35" s="13">
        <v>3340712</v>
      </c>
      <c r="H35" s="26">
        <v>-218486</v>
      </c>
      <c r="I35" s="13">
        <v>17000</v>
      </c>
      <c r="J35" s="21" t="s">
        <v>29</v>
      </c>
      <c r="K35" s="21">
        <v>0</v>
      </c>
      <c r="L35" s="21" t="s">
        <v>29</v>
      </c>
      <c r="M35" s="24"/>
      <c r="N35" s="20"/>
      <c r="O35" s="20"/>
      <c r="P35" s="2"/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</row>
    <row r="36" spans="1:28" x14ac:dyDescent="0.25">
      <c r="A36" s="7">
        <v>41</v>
      </c>
      <c r="B36" s="2">
        <v>832001465</v>
      </c>
      <c r="C36" s="7" t="s">
        <v>65</v>
      </c>
      <c r="D36" s="4">
        <v>3067</v>
      </c>
      <c r="E36" s="3">
        <v>2855</v>
      </c>
      <c r="F36" s="13">
        <v>175000</v>
      </c>
      <c r="G36" s="13">
        <v>0</v>
      </c>
      <c r="H36" s="13">
        <v>0</v>
      </c>
      <c r="I36" s="13">
        <v>0</v>
      </c>
      <c r="J36" s="21" t="s">
        <v>29</v>
      </c>
      <c r="K36" s="21">
        <v>0</v>
      </c>
      <c r="L36" s="21" t="s">
        <v>29</v>
      </c>
      <c r="M36" s="24"/>
      <c r="N36" s="20">
        <v>44643</v>
      </c>
      <c r="O36" s="20">
        <v>44701</v>
      </c>
      <c r="P36" s="2">
        <v>900226715</v>
      </c>
      <c r="Q36" s="13">
        <v>174506</v>
      </c>
      <c r="R36" s="13">
        <v>0</v>
      </c>
      <c r="S36" s="13">
        <v>0</v>
      </c>
      <c r="T36" s="13">
        <v>0</v>
      </c>
      <c r="U36" s="13">
        <v>0</v>
      </c>
      <c r="V36" s="13">
        <v>174506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</row>
    <row r="37" spans="1:28" x14ac:dyDescent="0.25">
      <c r="A37" s="7">
        <v>36</v>
      </c>
      <c r="B37" s="2">
        <v>832000029</v>
      </c>
      <c r="C37" s="7" t="s">
        <v>66</v>
      </c>
      <c r="D37" s="4">
        <v>3125</v>
      </c>
      <c r="E37" s="3">
        <v>2913</v>
      </c>
      <c r="F37" s="13">
        <v>8075000</v>
      </c>
      <c r="G37" s="13">
        <v>1128715</v>
      </c>
      <c r="H37" s="26">
        <v>-8568</v>
      </c>
      <c r="I37" s="13">
        <v>389800</v>
      </c>
      <c r="J37" s="21" t="s">
        <v>29</v>
      </c>
      <c r="K37" s="21">
        <v>0</v>
      </c>
      <c r="L37" s="21">
        <v>0</v>
      </c>
      <c r="M37" s="24"/>
      <c r="N37" s="20">
        <v>44561</v>
      </c>
      <c r="O37" s="20">
        <v>44669</v>
      </c>
      <c r="P37" s="2">
        <v>900226715</v>
      </c>
      <c r="Q37" s="13">
        <v>7915153</v>
      </c>
      <c r="R37" s="13">
        <v>0</v>
      </c>
      <c r="S37" s="13">
        <v>734488</v>
      </c>
      <c r="T37" s="13">
        <v>0</v>
      </c>
      <c r="U37" s="13">
        <v>0</v>
      </c>
      <c r="V37" s="13">
        <v>5475066</v>
      </c>
      <c r="W37" s="13">
        <v>389800</v>
      </c>
      <c r="X37" s="13">
        <v>0</v>
      </c>
      <c r="Y37" s="13">
        <v>0</v>
      </c>
      <c r="Z37" s="13">
        <v>3525424</v>
      </c>
      <c r="AA37" s="13">
        <v>0</v>
      </c>
      <c r="AB37" s="13">
        <v>-2209625</v>
      </c>
    </row>
    <row r="38" spans="1:28" x14ac:dyDescent="0.25">
      <c r="A38" s="7">
        <v>43</v>
      </c>
      <c r="B38" s="10">
        <v>900283194</v>
      </c>
      <c r="C38" s="10" t="s">
        <v>67</v>
      </c>
      <c r="D38" s="4">
        <v>3360</v>
      </c>
      <c r="E38" s="4">
        <v>3112</v>
      </c>
      <c r="F38" s="13">
        <v>732000</v>
      </c>
      <c r="G38" s="13">
        <v>0</v>
      </c>
      <c r="H38" s="13">
        <v>86190</v>
      </c>
      <c r="I38" s="13">
        <v>2667</v>
      </c>
      <c r="J38" s="21" t="s">
        <v>29</v>
      </c>
      <c r="K38" s="21">
        <v>0</v>
      </c>
      <c r="L38" s="21" t="s">
        <v>29</v>
      </c>
      <c r="M38" s="24"/>
      <c r="N38" s="20">
        <v>44651</v>
      </c>
      <c r="O38" s="20">
        <v>44704</v>
      </c>
      <c r="P38" s="2">
        <v>900226715</v>
      </c>
      <c r="Q38" s="13">
        <v>731593</v>
      </c>
      <c r="R38" s="13">
        <v>17280</v>
      </c>
      <c r="S38" s="13">
        <v>450112</v>
      </c>
      <c r="T38" s="13">
        <v>0</v>
      </c>
      <c r="U38" s="13">
        <v>0</v>
      </c>
      <c r="V38" s="13">
        <v>9600</v>
      </c>
      <c r="W38" s="13">
        <v>2667</v>
      </c>
      <c r="X38" s="13">
        <v>0</v>
      </c>
      <c r="Y38" s="13">
        <v>0</v>
      </c>
      <c r="Z38" s="13">
        <v>251934</v>
      </c>
      <c r="AA38" s="13">
        <v>0</v>
      </c>
      <c r="AB38" s="13">
        <v>0</v>
      </c>
    </row>
    <row r="39" spans="1:28" x14ac:dyDescent="0.25">
      <c r="A39" s="7">
        <v>8</v>
      </c>
      <c r="B39" s="2">
        <v>900750333</v>
      </c>
      <c r="C39" s="7" t="s">
        <v>68</v>
      </c>
      <c r="D39" s="4">
        <v>3380</v>
      </c>
      <c r="E39" s="3">
        <v>3130</v>
      </c>
      <c r="F39" s="13">
        <v>118698000</v>
      </c>
      <c r="G39" s="13">
        <v>5408833</v>
      </c>
      <c r="H39" s="13">
        <v>19934656</v>
      </c>
      <c r="I39" s="13">
        <v>3823117</v>
      </c>
      <c r="J39" s="21" t="s">
        <v>29</v>
      </c>
      <c r="K39" s="21">
        <v>0</v>
      </c>
      <c r="L39" s="21">
        <v>0</v>
      </c>
      <c r="M39" s="24"/>
      <c r="N39" s="20">
        <v>44620</v>
      </c>
      <c r="O39" s="20">
        <v>44704</v>
      </c>
      <c r="P39" s="2">
        <v>900226715</v>
      </c>
      <c r="Q39" s="13">
        <v>164503955</v>
      </c>
      <c r="R39" s="13">
        <v>13728297</v>
      </c>
      <c r="S39" s="13">
        <v>0</v>
      </c>
      <c r="T39" s="13">
        <v>0</v>
      </c>
      <c r="U39" s="13">
        <v>0</v>
      </c>
      <c r="V39" s="13">
        <v>88351703</v>
      </c>
      <c r="W39" s="13">
        <v>3823117</v>
      </c>
      <c r="X39" s="13">
        <v>1107566</v>
      </c>
      <c r="Y39" s="13">
        <v>0</v>
      </c>
      <c r="Z39" s="13">
        <v>59667319</v>
      </c>
      <c r="AA39" s="13">
        <v>0</v>
      </c>
      <c r="AB39" s="13">
        <v>-2174047</v>
      </c>
    </row>
    <row r="40" spans="1:28" x14ac:dyDescent="0.25">
      <c r="A40" s="7">
        <v>15</v>
      </c>
      <c r="B40" s="5">
        <v>899999164</v>
      </c>
      <c r="C40" s="7" t="s">
        <v>69</v>
      </c>
      <c r="D40" s="4">
        <v>3494</v>
      </c>
      <c r="E40" s="3">
        <v>3244</v>
      </c>
      <c r="F40" s="13">
        <v>29231000</v>
      </c>
      <c r="G40" s="13">
        <v>2175310</v>
      </c>
      <c r="H40" s="26">
        <v>-55965</v>
      </c>
      <c r="I40" s="13">
        <v>1976659</v>
      </c>
      <c r="J40" s="21" t="s">
        <v>29</v>
      </c>
      <c r="K40" s="21">
        <v>0</v>
      </c>
      <c r="L40" s="21" t="s">
        <v>29</v>
      </c>
      <c r="M40" s="24"/>
      <c r="N40" s="20"/>
      <c r="O40" s="20"/>
      <c r="P40" s="2"/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</row>
    <row r="41" spans="1:28" x14ac:dyDescent="0.25">
      <c r="A41" s="7">
        <v>18</v>
      </c>
      <c r="B41" s="2">
        <v>900807482</v>
      </c>
      <c r="C41" s="7" t="s">
        <v>70</v>
      </c>
      <c r="D41" s="4" t="s">
        <v>71</v>
      </c>
      <c r="E41" s="3">
        <v>3888</v>
      </c>
      <c r="F41" s="13">
        <v>25993000</v>
      </c>
      <c r="G41" s="13">
        <v>0</v>
      </c>
      <c r="H41" s="13">
        <v>2461453</v>
      </c>
      <c r="I41" s="13">
        <v>3321566</v>
      </c>
      <c r="J41" s="21" t="s">
        <v>35</v>
      </c>
      <c r="K41" s="21">
        <v>4791055</v>
      </c>
      <c r="L41" s="22">
        <v>44742</v>
      </c>
      <c r="M41" s="24" t="s">
        <v>36</v>
      </c>
      <c r="N41" s="20">
        <v>44620</v>
      </c>
      <c r="O41" s="20">
        <v>44670</v>
      </c>
      <c r="P41" s="2">
        <v>900226715</v>
      </c>
      <c r="Q41" s="13">
        <v>25684248</v>
      </c>
      <c r="R41" s="13">
        <v>4420730</v>
      </c>
      <c r="S41" s="13">
        <v>0</v>
      </c>
      <c r="T41" s="13">
        <v>0</v>
      </c>
      <c r="U41" s="13">
        <v>0</v>
      </c>
      <c r="V41" s="13">
        <v>11662300</v>
      </c>
      <c r="W41" s="13">
        <v>3270496</v>
      </c>
      <c r="X41" s="13">
        <v>0</v>
      </c>
      <c r="Y41" s="13">
        <v>0</v>
      </c>
      <c r="Z41" s="13">
        <v>6330722</v>
      </c>
      <c r="AA41" s="13">
        <v>0</v>
      </c>
      <c r="AB41" s="13">
        <v>0</v>
      </c>
    </row>
    <row r="42" spans="1:28" x14ac:dyDescent="0.25">
      <c r="A42" s="7">
        <v>50</v>
      </c>
      <c r="B42" s="5">
        <v>860020094</v>
      </c>
      <c r="C42" s="7" t="s">
        <v>72</v>
      </c>
      <c r="D42" s="4" t="s">
        <v>71</v>
      </c>
      <c r="E42" s="3">
        <v>3968</v>
      </c>
      <c r="F42" s="13">
        <v>4230000</v>
      </c>
      <c r="G42" s="13">
        <v>0</v>
      </c>
      <c r="H42" s="13">
        <v>85297</v>
      </c>
      <c r="I42" s="13">
        <v>461300</v>
      </c>
      <c r="J42" s="21" t="s">
        <v>29</v>
      </c>
      <c r="K42" s="21">
        <v>0</v>
      </c>
      <c r="L42" s="21" t="s">
        <v>29</v>
      </c>
      <c r="M42" s="24"/>
      <c r="N42" s="20">
        <v>43039</v>
      </c>
      <c r="O42" s="20">
        <v>44726</v>
      </c>
      <c r="P42" s="179">
        <v>800249241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</row>
    <row r="43" spans="1:28" x14ac:dyDescent="0.25">
      <c r="A43" s="7">
        <v>44</v>
      </c>
      <c r="B43" s="2">
        <v>860023999</v>
      </c>
      <c r="C43" s="7" t="s">
        <v>73</v>
      </c>
      <c r="D43" s="4" t="s">
        <v>71</v>
      </c>
      <c r="E43" s="3">
        <v>3983</v>
      </c>
      <c r="F43" s="13">
        <v>131000</v>
      </c>
      <c r="G43" s="13">
        <v>0</v>
      </c>
      <c r="H43" s="13">
        <v>0</v>
      </c>
      <c r="I43" s="13">
        <v>467200</v>
      </c>
      <c r="J43" s="21" t="s">
        <v>29</v>
      </c>
      <c r="K43" s="21">
        <v>0</v>
      </c>
      <c r="L43" s="21" t="s">
        <v>29</v>
      </c>
      <c r="M43" s="24"/>
      <c r="N43" s="20"/>
      <c r="O43" s="20"/>
      <c r="P43" s="2"/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</row>
    <row r="44" spans="1:28" x14ac:dyDescent="0.25">
      <c r="A44" s="7">
        <v>4</v>
      </c>
      <c r="B44" s="2">
        <v>832001794</v>
      </c>
      <c r="C44" s="7" t="s">
        <v>74</v>
      </c>
      <c r="D44" s="4" t="s">
        <v>71</v>
      </c>
      <c r="E44" s="3">
        <v>3989</v>
      </c>
      <c r="F44" s="13">
        <v>0</v>
      </c>
      <c r="G44" s="13">
        <v>0</v>
      </c>
      <c r="H44" s="26">
        <v>-2167416726</v>
      </c>
      <c r="I44" s="13">
        <v>421590087</v>
      </c>
      <c r="J44" s="21" t="s">
        <v>29</v>
      </c>
      <c r="K44" s="21">
        <v>0</v>
      </c>
      <c r="L44" s="21" t="s">
        <v>29</v>
      </c>
      <c r="M44" s="24"/>
      <c r="N44" s="20"/>
      <c r="O44" s="20"/>
      <c r="P44" s="2"/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</row>
    <row r="45" spans="1:28" x14ac:dyDescent="0.25">
      <c r="A45" s="7">
        <v>22</v>
      </c>
      <c r="B45" s="6">
        <v>900058218</v>
      </c>
      <c r="C45" s="11" t="s">
        <v>75</v>
      </c>
      <c r="D45" s="4" t="s">
        <v>71</v>
      </c>
      <c r="E45" s="4">
        <v>3999</v>
      </c>
      <c r="F45" s="13">
        <v>4582000</v>
      </c>
      <c r="G45" s="13">
        <v>0</v>
      </c>
      <c r="H45" s="26">
        <v>-237325227</v>
      </c>
      <c r="I45" s="13">
        <v>39551313</v>
      </c>
      <c r="J45" s="21" t="s">
        <v>29</v>
      </c>
      <c r="K45" s="21">
        <v>0</v>
      </c>
      <c r="L45" s="21">
        <v>0</v>
      </c>
      <c r="M45" s="24"/>
      <c r="N45" s="20"/>
      <c r="O45" s="20"/>
      <c r="P45" s="2"/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</row>
    <row r="46" spans="1:28" x14ac:dyDescent="0.25">
      <c r="A46" s="7">
        <v>38</v>
      </c>
      <c r="B46" s="7">
        <v>900036553</v>
      </c>
      <c r="C46" s="7" t="s">
        <v>76</v>
      </c>
      <c r="D46" s="4" t="s">
        <v>71</v>
      </c>
      <c r="E46" s="4">
        <v>4162</v>
      </c>
      <c r="F46" s="13">
        <v>2336000</v>
      </c>
      <c r="G46" s="13">
        <v>0</v>
      </c>
      <c r="H46" s="13">
        <v>939825</v>
      </c>
      <c r="I46" s="13">
        <v>0</v>
      </c>
      <c r="J46" s="21" t="s">
        <v>35</v>
      </c>
      <c r="K46" s="21">
        <v>939825</v>
      </c>
      <c r="L46" s="22">
        <v>44742</v>
      </c>
      <c r="M46" s="24" t="s">
        <v>36</v>
      </c>
      <c r="N46" s="20">
        <v>44651</v>
      </c>
      <c r="O46" s="20">
        <v>44726</v>
      </c>
      <c r="P46" s="2">
        <v>900226715</v>
      </c>
      <c r="Q46" s="13">
        <v>1232125</v>
      </c>
      <c r="R46" s="13">
        <v>939825</v>
      </c>
      <c r="S46" s="13">
        <v>0</v>
      </c>
      <c r="T46" s="13">
        <v>0</v>
      </c>
      <c r="U46" s="13">
        <v>0</v>
      </c>
      <c r="V46" s="13">
        <v>292300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</row>
    <row r="47" spans="1:28" x14ac:dyDescent="0.25">
      <c r="A47" s="7">
        <v>45</v>
      </c>
      <c r="B47" s="10">
        <v>899999161</v>
      </c>
      <c r="C47" s="10" t="s">
        <v>77</v>
      </c>
      <c r="D47" s="4" t="s">
        <v>71</v>
      </c>
      <c r="E47" s="4" t="s">
        <v>71</v>
      </c>
      <c r="F47" s="13">
        <v>319000</v>
      </c>
      <c r="G47" s="13">
        <v>0</v>
      </c>
      <c r="H47" s="13">
        <v>0</v>
      </c>
      <c r="I47" s="13">
        <v>0</v>
      </c>
      <c r="J47" s="21" t="s">
        <v>29</v>
      </c>
      <c r="K47" s="21">
        <v>0</v>
      </c>
      <c r="L47" s="21" t="s">
        <v>29</v>
      </c>
      <c r="M47" s="24"/>
      <c r="N47" s="20"/>
      <c r="O47" s="20"/>
      <c r="P47" s="2"/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</row>
    <row r="48" spans="1:28" x14ac:dyDescent="0.25">
      <c r="A48" s="7">
        <v>46</v>
      </c>
      <c r="B48" s="10">
        <v>900147959</v>
      </c>
      <c r="C48" s="10" t="s">
        <v>78</v>
      </c>
      <c r="D48" s="4" t="s">
        <v>71</v>
      </c>
      <c r="E48" s="4" t="s">
        <v>71</v>
      </c>
      <c r="F48" s="13">
        <v>215000</v>
      </c>
      <c r="G48" s="13">
        <v>0</v>
      </c>
      <c r="H48" s="13">
        <v>0</v>
      </c>
      <c r="I48" s="13">
        <v>0</v>
      </c>
      <c r="J48" s="21" t="s">
        <v>29</v>
      </c>
      <c r="K48" s="21">
        <v>0</v>
      </c>
      <c r="L48" s="21" t="s">
        <v>29</v>
      </c>
      <c r="M48" s="24"/>
      <c r="N48" s="20"/>
      <c r="O48" s="20"/>
      <c r="P48" s="2"/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</row>
    <row r="49" spans="1:28" x14ac:dyDescent="0.25">
      <c r="A49" s="7">
        <v>47</v>
      </c>
      <c r="B49" s="7">
        <v>900094475</v>
      </c>
      <c r="C49" s="7" t="s">
        <v>79</v>
      </c>
      <c r="D49" s="4" t="s">
        <v>71</v>
      </c>
      <c r="E49" s="4" t="s">
        <v>71</v>
      </c>
      <c r="F49" s="13">
        <v>93000</v>
      </c>
      <c r="G49" s="13">
        <v>0</v>
      </c>
      <c r="H49" s="13">
        <v>0</v>
      </c>
      <c r="I49" s="13">
        <v>0</v>
      </c>
      <c r="J49" s="21" t="s">
        <v>29</v>
      </c>
      <c r="K49" s="21">
        <v>0</v>
      </c>
      <c r="L49" s="21" t="s">
        <v>29</v>
      </c>
      <c r="M49" s="24"/>
      <c r="N49" s="20">
        <v>43039</v>
      </c>
      <c r="O49" s="20">
        <v>44740</v>
      </c>
      <c r="P49" s="179">
        <v>800249241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</row>
    <row r="50" spans="1:28" x14ac:dyDescent="0.25">
      <c r="A50" s="7">
        <v>48</v>
      </c>
      <c r="B50" s="10">
        <v>832007272</v>
      </c>
      <c r="C50" s="10" t="s">
        <v>80</v>
      </c>
      <c r="D50" s="4" t="s">
        <v>71</v>
      </c>
      <c r="E50" s="4" t="s">
        <v>71</v>
      </c>
      <c r="F50" s="13">
        <v>83000</v>
      </c>
      <c r="G50" s="13">
        <v>0</v>
      </c>
      <c r="H50" s="13">
        <v>0</v>
      </c>
      <c r="I50" s="13">
        <v>0</v>
      </c>
      <c r="J50" s="21" t="s">
        <v>29</v>
      </c>
      <c r="K50" s="21">
        <v>0</v>
      </c>
      <c r="L50" s="21" t="s">
        <v>29</v>
      </c>
      <c r="M50" s="24"/>
      <c r="N50" s="20"/>
      <c r="O50" s="20"/>
      <c r="P50" s="2"/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</row>
    <row r="51" spans="1:28" x14ac:dyDescent="0.25">
      <c r="A51" s="7">
        <v>49</v>
      </c>
      <c r="B51" s="7">
        <v>900129296</v>
      </c>
      <c r="C51" s="7" t="s">
        <v>81</v>
      </c>
      <c r="D51" s="4" t="s">
        <v>71</v>
      </c>
      <c r="E51" s="4" t="s">
        <v>71</v>
      </c>
      <c r="F51" s="13">
        <v>69000</v>
      </c>
      <c r="G51" s="13">
        <v>0</v>
      </c>
      <c r="H51" s="13">
        <v>0</v>
      </c>
      <c r="I51" s="13">
        <v>0</v>
      </c>
      <c r="J51" s="21" t="s">
        <v>29</v>
      </c>
      <c r="K51" s="21">
        <v>0</v>
      </c>
      <c r="L51" s="21" t="s">
        <v>29</v>
      </c>
      <c r="M51" s="24"/>
      <c r="N51" s="20"/>
      <c r="O51" s="20"/>
      <c r="P51" s="2"/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</row>
    <row r="52" spans="1:28" ht="15.75" thickBot="1" x14ac:dyDescent="0.3">
      <c r="A52" s="7">
        <v>51</v>
      </c>
      <c r="B52" s="7">
        <v>900000427</v>
      </c>
      <c r="C52" s="7" t="s">
        <v>82</v>
      </c>
      <c r="D52" s="4" t="s">
        <v>71</v>
      </c>
      <c r="E52" s="31" t="s">
        <v>71</v>
      </c>
      <c r="F52" s="30">
        <v>190000</v>
      </c>
      <c r="G52" s="30">
        <v>0</v>
      </c>
      <c r="H52" s="13">
        <v>0</v>
      </c>
      <c r="I52" s="13">
        <v>0</v>
      </c>
      <c r="J52" s="21" t="s">
        <v>35</v>
      </c>
      <c r="K52" s="21">
        <v>65720</v>
      </c>
      <c r="L52" s="22">
        <v>44742</v>
      </c>
      <c r="M52" s="24" t="s">
        <v>83</v>
      </c>
      <c r="N52" s="20">
        <v>44704</v>
      </c>
      <c r="O52" s="20">
        <v>44704</v>
      </c>
      <c r="P52" s="2">
        <v>900226715</v>
      </c>
      <c r="Q52" s="13">
        <v>65720</v>
      </c>
      <c r="R52" s="13">
        <v>65720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</row>
    <row r="53" spans="1:28" ht="15.75" thickBot="1" x14ac:dyDescent="0.3">
      <c r="E53" s="32" t="s">
        <v>84</v>
      </c>
      <c r="F53" s="33">
        <f>SUM(F2:F52)</f>
        <v>16096912000</v>
      </c>
      <c r="G53" s="34">
        <f>SUM(G2:G52)</f>
        <v>421935260</v>
      </c>
      <c r="H53" s="34">
        <f>SUM(H2:H52)</f>
        <v>-5015385924</v>
      </c>
      <c r="I53" s="35">
        <f>SUM(I2:I52)</f>
        <v>3825526917</v>
      </c>
      <c r="L53" s="28"/>
      <c r="M53" s="29"/>
    </row>
    <row r="55" spans="1:28" x14ac:dyDescent="0.25">
      <c r="G55" s="27" t="s">
        <v>85</v>
      </c>
    </row>
  </sheetData>
  <autoFilter ref="A1:AB53" xr:uid="{F8394132-EC2F-450E-A498-139DA1638CA4}"/>
  <conditionalFormatting sqref="C42:D42">
    <cfRule type="expression" dxfId="1" priority="3">
      <formula>#REF!&lt;&gt;""</formula>
    </cfRule>
  </conditionalFormatting>
  <conditionalFormatting sqref="B42">
    <cfRule type="expression" dxfId="0" priority="4">
      <formula>#REF!&lt;&gt;""</formula>
    </cfRule>
  </conditionalFormatting>
  <dataValidations disablePrompts="1" count="1">
    <dataValidation type="whole" allowBlank="1" showInputMessage="1" showErrorMessage="1" error="Sólo coloque el número del NIT sin puntos, comas o separadores. No incluya el digito de verificación" prompt="Favor colocar el número del NIT sin puntos ni comas y sin digito de verificación" sqref="B46" xr:uid="{4F7F23DB-E214-44DB-A334-39D7D712E4A3}">
      <formula1>0</formula1>
      <formula2>9999999999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3CCC-318F-4B8E-B38D-28F06EB051E2}">
  <dimension ref="A1:AC133"/>
  <sheetViews>
    <sheetView topLeftCell="E1" workbookViewId="0">
      <pane xSplit="5" ySplit="1" topLeftCell="K106" activePane="bottomRight" state="frozen"/>
      <selection pane="topRight" activeCell="J1" sqref="J1"/>
      <selection pane="bottomLeft" activeCell="E2" sqref="E2"/>
      <selection pane="bottomRight" activeCell="Y125" sqref="Y125"/>
    </sheetView>
  </sheetViews>
  <sheetFormatPr baseColWidth="10" defaultColWidth="11.42578125" defaultRowHeight="15" x14ac:dyDescent="0.25"/>
  <cols>
    <col min="9" max="9" width="37.5703125" customWidth="1"/>
    <col min="11" max="11" width="14.7109375" customWidth="1"/>
  </cols>
  <sheetData>
    <row r="1" spans="1:29" ht="89.25" x14ac:dyDescent="0.25">
      <c r="A1" s="43" t="s">
        <v>86</v>
      </c>
      <c r="B1" s="44" t="s">
        <v>87</v>
      </c>
      <c r="C1" s="44" t="s">
        <v>88</v>
      </c>
      <c r="D1" s="44" t="s">
        <v>89</v>
      </c>
      <c r="E1" s="42" t="s">
        <v>13</v>
      </c>
      <c r="F1" s="42" t="s">
        <v>90</v>
      </c>
      <c r="G1" s="41" t="s">
        <v>14</v>
      </c>
      <c r="H1" s="45" t="s">
        <v>15</v>
      </c>
      <c r="I1" s="44" t="s">
        <v>91</v>
      </c>
      <c r="J1" s="44" t="s">
        <v>1</v>
      </c>
      <c r="K1" s="36" t="s">
        <v>16</v>
      </c>
      <c r="L1" s="37" t="s">
        <v>17</v>
      </c>
      <c r="M1" s="36" t="s">
        <v>18</v>
      </c>
      <c r="N1" s="38" t="s">
        <v>19</v>
      </c>
      <c r="O1" s="39" t="s">
        <v>20</v>
      </c>
      <c r="P1" s="36" t="s">
        <v>21</v>
      </c>
      <c r="Q1" s="36" t="s">
        <v>22</v>
      </c>
      <c r="R1" s="36" t="s">
        <v>23</v>
      </c>
      <c r="S1" s="36" t="s">
        <v>24</v>
      </c>
      <c r="T1" s="36" t="s">
        <v>25</v>
      </c>
      <c r="U1" s="40" t="s">
        <v>26</v>
      </c>
      <c r="V1" s="36" t="s">
        <v>92</v>
      </c>
      <c r="W1" s="36" t="s">
        <v>27</v>
      </c>
      <c r="X1" s="36" t="s">
        <v>93</v>
      </c>
    </row>
    <row r="2" spans="1:29" x14ac:dyDescent="0.25">
      <c r="A2" s="46" t="s">
        <v>94</v>
      </c>
      <c r="B2" s="47">
        <v>44628</v>
      </c>
      <c r="C2" s="48">
        <v>1</v>
      </c>
      <c r="D2" s="48">
        <v>1</v>
      </c>
      <c r="E2" s="49">
        <v>44619</v>
      </c>
      <c r="F2" s="49"/>
      <c r="G2" s="50">
        <v>44700</v>
      </c>
      <c r="H2" s="48">
        <v>900226715</v>
      </c>
      <c r="I2" s="46" t="s">
        <v>95</v>
      </c>
      <c r="J2" s="51">
        <v>900485519</v>
      </c>
      <c r="K2" s="52">
        <v>157833674</v>
      </c>
      <c r="L2" s="53">
        <v>146875278</v>
      </c>
      <c r="M2" s="54">
        <v>0</v>
      </c>
      <c r="N2" s="54">
        <v>0</v>
      </c>
      <c r="O2" s="54">
        <v>0</v>
      </c>
      <c r="P2" s="55">
        <v>5075580</v>
      </c>
      <c r="Q2" s="55">
        <v>1053033</v>
      </c>
      <c r="R2" s="54">
        <v>4829783</v>
      </c>
      <c r="S2" s="54">
        <v>0</v>
      </c>
      <c r="T2" s="54">
        <v>0</v>
      </c>
      <c r="U2" s="54">
        <v>0</v>
      </c>
      <c r="V2" s="54">
        <v>0</v>
      </c>
      <c r="W2" s="54">
        <v>-931411</v>
      </c>
      <c r="X2" s="54">
        <v>0</v>
      </c>
      <c r="Y2" s="161">
        <f>K2-SUM(L2:X2)</f>
        <v>931411</v>
      </c>
      <c r="Z2" s="68" t="s">
        <v>96</v>
      </c>
      <c r="AA2" s="68">
        <v>3394</v>
      </c>
      <c r="AB2" s="157">
        <f t="shared" ref="AB2:AB36" si="0">L2/K2</f>
        <v>0.93056997456702428</v>
      </c>
      <c r="AC2" s="69" t="s">
        <v>97</v>
      </c>
    </row>
    <row r="3" spans="1:29" x14ac:dyDescent="0.25">
      <c r="A3" s="46" t="s">
        <v>94</v>
      </c>
      <c r="B3" s="47">
        <v>44658</v>
      </c>
      <c r="C3" s="48">
        <v>1</v>
      </c>
      <c r="D3" s="56">
        <v>1</v>
      </c>
      <c r="E3" s="57">
        <v>44620</v>
      </c>
      <c r="F3" s="57"/>
      <c r="G3" s="50">
        <v>44658</v>
      </c>
      <c r="H3" s="48">
        <v>900226715</v>
      </c>
      <c r="I3" s="58" t="s">
        <v>98</v>
      </c>
      <c r="J3" s="59">
        <v>900752431</v>
      </c>
      <c r="K3" s="60">
        <v>1035558536</v>
      </c>
      <c r="L3" s="61">
        <v>743922319</v>
      </c>
      <c r="M3" s="62">
        <v>135221962</v>
      </c>
      <c r="N3" s="62">
        <v>1965453</v>
      </c>
      <c r="O3" s="62">
        <v>0</v>
      </c>
      <c r="P3" s="62">
        <v>871686</v>
      </c>
      <c r="Q3" s="62">
        <v>1279822</v>
      </c>
      <c r="R3" s="62">
        <v>0</v>
      </c>
      <c r="S3" s="62">
        <v>0</v>
      </c>
      <c r="T3" s="62">
        <v>152990088</v>
      </c>
      <c r="U3" s="62">
        <v>0</v>
      </c>
      <c r="V3" s="62">
        <v>0</v>
      </c>
      <c r="W3" s="62">
        <v>-692794</v>
      </c>
      <c r="X3" s="62">
        <v>0</v>
      </c>
      <c r="Y3" s="161">
        <v>0</v>
      </c>
      <c r="Z3" s="68">
        <v>0</v>
      </c>
      <c r="AA3" s="68">
        <v>72</v>
      </c>
      <c r="AB3" s="157">
        <f t="shared" si="0"/>
        <v>0.71837785420948908</v>
      </c>
      <c r="AC3" s="69" t="s">
        <v>99</v>
      </c>
    </row>
    <row r="4" spans="1:29" ht="14.25" customHeight="1" x14ac:dyDescent="0.25">
      <c r="A4" s="46" t="s">
        <v>94</v>
      </c>
      <c r="B4" s="47">
        <v>44643</v>
      </c>
      <c r="C4" s="48">
        <v>1</v>
      </c>
      <c r="D4" s="48">
        <v>1</v>
      </c>
      <c r="E4" s="57">
        <v>43039</v>
      </c>
      <c r="F4" s="57"/>
      <c r="G4" s="50">
        <v>44643</v>
      </c>
      <c r="H4" s="48">
        <v>800249241</v>
      </c>
      <c r="I4" s="46" t="s">
        <v>100</v>
      </c>
      <c r="J4" s="63">
        <v>890700666</v>
      </c>
      <c r="K4" s="52">
        <v>16238315</v>
      </c>
      <c r="L4" s="61">
        <v>12209612</v>
      </c>
      <c r="M4" s="62">
        <v>3350082</v>
      </c>
      <c r="N4" s="62">
        <v>0</v>
      </c>
      <c r="O4" s="62">
        <v>0</v>
      </c>
      <c r="P4" s="62">
        <v>173433</v>
      </c>
      <c r="Q4" s="62">
        <v>6612636</v>
      </c>
      <c r="R4" s="62">
        <v>252900</v>
      </c>
      <c r="S4" s="62">
        <v>0</v>
      </c>
      <c r="T4" s="62">
        <v>0</v>
      </c>
      <c r="U4" s="62">
        <v>0</v>
      </c>
      <c r="V4" s="62">
        <v>0</v>
      </c>
      <c r="W4" s="62">
        <v>-6360348</v>
      </c>
      <c r="X4" s="62">
        <v>0</v>
      </c>
      <c r="Y4" s="158">
        <f>K4-SUM(L4:X4)</f>
        <v>0</v>
      </c>
      <c r="Z4" s="68" t="s">
        <v>96</v>
      </c>
      <c r="AA4" s="68">
        <v>4753</v>
      </c>
      <c r="AB4" s="157">
        <f t="shared" si="0"/>
        <v>0.75190141341635508</v>
      </c>
      <c r="AC4" s="69" t="s">
        <v>97</v>
      </c>
    </row>
    <row r="5" spans="1:29" x14ac:dyDescent="0.25">
      <c r="A5" s="46" t="s">
        <v>94</v>
      </c>
      <c r="B5" s="47">
        <v>44643</v>
      </c>
      <c r="C5" s="48">
        <v>1</v>
      </c>
      <c r="D5" s="48">
        <v>1</v>
      </c>
      <c r="E5" s="57"/>
      <c r="F5" s="57"/>
      <c r="G5" s="50">
        <v>44643</v>
      </c>
      <c r="H5" s="48">
        <v>900226715</v>
      </c>
      <c r="I5" s="46" t="s">
        <v>100</v>
      </c>
      <c r="J5" s="63">
        <v>890700666</v>
      </c>
      <c r="K5" s="52">
        <v>88620999</v>
      </c>
      <c r="L5" s="61">
        <v>-13591710</v>
      </c>
      <c r="M5" s="62">
        <v>26035102</v>
      </c>
      <c r="N5" s="62">
        <v>4145971</v>
      </c>
      <c r="O5" s="62">
        <v>0</v>
      </c>
      <c r="P5" s="62">
        <v>3066442</v>
      </c>
      <c r="Q5" s="62">
        <v>4744588</v>
      </c>
      <c r="R5" s="62">
        <v>0</v>
      </c>
      <c r="S5" s="62">
        <v>0</v>
      </c>
      <c r="T5" s="62">
        <v>51923597</v>
      </c>
      <c r="U5" s="62">
        <v>13591710</v>
      </c>
      <c r="V5" s="62">
        <v>0</v>
      </c>
      <c r="W5" s="62">
        <v>-1294701</v>
      </c>
      <c r="X5" s="62">
        <v>0</v>
      </c>
      <c r="Y5" s="158">
        <f>K5-SUM(L5:X5)</f>
        <v>0</v>
      </c>
      <c r="Z5" s="68" t="s">
        <v>96</v>
      </c>
      <c r="AA5" s="68">
        <v>2578</v>
      </c>
      <c r="AB5" s="157">
        <f t="shared" si="0"/>
        <v>-0.1533689549132706</v>
      </c>
      <c r="AC5" s="69" t="s">
        <v>97</v>
      </c>
    </row>
    <row r="6" spans="1:29" x14ac:dyDescent="0.25">
      <c r="A6" s="46" t="s">
        <v>94</v>
      </c>
      <c r="B6" s="64">
        <v>44659</v>
      </c>
      <c r="C6" s="48">
        <v>1</v>
      </c>
      <c r="D6" s="56">
        <v>1</v>
      </c>
      <c r="E6" s="57">
        <v>43039</v>
      </c>
      <c r="F6" s="57"/>
      <c r="G6" s="50">
        <v>44659</v>
      </c>
      <c r="H6" s="48">
        <v>800249241</v>
      </c>
      <c r="I6" s="58" t="s">
        <v>61</v>
      </c>
      <c r="J6" s="65">
        <v>899999158</v>
      </c>
      <c r="K6" s="60">
        <v>8800</v>
      </c>
      <c r="L6" s="53">
        <v>4400</v>
      </c>
      <c r="M6" s="62">
        <v>0</v>
      </c>
      <c r="N6" s="54">
        <v>0</v>
      </c>
      <c r="O6" s="54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4400</v>
      </c>
      <c r="X6" s="55">
        <v>0</v>
      </c>
      <c r="Y6" s="161">
        <v>0</v>
      </c>
      <c r="Z6" s="68"/>
      <c r="AA6" s="68">
        <v>124</v>
      </c>
      <c r="AB6" s="157">
        <f t="shared" si="0"/>
        <v>0.5</v>
      </c>
      <c r="AC6" s="69" t="s">
        <v>97</v>
      </c>
    </row>
    <row r="7" spans="1:29" x14ac:dyDescent="0.25">
      <c r="A7" s="46" t="s">
        <v>94</v>
      </c>
      <c r="B7" s="64">
        <v>44659</v>
      </c>
      <c r="C7" s="48">
        <v>1</v>
      </c>
      <c r="D7" s="56">
        <v>1</v>
      </c>
      <c r="E7" s="57">
        <v>44651</v>
      </c>
      <c r="F7" s="57"/>
      <c r="G7" s="50">
        <v>44659</v>
      </c>
      <c r="H7" s="48">
        <v>900226715</v>
      </c>
      <c r="I7" s="58" t="s">
        <v>61</v>
      </c>
      <c r="J7" s="59">
        <v>899999158</v>
      </c>
      <c r="K7" s="60">
        <v>5564923</v>
      </c>
      <c r="L7" s="53">
        <v>136808</v>
      </c>
      <c r="M7" s="62">
        <v>446564</v>
      </c>
      <c r="N7" s="54">
        <v>1622471</v>
      </c>
      <c r="O7" s="54">
        <v>0</v>
      </c>
      <c r="P7" s="55">
        <v>0</v>
      </c>
      <c r="Q7" s="55">
        <v>0</v>
      </c>
      <c r="R7" s="55">
        <v>0</v>
      </c>
      <c r="S7" s="55">
        <v>0</v>
      </c>
      <c r="T7" s="55">
        <v>1067784</v>
      </c>
      <c r="U7" s="55">
        <v>2291296</v>
      </c>
      <c r="V7" s="55">
        <v>0</v>
      </c>
      <c r="W7" s="55">
        <v>0</v>
      </c>
      <c r="X7" s="55">
        <v>0</v>
      </c>
      <c r="Y7" s="161">
        <v>0</v>
      </c>
      <c r="Z7" s="68"/>
      <c r="AA7" s="68">
        <v>143</v>
      </c>
      <c r="AB7" s="157">
        <f t="shared" si="0"/>
        <v>2.4583987954550315E-2</v>
      </c>
      <c r="AC7" s="69" t="s">
        <v>97</v>
      </c>
    </row>
    <row r="8" spans="1:29" x14ac:dyDescent="0.25">
      <c r="A8" s="46" t="s">
        <v>94</v>
      </c>
      <c r="B8" s="64">
        <v>44659</v>
      </c>
      <c r="C8" s="48">
        <v>1</v>
      </c>
      <c r="D8" s="56">
        <v>1</v>
      </c>
      <c r="E8" s="57">
        <v>44656</v>
      </c>
      <c r="F8" s="57"/>
      <c r="G8" s="57">
        <v>44656</v>
      </c>
      <c r="H8" s="48">
        <v>900226715</v>
      </c>
      <c r="I8" s="58" t="s">
        <v>101</v>
      </c>
      <c r="J8" s="59">
        <v>860013570</v>
      </c>
      <c r="K8" s="60">
        <v>5663915</v>
      </c>
      <c r="L8" s="53">
        <v>5387278</v>
      </c>
      <c r="M8" s="55">
        <v>0</v>
      </c>
      <c r="N8" s="54">
        <v>0</v>
      </c>
      <c r="O8" s="54">
        <v>0</v>
      </c>
      <c r="P8" s="55">
        <v>0</v>
      </c>
      <c r="Q8" s="55">
        <v>16860</v>
      </c>
      <c r="R8" s="55">
        <v>0</v>
      </c>
      <c r="S8" s="55">
        <v>0</v>
      </c>
      <c r="T8" s="55">
        <v>259777</v>
      </c>
      <c r="U8" s="55">
        <v>0</v>
      </c>
      <c r="V8" s="55">
        <v>0</v>
      </c>
      <c r="W8" s="54">
        <v>0</v>
      </c>
      <c r="X8" s="54">
        <v>0</v>
      </c>
      <c r="Y8" s="161">
        <v>0</v>
      </c>
      <c r="Z8" s="68" t="s">
        <v>96</v>
      </c>
      <c r="AA8" s="68">
        <v>503</v>
      </c>
      <c r="AB8" s="157">
        <f t="shared" si="0"/>
        <v>0.95115798877631463</v>
      </c>
      <c r="AC8" s="69" t="s">
        <v>97</v>
      </c>
    </row>
    <row r="9" spans="1:29" x14ac:dyDescent="0.25">
      <c r="A9" s="46" t="s">
        <v>94</v>
      </c>
      <c r="B9" s="64">
        <v>44659</v>
      </c>
      <c r="C9" s="66">
        <v>1</v>
      </c>
      <c r="D9" s="67">
        <v>1</v>
      </c>
      <c r="E9" s="57">
        <v>44656</v>
      </c>
      <c r="F9" s="68"/>
      <c r="G9" s="57">
        <v>44656</v>
      </c>
      <c r="H9" s="48">
        <v>900226715</v>
      </c>
      <c r="I9" s="58" t="s">
        <v>102</v>
      </c>
      <c r="J9" s="69">
        <v>830018305</v>
      </c>
      <c r="K9" s="70">
        <v>60116506</v>
      </c>
      <c r="L9" s="71">
        <v>55033612</v>
      </c>
      <c r="M9" s="72">
        <v>0</v>
      </c>
      <c r="N9" s="72">
        <v>0</v>
      </c>
      <c r="O9" s="72">
        <v>0</v>
      </c>
      <c r="P9" s="72">
        <v>0</v>
      </c>
      <c r="Q9" s="72">
        <v>490743</v>
      </c>
      <c r="R9" s="72">
        <v>0</v>
      </c>
      <c r="S9" s="72">
        <v>890000</v>
      </c>
      <c r="T9" s="72">
        <v>3702151</v>
      </c>
      <c r="U9" s="72">
        <v>0</v>
      </c>
      <c r="V9" s="72">
        <v>0</v>
      </c>
      <c r="W9" s="72">
        <v>0</v>
      </c>
      <c r="X9" s="72">
        <v>0</v>
      </c>
      <c r="Y9" s="161">
        <v>0</v>
      </c>
      <c r="Z9" s="68" t="s">
        <v>96</v>
      </c>
      <c r="AA9" s="68">
        <v>276</v>
      </c>
      <c r="AB9" s="157">
        <f t="shared" si="0"/>
        <v>0.91544927777406093</v>
      </c>
      <c r="AC9" s="69" t="s">
        <v>97</v>
      </c>
    </row>
    <row r="10" spans="1:29" x14ac:dyDescent="0.25">
      <c r="A10" s="46" t="s">
        <v>94</v>
      </c>
      <c r="B10" s="64">
        <v>44659</v>
      </c>
      <c r="C10" s="66">
        <v>1</v>
      </c>
      <c r="D10" s="67">
        <v>1</v>
      </c>
      <c r="E10" s="57">
        <v>44669</v>
      </c>
      <c r="F10" s="68"/>
      <c r="G10" s="57">
        <v>44669</v>
      </c>
      <c r="H10" s="48">
        <v>900226715</v>
      </c>
      <c r="I10" s="58" t="s">
        <v>103</v>
      </c>
      <c r="J10" s="69">
        <v>860015888</v>
      </c>
      <c r="K10" s="70">
        <v>447502153</v>
      </c>
      <c r="L10" s="71">
        <v>0</v>
      </c>
      <c r="M10" s="72">
        <v>18885783</v>
      </c>
      <c r="N10" s="72">
        <v>0</v>
      </c>
      <c r="O10" s="72">
        <v>0</v>
      </c>
      <c r="P10" s="72">
        <v>0</v>
      </c>
      <c r="Q10" s="72">
        <v>24731304</v>
      </c>
      <c r="R10" s="72">
        <v>0</v>
      </c>
      <c r="S10" s="72">
        <v>0</v>
      </c>
      <c r="T10" s="72">
        <v>236107628</v>
      </c>
      <c r="U10" s="72">
        <v>47409849</v>
      </c>
      <c r="V10" s="72">
        <v>0</v>
      </c>
      <c r="W10" s="72">
        <v>0</v>
      </c>
      <c r="X10" s="72">
        <v>0</v>
      </c>
      <c r="Y10" s="54">
        <v>0</v>
      </c>
      <c r="Z10" s="54">
        <v>0</v>
      </c>
      <c r="AA10" s="68">
        <v>18</v>
      </c>
      <c r="AB10" s="157">
        <f t="shared" si="0"/>
        <v>0</v>
      </c>
      <c r="AC10" s="69" t="s">
        <v>99</v>
      </c>
    </row>
    <row r="11" spans="1:29" x14ac:dyDescent="0.25">
      <c r="A11" s="46" t="s">
        <v>94</v>
      </c>
      <c r="B11" s="64">
        <v>44659</v>
      </c>
      <c r="C11" s="66">
        <v>1</v>
      </c>
      <c r="D11" s="67">
        <v>1</v>
      </c>
      <c r="E11" s="57">
        <v>44669</v>
      </c>
      <c r="F11" s="57"/>
      <c r="G11" s="57">
        <v>44669</v>
      </c>
      <c r="H11" s="48">
        <v>800249241</v>
      </c>
      <c r="I11" s="58" t="s">
        <v>103</v>
      </c>
      <c r="J11" s="69">
        <v>860015888</v>
      </c>
      <c r="K11" s="70">
        <v>64939312</v>
      </c>
      <c r="L11" s="71">
        <v>30036017</v>
      </c>
      <c r="M11" s="72">
        <v>0</v>
      </c>
      <c r="N11" s="72">
        <v>0</v>
      </c>
      <c r="O11" s="72">
        <v>0</v>
      </c>
      <c r="P11" s="72">
        <v>12831580</v>
      </c>
      <c r="Q11" s="72">
        <v>0</v>
      </c>
      <c r="R11" s="72">
        <v>135460</v>
      </c>
      <c r="S11" s="72">
        <v>0</v>
      </c>
      <c r="T11" s="72">
        <v>0</v>
      </c>
      <c r="U11" s="72">
        <v>21936255</v>
      </c>
      <c r="V11" s="72">
        <v>0</v>
      </c>
      <c r="W11" s="72">
        <v>0</v>
      </c>
      <c r="X11" s="72">
        <v>0</v>
      </c>
      <c r="Y11" s="54">
        <v>0</v>
      </c>
      <c r="Z11" s="54">
        <v>0</v>
      </c>
      <c r="AA11" s="68">
        <v>18</v>
      </c>
      <c r="AB11" s="157">
        <f t="shared" si="0"/>
        <v>0.46252441048343723</v>
      </c>
      <c r="AC11" s="69" t="s">
        <v>99</v>
      </c>
    </row>
    <row r="12" spans="1:29" x14ac:dyDescent="0.25">
      <c r="A12" s="46" t="s">
        <v>94</v>
      </c>
      <c r="B12" s="64">
        <v>44650</v>
      </c>
      <c r="C12" s="48">
        <v>1</v>
      </c>
      <c r="D12" s="56">
        <v>1</v>
      </c>
      <c r="E12" s="57">
        <v>43039</v>
      </c>
      <c r="F12" s="57"/>
      <c r="G12" s="57">
        <v>44650</v>
      </c>
      <c r="H12" s="48">
        <v>800249241</v>
      </c>
      <c r="I12" s="58" t="s">
        <v>104</v>
      </c>
      <c r="J12" s="59">
        <v>900752431</v>
      </c>
      <c r="K12" s="70">
        <v>1482824</v>
      </c>
      <c r="L12" s="73">
        <v>0</v>
      </c>
      <c r="M12" s="62">
        <v>0</v>
      </c>
      <c r="N12" s="62">
        <v>0</v>
      </c>
      <c r="O12" s="62">
        <v>0</v>
      </c>
      <c r="P12" s="62">
        <v>1001315</v>
      </c>
      <c r="Q12" s="62">
        <v>73083</v>
      </c>
      <c r="R12" s="62">
        <v>0</v>
      </c>
      <c r="S12" s="62">
        <v>0</v>
      </c>
      <c r="T12" s="62">
        <v>408426</v>
      </c>
      <c r="U12" s="62">
        <v>0</v>
      </c>
      <c r="V12" s="62">
        <v>0</v>
      </c>
      <c r="W12" s="62">
        <v>0</v>
      </c>
      <c r="X12" s="62">
        <v>0</v>
      </c>
      <c r="Y12" s="55">
        <v>0</v>
      </c>
      <c r="Z12" s="55">
        <v>0</v>
      </c>
      <c r="AA12" s="68">
        <v>3</v>
      </c>
      <c r="AB12" s="157">
        <f t="shared" si="0"/>
        <v>0</v>
      </c>
      <c r="AC12" s="69" t="s">
        <v>99</v>
      </c>
    </row>
    <row r="13" spans="1:29" x14ac:dyDescent="0.25">
      <c r="A13" s="46" t="s">
        <v>94</v>
      </c>
      <c r="B13" s="64">
        <v>44655</v>
      </c>
      <c r="C13" s="48">
        <v>1</v>
      </c>
      <c r="D13" s="56">
        <v>1</v>
      </c>
      <c r="E13" s="57" t="s">
        <v>105</v>
      </c>
      <c r="F13" s="57"/>
      <c r="G13" s="57">
        <v>44655</v>
      </c>
      <c r="H13" s="48">
        <v>900226715</v>
      </c>
      <c r="I13" s="58" t="s">
        <v>106</v>
      </c>
      <c r="J13" s="59">
        <v>900752431</v>
      </c>
      <c r="K13" s="70">
        <v>411289883</v>
      </c>
      <c r="L13" s="73">
        <v>306614296</v>
      </c>
      <c r="M13" s="62">
        <v>18866816</v>
      </c>
      <c r="N13" s="62">
        <v>0</v>
      </c>
      <c r="O13" s="62">
        <v>0</v>
      </c>
      <c r="P13" s="62">
        <v>15447361</v>
      </c>
      <c r="Q13" s="62">
        <v>868990</v>
      </c>
      <c r="R13" s="62">
        <v>8235660</v>
      </c>
      <c r="S13" s="62">
        <v>3200</v>
      </c>
      <c r="T13" s="62">
        <v>64995147</v>
      </c>
      <c r="U13" s="62">
        <v>237</v>
      </c>
      <c r="V13" s="62">
        <v>0</v>
      </c>
      <c r="W13" s="62">
        <v>-3741824</v>
      </c>
      <c r="X13" s="62">
        <v>0</v>
      </c>
      <c r="Y13" s="55">
        <v>0</v>
      </c>
      <c r="Z13" s="55">
        <v>0</v>
      </c>
      <c r="AA13" s="68">
        <v>75</v>
      </c>
      <c r="AB13" s="157">
        <f t="shared" si="0"/>
        <v>0.74549437920407102</v>
      </c>
      <c r="AC13" s="69" t="s">
        <v>99</v>
      </c>
    </row>
    <row r="14" spans="1:29" x14ac:dyDescent="0.25">
      <c r="A14" s="46" t="s">
        <v>94</v>
      </c>
      <c r="B14" s="64">
        <v>44678</v>
      </c>
      <c r="C14" s="48">
        <v>1</v>
      </c>
      <c r="D14" s="56">
        <v>1</v>
      </c>
      <c r="E14" s="57">
        <v>44196</v>
      </c>
      <c r="F14" s="57"/>
      <c r="G14" s="50">
        <f>B14</f>
        <v>44678</v>
      </c>
      <c r="H14" s="48">
        <v>900226715</v>
      </c>
      <c r="I14" s="58" t="s">
        <v>107</v>
      </c>
      <c r="J14" s="59">
        <v>900752431</v>
      </c>
      <c r="K14" s="70">
        <v>498619172</v>
      </c>
      <c r="L14" s="73">
        <v>185495038</v>
      </c>
      <c r="M14" s="62">
        <v>190683352</v>
      </c>
      <c r="N14" s="54">
        <v>0</v>
      </c>
      <c r="O14" s="54">
        <v>0</v>
      </c>
      <c r="P14" s="74">
        <v>40315352</v>
      </c>
      <c r="Q14" s="74">
        <v>1815420</v>
      </c>
      <c r="R14" s="74">
        <v>750502</v>
      </c>
      <c r="S14" s="74">
        <v>11210</v>
      </c>
      <c r="T14" s="74">
        <v>95716972</v>
      </c>
      <c r="U14" s="74">
        <v>0</v>
      </c>
      <c r="V14" s="74">
        <v>0</v>
      </c>
      <c r="W14" s="54">
        <v>-16168674</v>
      </c>
      <c r="X14" s="75">
        <v>0</v>
      </c>
      <c r="Y14" s="55">
        <v>0</v>
      </c>
      <c r="Z14" s="55">
        <v>0</v>
      </c>
      <c r="AA14" s="68">
        <v>37</v>
      </c>
      <c r="AB14" s="157">
        <f t="shared" si="0"/>
        <v>0.37201746025120752</v>
      </c>
      <c r="AC14" s="69" t="s">
        <v>99</v>
      </c>
    </row>
    <row r="15" spans="1:29" x14ac:dyDescent="0.25">
      <c r="A15" s="46" t="s">
        <v>94</v>
      </c>
      <c r="B15" s="64">
        <v>44652</v>
      </c>
      <c r="C15" s="48">
        <v>1</v>
      </c>
      <c r="D15" s="56">
        <v>1</v>
      </c>
      <c r="E15" s="57">
        <v>44674</v>
      </c>
      <c r="F15" s="57"/>
      <c r="G15" s="50">
        <v>44674</v>
      </c>
      <c r="H15" s="48">
        <v>900226715</v>
      </c>
      <c r="I15" s="58" t="s">
        <v>108</v>
      </c>
      <c r="J15" s="65">
        <v>860066191</v>
      </c>
      <c r="K15" s="70">
        <v>73111380.430000007</v>
      </c>
      <c r="L15" s="71">
        <v>53926932.000000007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19128331</v>
      </c>
      <c r="S15" s="72">
        <v>0</v>
      </c>
      <c r="T15" s="72">
        <v>93590</v>
      </c>
      <c r="U15" s="72">
        <v>0</v>
      </c>
      <c r="V15" s="72">
        <v>0</v>
      </c>
      <c r="W15" s="72">
        <v>-37472.569999997504</v>
      </c>
      <c r="X15" s="72">
        <v>0</v>
      </c>
      <c r="Y15" s="55">
        <v>0</v>
      </c>
      <c r="Z15" s="55">
        <v>0</v>
      </c>
      <c r="AA15" s="68">
        <v>169</v>
      </c>
      <c r="AB15" s="157">
        <f t="shared" si="0"/>
        <v>0.73759969628301547</v>
      </c>
      <c r="AC15" s="69" t="s">
        <v>99</v>
      </c>
    </row>
    <row r="16" spans="1:29" x14ac:dyDescent="0.25">
      <c r="A16" s="46" t="s">
        <v>94</v>
      </c>
      <c r="B16" s="64">
        <v>44686</v>
      </c>
      <c r="C16" s="48">
        <v>1</v>
      </c>
      <c r="D16" s="56">
        <v>1</v>
      </c>
      <c r="E16" s="57">
        <v>44620</v>
      </c>
      <c r="F16" s="57"/>
      <c r="G16" s="50">
        <f>B16</f>
        <v>44686</v>
      </c>
      <c r="H16" s="48">
        <v>900226715</v>
      </c>
      <c r="I16" s="58" t="s">
        <v>109</v>
      </c>
      <c r="J16" s="59">
        <v>830005028</v>
      </c>
      <c r="K16" s="70">
        <v>203250509</v>
      </c>
      <c r="L16" s="73">
        <v>18176062</v>
      </c>
      <c r="M16" s="62">
        <v>118362632</v>
      </c>
      <c r="N16" s="54">
        <v>15367895</v>
      </c>
      <c r="O16" s="54">
        <v>0</v>
      </c>
      <c r="P16" s="74">
        <v>1397176</v>
      </c>
      <c r="Q16" s="74">
        <v>13472593</v>
      </c>
      <c r="R16" s="74">
        <v>105942</v>
      </c>
      <c r="S16" s="74">
        <v>0</v>
      </c>
      <c r="T16" s="74">
        <v>1087030</v>
      </c>
      <c r="U16" s="74">
        <v>35366783</v>
      </c>
      <c r="V16" s="74">
        <v>0</v>
      </c>
      <c r="W16" s="54">
        <v>-85604</v>
      </c>
      <c r="X16" s="75">
        <v>0</v>
      </c>
      <c r="Y16" s="54">
        <v>0</v>
      </c>
      <c r="Z16" s="54">
        <v>0</v>
      </c>
      <c r="AA16" s="68">
        <v>14</v>
      </c>
      <c r="AB16" s="157">
        <f t="shared" si="0"/>
        <v>8.9426895358968084E-2</v>
      </c>
      <c r="AC16" s="69" t="s">
        <v>99</v>
      </c>
    </row>
    <row r="17" spans="1:29" x14ac:dyDescent="0.25">
      <c r="A17" s="46" t="s">
        <v>94</v>
      </c>
      <c r="B17" s="64">
        <v>44652</v>
      </c>
      <c r="C17" s="48">
        <v>1</v>
      </c>
      <c r="D17" s="56">
        <v>1</v>
      </c>
      <c r="E17" s="76">
        <v>44651</v>
      </c>
      <c r="F17" s="57"/>
      <c r="G17" s="50">
        <v>44680</v>
      </c>
      <c r="H17" s="48">
        <v>800249241</v>
      </c>
      <c r="I17" s="58" t="s">
        <v>110</v>
      </c>
      <c r="J17" s="59">
        <v>830077644</v>
      </c>
      <c r="K17" s="70">
        <v>67893542</v>
      </c>
      <c r="L17" s="71">
        <v>0</v>
      </c>
      <c r="M17" s="72">
        <v>0</v>
      </c>
      <c r="N17" s="72">
        <v>0</v>
      </c>
      <c r="O17" s="72">
        <v>0</v>
      </c>
      <c r="P17" s="72">
        <v>67893542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54">
        <v>0</v>
      </c>
      <c r="Z17" s="54">
        <v>0</v>
      </c>
      <c r="AA17" s="68">
        <v>7</v>
      </c>
      <c r="AB17" s="157">
        <f t="shared" si="0"/>
        <v>0</v>
      </c>
      <c r="AC17" s="69" t="s">
        <v>99</v>
      </c>
    </row>
    <row r="18" spans="1:29" x14ac:dyDescent="0.25">
      <c r="A18" s="46" t="s">
        <v>94</v>
      </c>
      <c r="B18" s="47">
        <v>44652</v>
      </c>
      <c r="C18" s="48">
        <v>1</v>
      </c>
      <c r="D18" s="48">
        <v>1</v>
      </c>
      <c r="E18" s="76">
        <v>44651</v>
      </c>
      <c r="F18" s="57"/>
      <c r="G18" s="50">
        <v>44680</v>
      </c>
      <c r="H18" s="48">
        <v>800249241</v>
      </c>
      <c r="I18" s="58" t="s">
        <v>111</v>
      </c>
      <c r="J18" s="59">
        <v>800197177</v>
      </c>
      <c r="K18" s="70">
        <v>36773898</v>
      </c>
      <c r="L18" s="71">
        <v>-6623752</v>
      </c>
      <c r="M18" s="72">
        <v>0</v>
      </c>
      <c r="N18" s="72">
        <v>0</v>
      </c>
      <c r="O18" s="72">
        <v>0</v>
      </c>
      <c r="P18" s="72">
        <v>11523779</v>
      </c>
      <c r="Q18" s="72">
        <v>1952400</v>
      </c>
      <c r="R18" s="72">
        <v>6670755</v>
      </c>
      <c r="S18" s="72">
        <v>0</v>
      </c>
      <c r="T18" s="72">
        <v>17387259</v>
      </c>
      <c r="U18" s="72">
        <v>6623752</v>
      </c>
      <c r="V18" s="72">
        <v>0</v>
      </c>
      <c r="W18" s="72">
        <v>-760295</v>
      </c>
      <c r="X18" s="72">
        <v>0</v>
      </c>
      <c r="Y18" s="55">
        <v>0</v>
      </c>
      <c r="Z18" s="55">
        <v>0</v>
      </c>
      <c r="AA18" s="68">
        <v>129</v>
      </c>
      <c r="AB18" s="157">
        <f t="shared" si="0"/>
        <v>-0.18012101953401841</v>
      </c>
      <c r="AC18" s="69" t="s">
        <v>99</v>
      </c>
    </row>
    <row r="19" spans="1:29" x14ac:dyDescent="0.25">
      <c r="A19" s="46" t="s">
        <v>94</v>
      </c>
      <c r="B19" s="47">
        <v>44652</v>
      </c>
      <c r="C19" s="48">
        <v>1</v>
      </c>
      <c r="D19" s="48">
        <v>1</v>
      </c>
      <c r="E19" s="76">
        <v>44651</v>
      </c>
      <c r="F19" s="57"/>
      <c r="G19" s="50">
        <v>44680</v>
      </c>
      <c r="H19" s="48">
        <v>800249241</v>
      </c>
      <c r="I19" s="46" t="s">
        <v>112</v>
      </c>
      <c r="J19" s="51">
        <v>830077633</v>
      </c>
      <c r="K19" s="77">
        <v>4115100</v>
      </c>
      <c r="L19" s="71">
        <v>0</v>
      </c>
      <c r="M19" s="72">
        <v>2045536</v>
      </c>
      <c r="N19" s="72">
        <v>0</v>
      </c>
      <c r="O19" s="72">
        <v>0</v>
      </c>
      <c r="P19" s="72">
        <v>1962964</v>
      </c>
      <c r="Q19" s="72">
        <v>0</v>
      </c>
      <c r="R19" s="72">
        <v>23900</v>
      </c>
      <c r="S19" s="72">
        <v>0</v>
      </c>
      <c r="T19" s="72">
        <v>82700</v>
      </c>
      <c r="U19" s="72">
        <v>0</v>
      </c>
      <c r="V19" s="72">
        <v>0</v>
      </c>
      <c r="W19" s="72">
        <v>0</v>
      </c>
      <c r="X19" s="72">
        <v>0</v>
      </c>
      <c r="Y19" s="158">
        <f t="shared" ref="Y19:Y30" si="1">K19-SUM(L19:X19)</f>
        <v>0</v>
      </c>
      <c r="Z19" s="55">
        <v>0</v>
      </c>
      <c r="AA19" s="68">
        <v>173</v>
      </c>
      <c r="AB19" s="157">
        <f t="shared" si="0"/>
        <v>0</v>
      </c>
      <c r="AC19" s="69" t="s">
        <v>97</v>
      </c>
    </row>
    <row r="20" spans="1:29" x14ac:dyDescent="0.25">
      <c r="A20" s="46" t="s">
        <v>94</v>
      </c>
      <c r="B20" s="47">
        <v>44652</v>
      </c>
      <c r="C20" s="48">
        <v>1</v>
      </c>
      <c r="D20" s="48">
        <v>1</v>
      </c>
      <c r="E20" s="76">
        <v>44651</v>
      </c>
      <c r="F20" s="57"/>
      <c r="G20" s="50">
        <v>44680</v>
      </c>
      <c r="H20" s="48">
        <v>800249241</v>
      </c>
      <c r="I20" s="46" t="s">
        <v>113</v>
      </c>
      <c r="J20" s="51">
        <v>800216303</v>
      </c>
      <c r="K20" s="77">
        <v>66451948</v>
      </c>
      <c r="L20" s="71">
        <v>0</v>
      </c>
      <c r="M20" s="72">
        <v>16739559</v>
      </c>
      <c r="N20" s="72">
        <v>0</v>
      </c>
      <c r="O20" s="72">
        <v>0</v>
      </c>
      <c r="P20" s="72">
        <v>40539920</v>
      </c>
      <c r="Q20" s="72">
        <v>929400</v>
      </c>
      <c r="R20" s="72">
        <v>3545778</v>
      </c>
      <c r="S20" s="72">
        <v>0</v>
      </c>
      <c r="T20" s="72">
        <v>5942883</v>
      </c>
      <c r="U20" s="72">
        <v>0</v>
      </c>
      <c r="V20" s="72">
        <v>0</v>
      </c>
      <c r="W20" s="72">
        <v>-1245592</v>
      </c>
      <c r="X20" s="72">
        <v>0</v>
      </c>
      <c r="Y20" s="158">
        <f t="shared" si="1"/>
        <v>0</v>
      </c>
      <c r="Z20" s="55">
        <v>0</v>
      </c>
      <c r="AA20" s="68">
        <v>31</v>
      </c>
      <c r="AB20" s="157">
        <f t="shared" si="0"/>
        <v>0</v>
      </c>
      <c r="AC20" s="69" t="s">
        <v>97</v>
      </c>
    </row>
    <row r="21" spans="1:29" x14ac:dyDescent="0.25">
      <c r="A21" s="46" t="s">
        <v>94</v>
      </c>
      <c r="B21" s="47">
        <v>44652</v>
      </c>
      <c r="C21" s="48">
        <v>1</v>
      </c>
      <c r="D21" s="48">
        <v>1</v>
      </c>
      <c r="E21" s="76">
        <v>44651</v>
      </c>
      <c r="F21" s="57"/>
      <c r="G21" s="50">
        <v>44680</v>
      </c>
      <c r="H21" s="48">
        <v>800249241</v>
      </c>
      <c r="I21" s="46" t="s">
        <v>114</v>
      </c>
      <c r="J21" s="51">
        <v>800216538</v>
      </c>
      <c r="K21" s="77">
        <v>2773349</v>
      </c>
      <c r="L21" s="71">
        <v>0</v>
      </c>
      <c r="M21" s="72">
        <v>845896</v>
      </c>
      <c r="N21" s="72">
        <v>0</v>
      </c>
      <c r="O21" s="72">
        <v>0</v>
      </c>
      <c r="P21" s="72">
        <v>1927453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158">
        <f t="shared" si="1"/>
        <v>0</v>
      </c>
      <c r="Z21" s="68" t="s">
        <v>96</v>
      </c>
      <c r="AA21" s="68">
        <v>302</v>
      </c>
      <c r="AB21" s="157">
        <f t="shared" si="0"/>
        <v>0</v>
      </c>
      <c r="AC21" s="69" t="s">
        <v>97</v>
      </c>
    </row>
    <row r="22" spans="1:29" x14ac:dyDescent="0.25">
      <c r="A22" s="46" t="s">
        <v>94</v>
      </c>
      <c r="B22" s="47">
        <v>44652</v>
      </c>
      <c r="C22" s="48">
        <v>1</v>
      </c>
      <c r="D22" s="48">
        <v>1</v>
      </c>
      <c r="E22" s="76">
        <v>44651</v>
      </c>
      <c r="F22" s="57"/>
      <c r="G22" s="50">
        <v>44680</v>
      </c>
      <c r="H22" s="48">
        <v>800249241</v>
      </c>
      <c r="I22" s="46" t="s">
        <v>115</v>
      </c>
      <c r="J22" s="51">
        <v>860020188</v>
      </c>
      <c r="K22" s="77">
        <v>78368725</v>
      </c>
      <c r="L22" s="71">
        <v>0</v>
      </c>
      <c r="M22" s="72">
        <v>41654290</v>
      </c>
      <c r="N22" s="72">
        <v>0</v>
      </c>
      <c r="O22" s="72">
        <v>0</v>
      </c>
      <c r="P22" s="72">
        <v>27020185</v>
      </c>
      <c r="Q22" s="72">
        <v>0</v>
      </c>
      <c r="R22" s="72">
        <v>3195654</v>
      </c>
      <c r="S22" s="72">
        <v>0</v>
      </c>
      <c r="T22" s="72">
        <v>6498596</v>
      </c>
      <c r="U22" s="72">
        <v>0</v>
      </c>
      <c r="V22" s="72">
        <v>0</v>
      </c>
      <c r="W22" s="72">
        <v>0</v>
      </c>
      <c r="X22" s="72">
        <v>0</v>
      </c>
      <c r="Y22" s="158">
        <f t="shared" si="1"/>
        <v>0</v>
      </c>
      <c r="Z22" s="68" t="s">
        <v>96</v>
      </c>
      <c r="AA22" s="68">
        <v>144</v>
      </c>
      <c r="AB22" s="157">
        <f t="shared" si="0"/>
        <v>0</v>
      </c>
      <c r="AC22" s="69" t="s">
        <v>97</v>
      </c>
    </row>
    <row r="23" spans="1:29" x14ac:dyDescent="0.25">
      <c r="A23" s="46" t="s">
        <v>94</v>
      </c>
      <c r="B23" s="47">
        <v>44652</v>
      </c>
      <c r="C23" s="48">
        <v>1</v>
      </c>
      <c r="D23" s="48">
        <v>1</v>
      </c>
      <c r="E23" s="76">
        <v>44651</v>
      </c>
      <c r="F23" s="57"/>
      <c r="G23" s="50">
        <v>44680</v>
      </c>
      <c r="H23" s="48">
        <v>800249241</v>
      </c>
      <c r="I23" s="46" t="s">
        <v>116</v>
      </c>
      <c r="J23" s="51">
        <v>900959051</v>
      </c>
      <c r="K23" s="77">
        <v>102861337</v>
      </c>
      <c r="L23" s="71">
        <v>16399528</v>
      </c>
      <c r="M23" s="72">
        <v>13046854</v>
      </c>
      <c r="N23" s="72">
        <v>0</v>
      </c>
      <c r="O23" s="72">
        <v>0</v>
      </c>
      <c r="P23" s="72">
        <v>2821829</v>
      </c>
      <c r="Q23" s="72">
        <v>0</v>
      </c>
      <c r="R23" s="72">
        <v>64722571</v>
      </c>
      <c r="S23" s="72">
        <v>0</v>
      </c>
      <c r="T23" s="72">
        <v>5870555</v>
      </c>
      <c r="U23" s="72">
        <v>0</v>
      </c>
      <c r="V23" s="72">
        <v>0</v>
      </c>
      <c r="W23" s="72">
        <v>0</v>
      </c>
      <c r="X23" s="72">
        <v>0</v>
      </c>
      <c r="Y23" s="158">
        <f t="shared" si="1"/>
        <v>0</v>
      </c>
      <c r="Z23" s="68" t="s">
        <v>96</v>
      </c>
      <c r="AA23" s="68">
        <v>21</v>
      </c>
      <c r="AB23" s="157">
        <f t="shared" si="0"/>
        <v>0.15943335443909309</v>
      </c>
      <c r="AC23" s="69" t="s">
        <v>97</v>
      </c>
    </row>
    <row r="24" spans="1:29" x14ac:dyDescent="0.25">
      <c r="A24" s="46" t="s">
        <v>94</v>
      </c>
      <c r="B24" s="47">
        <v>44652</v>
      </c>
      <c r="C24" s="48">
        <v>1</v>
      </c>
      <c r="D24" s="48">
        <v>1</v>
      </c>
      <c r="E24" s="76">
        <v>44651</v>
      </c>
      <c r="F24" s="57"/>
      <c r="G24" s="50">
        <v>44680</v>
      </c>
      <c r="H24" s="48">
        <v>900226715</v>
      </c>
      <c r="I24" s="46" t="s">
        <v>116</v>
      </c>
      <c r="J24" s="51">
        <v>900959051</v>
      </c>
      <c r="K24" s="78">
        <v>3555028332</v>
      </c>
      <c r="L24" s="79">
        <v>199434358</v>
      </c>
      <c r="M24" s="80">
        <v>0</v>
      </c>
      <c r="N24" s="80">
        <v>0</v>
      </c>
      <c r="O24" s="80">
        <v>0</v>
      </c>
      <c r="P24" s="80">
        <v>2252712621</v>
      </c>
      <c r="Q24" s="80">
        <v>528580514</v>
      </c>
      <c r="R24" s="80">
        <v>152447335</v>
      </c>
      <c r="S24" s="80">
        <v>0</v>
      </c>
      <c r="T24" s="80">
        <v>529267127</v>
      </c>
      <c r="U24" s="80">
        <v>11602</v>
      </c>
      <c r="V24" s="80">
        <v>0</v>
      </c>
      <c r="W24" s="80">
        <v>-107425225</v>
      </c>
      <c r="X24" s="80">
        <v>0</v>
      </c>
      <c r="Y24" s="158">
        <f t="shared" si="1"/>
        <v>0</v>
      </c>
      <c r="Z24" s="68" t="s">
        <v>96</v>
      </c>
      <c r="AA24" s="68">
        <v>9</v>
      </c>
      <c r="AB24" s="157">
        <f t="shared" si="0"/>
        <v>5.6099231672733688E-2</v>
      </c>
      <c r="AC24" s="69" t="s">
        <v>97</v>
      </c>
    </row>
    <row r="25" spans="1:29" x14ac:dyDescent="0.25">
      <c r="A25" s="46" t="s">
        <v>94</v>
      </c>
      <c r="B25" s="47">
        <v>44652</v>
      </c>
      <c r="C25" s="48">
        <v>1</v>
      </c>
      <c r="D25" s="48">
        <v>1</v>
      </c>
      <c r="E25" s="76">
        <v>44651</v>
      </c>
      <c r="F25" s="57"/>
      <c r="G25" s="50">
        <v>44680</v>
      </c>
      <c r="H25" s="48">
        <v>800249241</v>
      </c>
      <c r="I25" s="46" t="s">
        <v>117</v>
      </c>
      <c r="J25" s="51">
        <v>832001966</v>
      </c>
      <c r="K25" s="77">
        <v>4287492</v>
      </c>
      <c r="L25" s="71">
        <v>1897500</v>
      </c>
      <c r="M25" s="72">
        <v>0</v>
      </c>
      <c r="N25" s="72">
        <v>0</v>
      </c>
      <c r="O25" s="72">
        <v>0</v>
      </c>
      <c r="P25" s="72">
        <v>0</v>
      </c>
      <c r="Q25" s="72">
        <v>3059487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-669495</v>
      </c>
      <c r="X25" s="72">
        <v>0</v>
      </c>
      <c r="Y25" s="161">
        <f t="shared" si="1"/>
        <v>0</v>
      </c>
      <c r="Z25" s="68" t="s">
        <v>96</v>
      </c>
      <c r="AA25" s="68">
        <v>4564</v>
      </c>
      <c r="AB25" s="157">
        <f t="shared" si="0"/>
        <v>0.44256642344755398</v>
      </c>
      <c r="AC25" s="69" t="s">
        <v>97</v>
      </c>
    </row>
    <row r="26" spans="1:29" x14ac:dyDescent="0.25">
      <c r="A26" s="46" t="s">
        <v>94</v>
      </c>
      <c r="B26" s="47">
        <v>44652</v>
      </c>
      <c r="C26" s="48">
        <v>1</v>
      </c>
      <c r="D26" s="48">
        <v>1</v>
      </c>
      <c r="E26" s="76">
        <v>44651</v>
      </c>
      <c r="F26" s="57"/>
      <c r="G26" s="50">
        <v>44680</v>
      </c>
      <c r="H26" s="48">
        <v>900226715</v>
      </c>
      <c r="I26" s="46" t="s">
        <v>117</v>
      </c>
      <c r="J26" s="51">
        <v>832001966</v>
      </c>
      <c r="K26" s="77">
        <v>117152356</v>
      </c>
      <c r="L26" s="71">
        <v>40032723</v>
      </c>
      <c r="M26" s="72">
        <v>16260897</v>
      </c>
      <c r="N26" s="72">
        <v>0</v>
      </c>
      <c r="O26" s="72">
        <v>0</v>
      </c>
      <c r="P26" s="72">
        <v>13450133</v>
      </c>
      <c r="Q26" s="72">
        <v>5544062</v>
      </c>
      <c r="R26" s="72">
        <v>0</v>
      </c>
      <c r="S26" s="72">
        <v>0</v>
      </c>
      <c r="T26" s="72">
        <v>61279830</v>
      </c>
      <c r="U26" s="72">
        <v>0</v>
      </c>
      <c r="V26" s="72">
        <v>0</v>
      </c>
      <c r="W26" s="72">
        <v>-19415289</v>
      </c>
      <c r="X26" s="72">
        <v>0</v>
      </c>
      <c r="Y26" s="158">
        <f t="shared" si="1"/>
        <v>0</v>
      </c>
      <c r="Z26" s="68" t="s">
        <v>96</v>
      </c>
      <c r="AA26" s="68">
        <v>1755</v>
      </c>
      <c r="AB26" s="157">
        <f t="shared" si="0"/>
        <v>0.3417150483939051</v>
      </c>
      <c r="AC26" s="69" t="s">
        <v>97</v>
      </c>
    </row>
    <row r="27" spans="1:29" x14ac:dyDescent="0.25">
      <c r="A27" s="46" t="s">
        <v>94</v>
      </c>
      <c r="B27" s="47">
        <v>44652</v>
      </c>
      <c r="C27" s="48">
        <v>1</v>
      </c>
      <c r="D27" s="48">
        <v>1</v>
      </c>
      <c r="E27" s="57">
        <v>44561</v>
      </c>
      <c r="F27" s="57"/>
      <c r="G27" s="50">
        <v>44680</v>
      </c>
      <c r="H27" s="48">
        <v>800249241</v>
      </c>
      <c r="I27" s="46" t="s">
        <v>118</v>
      </c>
      <c r="J27" s="51">
        <v>860020283</v>
      </c>
      <c r="K27" s="77">
        <v>1242385</v>
      </c>
      <c r="L27" s="71">
        <v>0</v>
      </c>
      <c r="M27" s="72">
        <v>0</v>
      </c>
      <c r="N27" s="72">
        <v>0</v>
      </c>
      <c r="O27" s="72">
        <v>0</v>
      </c>
      <c r="P27" s="72">
        <v>1242385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158">
        <f t="shared" si="1"/>
        <v>0</v>
      </c>
      <c r="Z27" s="68" t="s">
        <v>96</v>
      </c>
      <c r="AA27" s="68">
        <v>1109</v>
      </c>
      <c r="AB27" s="157">
        <f t="shared" si="0"/>
        <v>0</v>
      </c>
      <c r="AC27" s="69" t="s">
        <v>97</v>
      </c>
    </row>
    <row r="28" spans="1:29" x14ac:dyDescent="0.25">
      <c r="A28" s="46" t="s">
        <v>94</v>
      </c>
      <c r="B28" s="47">
        <v>44659</v>
      </c>
      <c r="C28" s="48">
        <v>1</v>
      </c>
      <c r="D28" s="48">
        <v>1</v>
      </c>
      <c r="E28" s="49">
        <v>43039</v>
      </c>
      <c r="F28" s="57"/>
      <c r="G28" s="50">
        <v>44659</v>
      </c>
      <c r="H28" s="81">
        <v>800249241</v>
      </c>
      <c r="I28" s="82" t="s">
        <v>119</v>
      </c>
      <c r="J28" s="83">
        <v>899999158</v>
      </c>
      <c r="K28" s="84">
        <v>8800</v>
      </c>
      <c r="L28" s="85">
        <v>4400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4400</v>
      </c>
      <c r="X28" s="72">
        <v>0</v>
      </c>
      <c r="Y28" s="161">
        <f t="shared" si="1"/>
        <v>0</v>
      </c>
      <c r="Z28" s="68" t="s">
        <v>96</v>
      </c>
      <c r="AA28" s="68">
        <v>22</v>
      </c>
      <c r="AB28" s="157">
        <f t="shared" si="0"/>
        <v>0.5</v>
      </c>
      <c r="AC28" s="69" t="s">
        <v>97</v>
      </c>
    </row>
    <row r="29" spans="1:29" x14ac:dyDescent="0.25">
      <c r="A29" s="46" t="s">
        <v>94</v>
      </c>
      <c r="B29" s="47">
        <v>44659</v>
      </c>
      <c r="C29" s="48">
        <v>1</v>
      </c>
      <c r="D29" s="48">
        <v>1</v>
      </c>
      <c r="E29" s="49">
        <v>44592</v>
      </c>
      <c r="F29" s="57"/>
      <c r="G29" s="86">
        <v>44659</v>
      </c>
      <c r="H29" s="87">
        <v>900226715</v>
      </c>
      <c r="I29" s="88" t="s">
        <v>119</v>
      </c>
      <c r="J29" s="89">
        <v>899999158</v>
      </c>
      <c r="K29" s="90">
        <v>5564923</v>
      </c>
      <c r="L29" s="91">
        <v>136808</v>
      </c>
      <c r="M29" s="92">
        <v>446564</v>
      </c>
      <c r="N29" s="72">
        <v>1622471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1067784</v>
      </c>
      <c r="U29" s="72">
        <v>2291296</v>
      </c>
      <c r="V29" s="72">
        <v>0</v>
      </c>
      <c r="W29" s="72">
        <v>0</v>
      </c>
      <c r="X29" s="72">
        <v>0</v>
      </c>
      <c r="Y29" s="158">
        <f t="shared" si="1"/>
        <v>0</v>
      </c>
      <c r="Z29" s="68"/>
      <c r="AA29" s="68">
        <v>11</v>
      </c>
      <c r="AB29" s="157">
        <f t="shared" si="0"/>
        <v>2.4583987954550315E-2</v>
      </c>
      <c r="AC29" s="69" t="s">
        <v>97</v>
      </c>
    </row>
    <row r="30" spans="1:29" x14ac:dyDescent="0.25">
      <c r="A30" s="46" t="s">
        <v>94</v>
      </c>
      <c r="B30" s="47">
        <v>44682</v>
      </c>
      <c r="C30" s="48">
        <v>1</v>
      </c>
      <c r="D30" s="48">
        <v>1</v>
      </c>
      <c r="E30" s="76">
        <v>44651</v>
      </c>
      <c r="F30" s="57"/>
      <c r="G30" s="86">
        <v>44685</v>
      </c>
      <c r="H30" s="87">
        <v>800249241</v>
      </c>
      <c r="I30" s="88" t="s">
        <v>120</v>
      </c>
      <c r="J30" s="93">
        <v>800209488</v>
      </c>
      <c r="K30" s="90">
        <v>117801329.7</v>
      </c>
      <c r="L30" s="91">
        <v>0</v>
      </c>
      <c r="M30" s="92">
        <v>14929465</v>
      </c>
      <c r="N30" s="72">
        <v>0</v>
      </c>
      <c r="O30" s="72">
        <v>0</v>
      </c>
      <c r="P30" s="72">
        <v>102871865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158">
        <f t="shared" si="1"/>
        <v>-0.29999999701976776</v>
      </c>
      <c r="Z30" s="68"/>
      <c r="AA30" s="68">
        <v>16</v>
      </c>
      <c r="AB30" s="157">
        <f t="shared" si="0"/>
        <v>0</v>
      </c>
      <c r="AC30" s="69" t="s">
        <v>97</v>
      </c>
    </row>
    <row r="31" spans="1:29" x14ac:dyDescent="0.25">
      <c r="A31" s="46" t="s">
        <v>94</v>
      </c>
      <c r="B31" s="47">
        <v>44682</v>
      </c>
      <c r="C31" s="48">
        <v>1</v>
      </c>
      <c r="D31" s="48">
        <v>1</v>
      </c>
      <c r="E31" s="76">
        <v>44651</v>
      </c>
      <c r="F31" s="57"/>
      <c r="G31" s="86">
        <v>44685</v>
      </c>
      <c r="H31" s="87">
        <v>800249241</v>
      </c>
      <c r="I31" s="88" t="s">
        <v>121</v>
      </c>
      <c r="J31" s="93">
        <v>900958564</v>
      </c>
      <c r="K31" s="90">
        <v>144217263</v>
      </c>
      <c r="L31" s="91">
        <v>17167741</v>
      </c>
      <c r="M31" s="92">
        <v>66253819</v>
      </c>
      <c r="N31" s="72">
        <v>0</v>
      </c>
      <c r="O31" s="72">
        <v>0</v>
      </c>
      <c r="P31" s="72">
        <v>47494608</v>
      </c>
      <c r="Q31" s="72">
        <v>3712901</v>
      </c>
      <c r="R31" s="72">
        <v>9588194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158">
        <v>0</v>
      </c>
      <c r="Z31" s="68">
        <v>0</v>
      </c>
      <c r="AA31" s="68">
        <v>10</v>
      </c>
      <c r="AB31" s="157">
        <f t="shared" si="0"/>
        <v>0.11904081829648923</v>
      </c>
      <c r="AC31" s="69" t="s">
        <v>122</v>
      </c>
    </row>
    <row r="32" spans="1:29" x14ac:dyDescent="0.25">
      <c r="A32" s="46" t="s">
        <v>94</v>
      </c>
      <c r="B32" s="47">
        <v>44682</v>
      </c>
      <c r="C32" s="48">
        <v>1</v>
      </c>
      <c r="D32" s="48">
        <v>1</v>
      </c>
      <c r="E32" s="76">
        <v>44651</v>
      </c>
      <c r="F32" s="57"/>
      <c r="G32" s="86">
        <v>44685</v>
      </c>
      <c r="H32" s="87">
        <v>900226715</v>
      </c>
      <c r="I32" s="88" t="s">
        <v>121</v>
      </c>
      <c r="J32" s="93">
        <v>900958564</v>
      </c>
      <c r="K32" s="90">
        <v>2940037099.5699997</v>
      </c>
      <c r="L32" s="91">
        <v>-136499867.00000024</v>
      </c>
      <c r="M32" s="92">
        <v>1224140158.5699999</v>
      </c>
      <c r="N32" s="72">
        <v>169600</v>
      </c>
      <c r="O32" s="72">
        <v>0</v>
      </c>
      <c r="P32" s="72">
        <v>151045254</v>
      </c>
      <c r="Q32" s="72">
        <v>141726217</v>
      </c>
      <c r="R32" s="72">
        <v>719100</v>
      </c>
      <c r="S32" s="72">
        <v>263900</v>
      </c>
      <c r="T32" s="72">
        <v>1344661037</v>
      </c>
      <c r="U32" s="72">
        <v>221944833</v>
      </c>
      <c r="V32" s="72">
        <v>0</v>
      </c>
      <c r="W32" s="72">
        <v>-8133133</v>
      </c>
      <c r="X32" s="72">
        <v>0</v>
      </c>
      <c r="Y32" s="158">
        <v>0</v>
      </c>
      <c r="Z32" s="68">
        <v>0</v>
      </c>
      <c r="AA32" s="68">
        <v>22</v>
      </c>
      <c r="AB32" s="157">
        <f t="shared" si="0"/>
        <v>-4.6427940320876993E-2</v>
      </c>
      <c r="AC32" s="69" t="s">
        <v>122</v>
      </c>
    </row>
    <row r="33" spans="1:29" x14ac:dyDescent="0.25">
      <c r="A33" s="46" t="s">
        <v>94</v>
      </c>
      <c r="B33" s="47">
        <v>44692</v>
      </c>
      <c r="C33" s="48">
        <v>1</v>
      </c>
      <c r="D33" s="48">
        <v>1</v>
      </c>
      <c r="E33" s="57">
        <v>44651</v>
      </c>
      <c r="F33" s="57"/>
      <c r="G33" s="86">
        <v>44687</v>
      </c>
      <c r="H33" s="87">
        <v>800249241</v>
      </c>
      <c r="I33" s="88" t="s">
        <v>123</v>
      </c>
      <c r="J33" s="93">
        <v>800196433</v>
      </c>
      <c r="K33" s="90">
        <v>138454759.30000001</v>
      </c>
      <c r="L33" s="91">
        <v>0</v>
      </c>
      <c r="M33" s="92">
        <v>0</v>
      </c>
      <c r="N33" s="72">
        <v>0</v>
      </c>
      <c r="O33" s="72">
        <v>0</v>
      </c>
      <c r="P33" s="72">
        <v>134898391.30000001</v>
      </c>
      <c r="Q33" s="72">
        <v>0</v>
      </c>
      <c r="R33" s="72">
        <v>0</v>
      </c>
      <c r="S33" s="72">
        <v>0</v>
      </c>
      <c r="T33" s="72">
        <v>3556368</v>
      </c>
      <c r="U33" s="72">
        <v>0</v>
      </c>
      <c r="V33" s="72">
        <v>0</v>
      </c>
      <c r="W33" s="72">
        <v>0</v>
      </c>
      <c r="X33" s="72">
        <v>0</v>
      </c>
      <c r="Y33" s="158">
        <f>K33-SUM(L33:X33)</f>
        <v>0</v>
      </c>
      <c r="Z33" s="68" t="s">
        <v>96</v>
      </c>
      <c r="AA33" s="68">
        <v>183</v>
      </c>
      <c r="AB33" s="157">
        <f t="shared" si="0"/>
        <v>0</v>
      </c>
      <c r="AC33" s="69" t="s">
        <v>97</v>
      </c>
    </row>
    <row r="34" spans="1:29" x14ac:dyDescent="0.25">
      <c r="A34" s="46" t="s">
        <v>94</v>
      </c>
      <c r="B34" s="47">
        <v>44692</v>
      </c>
      <c r="C34" s="48">
        <v>1</v>
      </c>
      <c r="D34" s="48">
        <v>1</v>
      </c>
      <c r="E34" s="57">
        <v>44651</v>
      </c>
      <c r="F34" s="57"/>
      <c r="G34" s="86">
        <v>44687</v>
      </c>
      <c r="H34" s="87">
        <v>800249241</v>
      </c>
      <c r="I34" s="94" t="s">
        <v>124</v>
      </c>
      <c r="J34" s="95">
        <v>830077688</v>
      </c>
      <c r="K34" s="96">
        <v>35458685</v>
      </c>
      <c r="L34" s="97">
        <v>0</v>
      </c>
      <c r="M34" s="98">
        <v>0</v>
      </c>
      <c r="N34" s="99">
        <v>0</v>
      </c>
      <c r="O34" s="99">
        <v>0</v>
      </c>
      <c r="P34" s="99">
        <v>33359593</v>
      </c>
      <c r="Q34" s="99">
        <v>0</v>
      </c>
      <c r="R34" s="99">
        <v>0</v>
      </c>
      <c r="S34" s="99">
        <v>0</v>
      </c>
      <c r="T34" s="99">
        <v>2099092</v>
      </c>
      <c r="U34" s="72">
        <v>0</v>
      </c>
      <c r="V34" s="72">
        <v>0</v>
      </c>
      <c r="W34" s="72">
        <v>0</v>
      </c>
      <c r="X34" s="72">
        <v>0</v>
      </c>
      <c r="Y34" s="158">
        <f>K34-SUM(L34:X34)</f>
        <v>0</v>
      </c>
      <c r="Z34" s="68" t="s">
        <v>96</v>
      </c>
      <c r="AA34" s="68">
        <v>759</v>
      </c>
      <c r="AB34" s="157">
        <f t="shared" si="0"/>
        <v>0</v>
      </c>
      <c r="AC34" s="69" t="s">
        <v>97</v>
      </c>
    </row>
    <row r="35" spans="1:29" x14ac:dyDescent="0.25">
      <c r="A35" s="46" t="s">
        <v>94</v>
      </c>
      <c r="B35" s="47">
        <v>44692</v>
      </c>
      <c r="C35" s="48">
        <v>1</v>
      </c>
      <c r="D35" s="48">
        <v>1</v>
      </c>
      <c r="E35" s="57">
        <v>44651</v>
      </c>
      <c r="F35" s="57"/>
      <c r="G35" s="86">
        <v>44687</v>
      </c>
      <c r="H35" s="100">
        <v>800249241</v>
      </c>
      <c r="I35" s="88" t="s">
        <v>125</v>
      </c>
      <c r="J35" s="93">
        <v>800213883</v>
      </c>
      <c r="K35" s="90">
        <v>123745576.40000001</v>
      </c>
      <c r="L35" s="91">
        <v>0</v>
      </c>
      <c r="M35" s="101">
        <v>0</v>
      </c>
      <c r="N35" s="101">
        <v>0</v>
      </c>
      <c r="O35" s="101">
        <v>0</v>
      </c>
      <c r="P35" s="101">
        <v>119633612</v>
      </c>
      <c r="Q35" s="101">
        <v>453200</v>
      </c>
      <c r="R35" s="101">
        <v>55700</v>
      </c>
      <c r="S35" s="101">
        <v>0</v>
      </c>
      <c r="T35" s="101">
        <v>3603064.4000000004</v>
      </c>
      <c r="U35" s="92">
        <v>0</v>
      </c>
      <c r="V35" s="72">
        <v>0</v>
      </c>
      <c r="W35" s="72">
        <v>0</v>
      </c>
      <c r="X35" s="72">
        <v>0</v>
      </c>
      <c r="Y35" s="158">
        <f>K35-SUM(L35:X35)</f>
        <v>0</v>
      </c>
      <c r="Z35" s="68" t="s">
        <v>96</v>
      </c>
      <c r="AA35" s="68">
        <v>2762</v>
      </c>
      <c r="AB35" s="157">
        <f t="shared" si="0"/>
        <v>0</v>
      </c>
      <c r="AC35" s="69" t="s">
        <v>97</v>
      </c>
    </row>
    <row r="36" spans="1:29" x14ac:dyDescent="0.25">
      <c r="A36" s="82" t="s">
        <v>94</v>
      </c>
      <c r="B36" s="102">
        <v>44692</v>
      </c>
      <c r="C36" s="81">
        <v>1</v>
      </c>
      <c r="D36" s="81">
        <v>1</v>
      </c>
      <c r="E36" s="103">
        <v>44651</v>
      </c>
      <c r="F36" s="103"/>
      <c r="G36" s="104">
        <v>44687</v>
      </c>
      <c r="H36" s="105">
        <v>800249241</v>
      </c>
      <c r="I36" s="94" t="s">
        <v>126</v>
      </c>
      <c r="J36" s="95">
        <v>830077652</v>
      </c>
      <c r="K36" s="96">
        <v>9753807</v>
      </c>
      <c r="L36" s="97">
        <v>0</v>
      </c>
      <c r="M36" s="98">
        <v>0</v>
      </c>
      <c r="N36" s="98">
        <v>0</v>
      </c>
      <c r="O36" s="98">
        <v>0</v>
      </c>
      <c r="P36" s="98">
        <v>9753807</v>
      </c>
      <c r="Q36" s="98">
        <v>0</v>
      </c>
      <c r="R36" s="98">
        <v>0</v>
      </c>
      <c r="S36" s="98">
        <v>0</v>
      </c>
      <c r="T36" s="98">
        <v>0</v>
      </c>
      <c r="U36" s="106">
        <v>0</v>
      </c>
      <c r="V36" s="99">
        <v>0</v>
      </c>
      <c r="W36" s="99">
        <v>0</v>
      </c>
      <c r="X36" s="99">
        <v>0</v>
      </c>
      <c r="Y36" s="176">
        <f>K36-SUM(L36:X36)</f>
        <v>0</v>
      </c>
      <c r="Z36" s="175" t="s">
        <v>96</v>
      </c>
      <c r="AA36" s="175">
        <v>7385</v>
      </c>
      <c r="AB36" s="174">
        <f t="shared" si="0"/>
        <v>0</v>
      </c>
      <c r="AC36" s="173" t="s">
        <v>97</v>
      </c>
    </row>
    <row r="37" spans="1:29" x14ac:dyDescent="0.25">
      <c r="A37" s="82" t="s">
        <v>94</v>
      </c>
      <c r="B37" s="107">
        <v>44692</v>
      </c>
      <c r="C37" s="81">
        <v>1</v>
      </c>
      <c r="D37" s="81">
        <v>1</v>
      </c>
      <c r="E37" s="108">
        <v>44651</v>
      </c>
      <c r="F37" s="108"/>
      <c r="G37" s="109">
        <v>44687</v>
      </c>
      <c r="H37" s="105">
        <v>800249241</v>
      </c>
      <c r="I37" s="46" t="s">
        <v>127</v>
      </c>
      <c r="J37" s="51">
        <v>800216473</v>
      </c>
      <c r="K37" s="77">
        <v>1258784</v>
      </c>
      <c r="L37" s="71">
        <v>0</v>
      </c>
      <c r="M37" s="72">
        <v>0</v>
      </c>
      <c r="N37" s="72">
        <v>0</v>
      </c>
      <c r="O37" s="72">
        <v>0</v>
      </c>
      <c r="P37" s="72">
        <v>1258784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158"/>
      <c r="Z37" s="68"/>
      <c r="AA37" s="68"/>
      <c r="AB37" s="157">
        <v>0.4</v>
      </c>
      <c r="AC37" s="51" t="s">
        <v>128</v>
      </c>
    </row>
    <row r="38" spans="1:29" x14ac:dyDescent="0.25">
      <c r="A38" s="88" t="s">
        <v>94</v>
      </c>
      <c r="B38" s="107">
        <v>44692</v>
      </c>
      <c r="C38" s="87">
        <v>1</v>
      </c>
      <c r="D38" s="87">
        <v>1</v>
      </c>
      <c r="E38" s="110">
        <v>44651</v>
      </c>
      <c r="F38" s="110"/>
      <c r="G38" s="111">
        <v>44687</v>
      </c>
      <c r="H38" s="100">
        <v>800249241</v>
      </c>
      <c r="I38" s="46" t="s">
        <v>129</v>
      </c>
      <c r="J38" s="112">
        <v>900971006</v>
      </c>
      <c r="K38" s="77">
        <v>329125313.19999999</v>
      </c>
      <c r="L38" s="71">
        <v>0</v>
      </c>
      <c r="M38" s="72">
        <v>0</v>
      </c>
      <c r="N38" s="72">
        <v>0</v>
      </c>
      <c r="O38" s="72">
        <v>0</v>
      </c>
      <c r="P38" s="72">
        <v>329125313.19999999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0</v>
      </c>
      <c r="Y38" s="158"/>
      <c r="Z38" s="68">
        <v>0</v>
      </c>
      <c r="AA38" s="68"/>
      <c r="AB38" s="157">
        <v>0.4</v>
      </c>
      <c r="AC38" s="51" t="s">
        <v>128</v>
      </c>
    </row>
    <row r="39" spans="1:29" x14ac:dyDescent="0.25">
      <c r="A39" s="88" t="s">
        <v>94</v>
      </c>
      <c r="B39" s="107">
        <v>44692</v>
      </c>
      <c r="C39" s="87">
        <v>1</v>
      </c>
      <c r="D39" s="87">
        <v>1</v>
      </c>
      <c r="E39" s="110">
        <v>44651</v>
      </c>
      <c r="F39" s="110"/>
      <c r="G39" s="111">
        <v>44687</v>
      </c>
      <c r="H39" s="100">
        <v>900226715</v>
      </c>
      <c r="I39" s="46" t="s">
        <v>129</v>
      </c>
      <c r="J39" s="112">
        <v>900971006</v>
      </c>
      <c r="K39" s="77">
        <v>6969292433.4000015</v>
      </c>
      <c r="L39" s="71">
        <v>-323635815.99999833</v>
      </c>
      <c r="M39" s="72">
        <v>1826041643.5499997</v>
      </c>
      <c r="N39" s="72">
        <v>361263749.23000002</v>
      </c>
      <c r="O39" s="72">
        <v>0</v>
      </c>
      <c r="P39" s="72">
        <v>1297899863.8400006</v>
      </c>
      <c r="Q39" s="72">
        <v>940258000</v>
      </c>
      <c r="R39" s="72">
        <v>0</v>
      </c>
      <c r="S39" s="72">
        <v>0</v>
      </c>
      <c r="T39" s="72">
        <v>2545550690</v>
      </c>
      <c r="U39" s="72">
        <v>337633627</v>
      </c>
      <c r="V39" s="72">
        <v>0</v>
      </c>
      <c r="W39" s="72">
        <v>-15719324.220000001</v>
      </c>
      <c r="X39" s="72">
        <v>0</v>
      </c>
      <c r="Y39" s="158"/>
      <c r="Z39" s="68" t="s">
        <v>96</v>
      </c>
      <c r="AA39" s="68"/>
      <c r="AB39" s="157">
        <v>0.4</v>
      </c>
      <c r="AC39" s="51" t="s">
        <v>128</v>
      </c>
    </row>
    <row r="40" spans="1:29" x14ac:dyDescent="0.25">
      <c r="A40" s="88" t="s">
        <v>94</v>
      </c>
      <c r="B40" s="107">
        <v>44692</v>
      </c>
      <c r="C40" s="87">
        <v>1</v>
      </c>
      <c r="D40" s="87">
        <v>1</v>
      </c>
      <c r="E40" s="110">
        <v>44651</v>
      </c>
      <c r="F40" s="110"/>
      <c r="G40" s="111">
        <v>44683</v>
      </c>
      <c r="H40" s="100">
        <v>800249241</v>
      </c>
      <c r="I40" s="113" t="s">
        <v>130</v>
      </c>
      <c r="J40" s="114">
        <v>800219600</v>
      </c>
      <c r="K40" s="115">
        <v>896430</v>
      </c>
      <c r="L40" s="116">
        <v>0</v>
      </c>
      <c r="M40" s="117">
        <v>0</v>
      </c>
      <c r="N40" s="117">
        <v>0</v>
      </c>
      <c r="O40" s="117">
        <v>0</v>
      </c>
      <c r="P40" s="117">
        <v>896430</v>
      </c>
      <c r="Q40" s="117">
        <v>0</v>
      </c>
      <c r="R40" s="117">
        <v>0</v>
      </c>
      <c r="S40" s="117">
        <v>0</v>
      </c>
      <c r="T40" s="117">
        <v>0</v>
      </c>
      <c r="U40" s="118">
        <v>0</v>
      </c>
      <c r="V40" s="117">
        <v>0</v>
      </c>
      <c r="W40" s="117">
        <v>0</v>
      </c>
      <c r="X40" s="117">
        <v>0</v>
      </c>
      <c r="Y40" s="172"/>
      <c r="Z40" s="171" t="s">
        <v>96</v>
      </c>
      <c r="AA40" s="171"/>
      <c r="AB40" s="170">
        <v>0.4</v>
      </c>
      <c r="AC40" s="69" t="s">
        <v>128</v>
      </c>
    </row>
    <row r="41" spans="1:29" x14ac:dyDescent="0.25">
      <c r="A41" s="88" t="s">
        <v>94</v>
      </c>
      <c r="B41" s="107">
        <v>44692</v>
      </c>
      <c r="C41" s="87">
        <v>1</v>
      </c>
      <c r="D41" s="87">
        <v>1</v>
      </c>
      <c r="E41" s="110">
        <v>44651</v>
      </c>
      <c r="F41" s="110"/>
      <c r="G41" s="111">
        <v>44683</v>
      </c>
      <c r="H41" s="100">
        <v>800249241</v>
      </c>
      <c r="I41" s="88" t="s">
        <v>131</v>
      </c>
      <c r="J41" s="93">
        <v>830077444</v>
      </c>
      <c r="K41" s="90">
        <v>548801</v>
      </c>
      <c r="L41" s="91">
        <v>0</v>
      </c>
      <c r="M41" s="101">
        <v>0</v>
      </c>
      <c r="N41" s="101">
        <v>0</v>
      </c>
      <c r="O41" s="101">
        <v>0</v>
      </c>
      <c r="P41" s="101">
        <v>447801</v>
      </c>
      <c r="Q41" s="101">
        <v>0</v>
      </c>
      <c r="R41" s="101">
        <v>0</v>
      </c>
      <c r="S41" s="101">
        <v>0</v>
      </c>
      <c r="T41" s="101">
        <v>101000</v>
      </c>
      <c r="U41" s="119">
        <v>0</v>
      </c>
      <c r="V41" s="101">
        <v>0</v>
      </c>
      <c r="W41" s="101">
        <v>0</v>
      </c>
      <c r="X41" s="101">
        <v>0</v>
      </c>
      <c r="Y41" s="169"/>
      <c r="Z41" s="168" t="s">
        <v>96</v>
      </c>
      <c r="AA41" s="168"/>
      <c r="AB41" s="167">
        <v>0.4</v>
      </c>
      <c r="AC41" s="51" t="s">
        <v>128</v>
      </c>
    </row>
    <row r="42" spans="1:29" x14ac:dyDescent="0.25">
      <c r="A42" s="88" t="s">
        <v>94</v>
      </c>
      <c r="B42" s="107">
        <v>44692</v>
      </c>
      <c r="C42" s="87">
        <v>1</v>
      </c>
      <c r="D42" s="87">
        <v>1</v>
      </c>
      <c r="E42" s="110">
        <v>44651</v>
      </c>
      <c r="F42" s="110"/>
      <c r="G42" s="111">
        <v>44683</v>
      </c>
      <c r="H42" s="100">
        <v>800249241</v>
      </c>
      <c r="I42" s="88" t="s">
        <v>132</v>
      </c>
      <c r="J42" s="93">
        <v>800209710</v>
      </c>
      <c r="K42" s="90">
        <v>40313148</v>
      </c>
      <c r="L42" s="91">
        <v>0</v>
      </c>
      <c r="M42" s="101">
        <v>123304</v>
      </c>
      <c r="N42" s="101">
        <v>0</v>
      </c>
      <c r="O42" s="101">
        <v>0</v>
      </c>
      <c r="P42" s="101">
        <v>34433125</v>
      </c>
      <c r="Q42" s="101">
        <v>0</v>
      </c>
      <c r="R42" s="101">
        <v>944050</v>
      </c>
      <c r="S42" s="101">
        <v>0</v>
      </c>
      <c r="T42" s="101">
        <v>4812669</v>
      </c>
      <c r="U42" s="119">
        <v>0</v>
      </c>
      <c r="V42" s="101">
        <v>0</v>
      </c>
      <c r="W42" s="101">
        <v>0</v>
      </c>
      <c r="X42" s="101">
        <v>0</v>
      </c>
      <c r="Y42" s="169"/>
      <c r="Z42" s="168" t="s">
        <v>96</v>
      </c>
      <c r="AA42" s="168"/>
      <c r="AB42" s="167">
        <v>0.4</v>
      </c>
      <c r="AC42" s="51" t="s">
        <v>128</v>
      </c>
    </row>
    <row r="43" spans="1:29" x14ac:dyDescent="0.25">
      <c r="A43" s="88" t="s">
        <v>94</v>
      </c>
      <c r="B43" s="107">
        <v>44692</v>
      </c>
      <c r="C43" s="87">
        <v>1</v>
      </c>
      <c r="D43" s="87">
        <v>1</v>
      </c>
      <c r="E43" s="110">
        <v>44651</v>
      </c>
      <c r="F43" s="110"/>
      <c r="G43" s="111">
        <v>44683</v>
      </c>
      <c r="H43" s="100">
        <v>800249241</v>
      </c>
      <c r="I43" s="88" t="s">
        <v>133</v>
      </c>
      <c r="J43" s="93">
        <v>830077650</v>
      </c>
      <c r="K43" s="90">
        <v>75922712</v>
      </c>
      <c r="L43" s="91">
        <v>0</v>
      </c>
      <c r="M43" s="101">
        <v>1594584</v>
      </c>
      <c r="N43" s="101">
        <v>0</v>
      </c>
      <c r="O43" s="101">
        <v>0</v>
      </c>
      <c r="P43" s="101">
        <v>39899596</v>
      </c>
      <c r="Q43" s="101">
        <v>2105392</v>
      </c>
      <c r="R43" s="101">
        <v>1040826</v>
      </c>
      <c r="S43" s="101">
        <v>0</v>
      </c>
      <c r="T43" s="101">
        <v>31282314</v>
      </c>
      <c r="U43" s="119">
        <v>0</v>
      </c>
      <c r="V43" s="101">
        <v>0</v>
      </c>
      <c r="W43" s="101">
        <v>0</v>
      </c>
      <c r="X43" s="101">
        <v>0</v>
      </c>
      <c r="Y43" s="169"/>
      <c r="Z43" s="168" t="s">
        <v>96</v>
      </c>
      <c r="AA43" s="168"/>
      <c r="AB43" s="167">
        <v>0.4</v>
      </c>
      <c r="AC43" s="51" t="s">
        <v>128</v>
      </c>
    </row>
    <row r="44" spans="1:29" x14ac:dyDescent="0.25">
      <c r="A44" s="88" t="s">
        <v>94</v>
      </c>
      <c r="B44" s="107">
        <v>44692</v>
      </c>
      <c r="C44" s="87">
        <v>1</v>
      </c>
      <c r="D44" s="87">
        <v>1</v>
      </c>
      <c r="E44" s="110">
        <v>44651</v>
      </c>
      <c r="F44" s="110"/>
      <c r="G44" s="111">
        <v>44683</v>
      </c>
      <c r="H44" s="100">
        <v>800249241</v>
      </c>
      <c r="I44" s="88" t="s">
        <v>134</v>
      </c>
      <c r="J44" s="93">
        <v>800196939</v>
      </c>
      <c r="K44" s="90">
        <v>353404150</v>
      </c>
      <c r="L44" s="91">
        <v>2855435</v>
      </c>
      <c r="M44" s="101">
        <v>89252</v>
      </c>
      <c r="N44" s="101">
        <v>0</v>
      </c>
      <c r="O44" s="101">
        <v>0</v>
      </c>
      <c r="P44" s="101">
        <v>215576493</v>
      </c>
      <c r="Q44" s="101">
        <v>271861</v>
      </c>
      <c r="R44" s="101">
        <v>473820</v>
      </c>
      <c r="S44" s="101">
        <v>0</v>
      </c>
      <c r="T44" s="101">
        <v>134127389</v>
      </c>
      <c r="U44" s="119">
        <v>0</v>
      </c>
      <c r="V44" s="101">
        <v>0</v>
      </c>
      <c r="W44" s="101">
        <v>0</v>
      </c>
      <c r="X44" s="101">
        <v>0</v>
      </c>
      <c r="Y44" s="169"/>
      <c r="Z44" s="168" t="s">
        <v>96</v>
      </c>
      <c r="AA44" s="168"/>
      <c r="AB44" s="167">
        <v>0.4</v>
      </c>
      <c r="AC44" s="51" t="s">
        <v>128</v>
      </c>
    </row>
    <row r="45" spans="1:29" x14ac:dyDescent="0.25">
      <c r="A45" s="88" t="s">
        <v>94</v>
      </c>
      <c r="B45" s="107">
        <v>44692</v>
      </c>
      <c r="C45" s="87">
        <v>1</v>
      </c>
      <c r="D45" s="87">
        <v>1</v>
      </c>
      <c r="E45" s="110">
        <v>44651</v>
      </c>
      <c r="F45" s="110"/>
      <c r="G45" s="111">
        <v>44683</v>
      </c>
      <c r="H45" s="100">
        <v>800249241</v>
      </c>
      <c r="I45" s="88" t="s">
        <v>135</v>
      </c>
      <c r="J45" s="93">
        <v>900959048</v>
      </c>
      <c r="K45" s="90">
        <v>111080748</v>
      </c>
      <c r="L45" s="91">
        <v>0</v>
      </c>
      <c r="M45" s="101">
        <v>42516583</v>
      </c>
      <c r="N45" s="101">
        <v>0</v>
      </c>
      <c r="O45" s="101">
        <v>0</v>
      </c>
      <c r="P45" s="101">
        <v>68283063</v>
      </c>
      <c r="Q45" s="101">
        <v>69055</v>
      </c>
      <c r="R45" s="101">
        <v>163647</v>
      </c>
      <c r="S45" s="101">
        <v>0</v>
      </c>
      <c r="T45" s="101">
        <v>48400</v>
      </c>
      <c r="U45" s="119">
        <v>0</v>
      </c>
      <c r="V45" s="101">
        <v>0</v>
      </c>
      <c r="W45" s="101">
        <v>0</v>
      </c>
      <c r="X45" s="101">
        <v>0</v>
      </c>
      <c r="Y45" s="169"/>
      <c r="Z45" s="168" t="s">
        <v>96</v>
      </c>
      <c r="AA45" s="168"/>
      <c r="AB45" s="167">
        <v>0.4</v>
      </c>
      <c r="AC45" s="51" t="s">
        <v>128</v>
      </c>
    </row>
    <row r="46" spans="1:29" x14ac:dyDescent="0.25">
      <c r="A46" s="88" t="s">
        <v>94</v>
      </c>
      <c r="B46" s="107">
        <v>44692</v>
      </c>
      <c r="C46" s="87">
        <v>1</v>
      </c>
      <c r="D46" s="87">
        <v>1</v>
      </c>
      <c r="E46" s="110">
        <v>44651</v>
      </c>
      <c r="F46" s="110"/>
      <c r="G46" s="111">
        <v>44683</v>
      </c>
      <c r="H46" s="100">
        <v>900226715</v>
      </c>
      <c r="I46" s="88" t="s">
        <v>135</v>
      </c>
      <c r="J46" s="93">
        <v>900959048</v>
      </c>
      <c r="K46" s="90">
        <v>4265167155</v>
      </c>
      <c r="L46" s="91">
        <v>-1074300338</v>
      </c>
      <c r="M46" s="101">
        <v>1690176591</v>
      </c>
      <c r="N46" s="101">
        <v>292351719</v>
      </c>
      <c r="O46" s="101">
        <v>0</v>
      </c>
      <c r="P46" s="101">
        <v>0</v>
      </c>
      <c r="Q46" s="101">
        <v>428137442</v>
      </c>
      <c r="R46" s="101">
        <v>15025156</v>
      </c>
      <c r="S46" s="101">
        <v>2261462</v>
      </c>
      <c r="T46" s="101">
        <v>1474291018</v>
      </c>
      <c r="U46" s="119">
        <v>1126505678</v>
      </c>
      <c r="V46" s="101">
        <v>0</v>
      </c>
      <c r="W46" s="101">
        <v>-95746</v>
      </c>
      <c r="X46" s="101">
        <v>0</v>
      </c>
      <c r="Y46" s="169"/>
      <c r="Z46" s="168" t="s">
        <v>96</v>
      </c>
      <c r="AA46" s="168"/>
      <c r="AB46" s="167">
        <v>0.4</v>
      </c>
      <c r="AC46" s="51" t="s">
        <v>128</v>
      </c>
    </row>
    <row r="47" spans="1:29" x14ac:dyDescent="0.25">
      <c r="A47" s="88" t="s">
        <v>94</v>
      </c>
      <c r="B47" s="107">
        <v>44692</v>
      </c>
      <c r="C47" s="87">
        <v>1</v>
      </c>
      <c r="D47" s="87">
        <v>1</v>
      </c>
      <c r="E47" s="110">
        <v>44651</v>
      </c>
      <c r="F47" s="110"/>
      <c r="G47" s="111">
        <v>44684</v>
      </c>
      <c r="H47" s="100">
        <v>900226715</v>
      </c>
      <c r="I47" s="88" t="s">
        <v>136</v>
      </c>
      <c r="J47" s="93">
        <v>860007373</v>
      </c>
      <c r="K47" s="90">
        <v>100742547.2</v>
      </c>
      <c r="L47" s="91">
        <v>26439663.000000004</v>
      </c>
      <c r="M47" s="101">
        <v>2110477</v>
      </c>
      <c r="N47" s="101">
        <v>0</v>
      </c>
      <c r="O47" s="101">
        <v>0</v>
      </c>
      <c r="P47" s="101">
        <v>29075363</v>
      </c>
      <c r="Q47" s="101">
        <v>22234438</v>
      </c>
      <c r="R47" s="101">
        <v>444095</v>
      </c>
      <c r="S47" s="101">
        <v>0</v>
      </c>
      <c r="T47" s="101">
        <v>28774813</v>
      </c>
      <c r="U47" s="119">
        <v>0</v>
      </c>
      <c r="V47" s="101">
        <v>0</v>
      </c>
      <c r="W47" s="101">
        <v>-8336301.8000000007</v>
      </c>
      <c r="X47" s="101">
        <v>0</v>
      </c>
      <c r="Y47" s="169"/>
      <c r="Z47" s="168" t="s">
        <v>96</v>
      </c>
      <c r="AA47" s="168"/>
      <c r="AB47" s="167">
        <v>0.4</v>
      </c>
      <c r="AC47" s="51" t="s">
        <v>128</v>
      </c>
    </row>
    <row r="48" spans="1:29" x14ac:dyDescent="0.25">
      <c r="A48" s="88" t="s">
        <v>94</v>
      </c>
      <c r="B48" s="107">
        <v>44692</v>
      </c>
      <c r="C48" s="87">
        <v>1</v>
      </c>
      <c r="D48" s="87">
        <v>1</v>
      </c>
      <c r="E48" s="110">
        <v>44651</v>
      </c>
      <c r="F48" s="110"/>
      <c r="G48" s="111">
        <v>44686</v>
      </c>
      <c r="H48" s="100">
        <v>900226715</v>
      </c>
      <c r="I48" s="88" t="s">
        <v>137</v>
      </c>
      <c r="J48" s="93">
        <v>890601210</v>
      </c>
      <c r="K48" s="90">
        <v>3968882</v>
      </c>
      <c r="L48" s="91">
        <v>3799750</v>
      </c>
      <c r="M48" s="101">
        <v>0</v>
      </c>
      <c r="N48" s="101">
        <v>0</v>
      </c>
      <c r="O48" s="101">
        <v>0</v>
      </c>
      <c r="P48" s="101">
        <v>169132</v>
      </c>
      <c r="Q48" s="101">
        <v>0</v>
      </c>
      <c r="R48" s="101">
        <v>0</v>
      </c>
      <c r="S48" s="101">
        <v>0</v>
      </c>
      <c r="T48" s="101">
        <v>0</v>
      </c>
      <c r="U48" s="119">
        <v>0</v>
      </c>
      <c r="V48" s="101">
        <v>0</v>
      </c>
      <c r="W48" s="101">
        <v>0</v>
      </c>
      <c r="X48" s="101">
        <v>0</v>
      </c>
      <c r="Y48" s="169"/>
      <c r="Z48" s="168" t="s">
        <v>96</v>
      </c>
      <c r="AA48" s="168"/>
      <c r="AB48" s="167">
        <v>0.4</v>
      </c>
      <c r="AC48" s="51" t="s">
        <v>128</v>
      </c>
    </row>
    <row r="49" spans="1:29" x14ac:dyDescent="0.25">
      <c r="A49" s="88" t="s">
        <v>94</v>
      </c>
      <c r="B49" s="107">
        <v>44692</v>
      </c>
      <c r="C49" s="87">
        <v>1</v>
      </c>
      <c r="D49" s="87">
        <v>1</v>
      </c>
      <c r="E49" s="110">
        <v>44651</v>
      </c>
      <c r="F49" s="110"/>
      <c r="G49" s="111">
        <v>44691</v>
      </c>
      <c r="H49" s="100">
        <v>900226715</v>
      </c>
      <c r="I49" s="88" t="s">
        <v>138</v>
      </c>
      <c r="J49" s="93">
        <v>899999017</v>
      </c>
      <c r="K49" s="90">
        <v>776170937</v>
      </c>
      <c r="L49" s="91">
        <v>175052343</v>
      </c>
      <c r="M49" s="101">
        <v>404107033</v>
      </c>
      <c r="N49" s="101">
        <v>0</v>
      </c>
      <c r="O49" s="101">
        <v>0</v>
      </c>
      <c r="P49" s="101">
        <v>23038591</v>
      </c>
      <c r="Q49" s="101">
        <v>114249855</v>
      </c>
      <c r="R49" s="101">
        <v>8701618</v>
      </c>
      <c r="S49" s="101">
        <v>0</v>
      </c>
      <c r="T49" s="101">
        <v>46901497</v>
      </c>
      <c r="U49" s="119">
        <v>4120000</v>
      </c>
      <c r="V49" s="101">
        <v>0</v>
      </c>
      <c r="W49" s="101">
        <v>0</v>
      </c>
      <c r="X49" s="101">
        <v>0</v>
      </c>
      <c r="Y49" s="169"/>
      <c r="Z49" s="168" t="s">
        <v>96</v>
      </c>
      <c r="AA49" s="168"/>
      <c r="AB49" s="167">
        <v>0.4</v>
      </c>
      <c r="AC49" s="51" t="s">
        <v>128</v>
      </c>
    </row>
    <row r="50" spans="1:29" x14ac:dyDescent="0.25">
      <c r="A50" s="88" t="s">
        <v>94</v>
      </c>
      <c r="B50" s="107">
        <v>44652</v>
      </c>
      <c r="C50" s="87">
        <v>1</v>
      </c>
      <c r="D50" s="87">
        <v>1</v>
      </c>
      <c r="E50" s="110">
        <v>44620</v>
      </c>
      <c r="F50" s="110"/>
      <c r="G50" s="111">
        <v>44680</v>
      </c>
      <c r="H50" s="100">
        <v>900226715</v>
      </c>
      <c r="I50" s="88" t="s">
        <v>139</v>
      </c>
      <c r="J50" s="120">
        <v>860007336</v>
      </c>
      <c r="K50" s="90">
        <v>114932189</v>
      </c>
      <c r="L50" s="91">
        <v>30209068</v>
      </c>
      <c r="M50" s="101">
        <v>0</v>
      </c>
      <c r="N50" s="101">
        <v>0</v>
      </c>
      <c r="O50" s="101">
        <v>0</v>
      </c>
      <c r="P50" s="101">
        <v>75836836</v>
      </c>
      <c r="Q50" s="101">
        <v>2437880</v>
      </c>
      <c r="R50" s="101">
        <v>0</v>
      </c>
      <c r="S50" s="101">
        <v>0</v>
      </c>
      <c r="T50" s="101">
        <v>6502802</v>
      </c>
      <c r="U50" s="119">
        <v>0</v>
      </c>
      <c r="V50" s="101">
        <v>0</v>
      </c>
      <c r="W50" s="101">
        <v>-54397</v>
      </c>
      <c r="X50" s="101">
        <v>0</v>
      </c>
      <c r="Y50" s="169"/>
      <c r="Z50" s="168" t="s">
        <v>96</v>
      </c>
      <c r="AA50" s="168"/>
      <c r="AB50" s="167">
        <v>0.4</v>
      </c>
      <c r="AC50" s="51" t="s">
        <v>128</v>
      </c>
    </row>
    <row r="51" spans="1:29" x14ac:dyDescent="0.25">
      <c r="A51" s="88" t="s">
        <v>94</v>
      </c>
      <c r="B51" s="107">
        <v>44682</v>
      </c>
      <c r="C51" s="87">
        <v>1</v>
      </c>
      <c r="D51" s="87">
        <v>1</v>
      </c>
      <c r="E51" s="110">
        <v>44592</v>
      </c>
      <c r="F51" s="110"/>
      <c r="G51" s="111">
        <v>44592</v>
      </c>
      <c r="H51" s="87">
        <v>900226715</v>
      </c>
      <c r="I51" s="113" t="s">
        <v>140</v>
      </c>
      <c r="J51" s="121">
        <v>900536325</v>
      </c>
      <c r="K51" s="115">
        <v>2180931722</v>
      </c>
      <c r="L51" s="116">
        <v>686763645</v>
      </c>
      <c r="M51" s="117">
        <v>559623408</v>
      </c>
      <c r="N51" s="117">
        <v>0</v>
      </c>
      <c r="O51" s="117">
        <v>0</v>
      </c>
      <c r="P51" s="117">
        <v>486374150</v>
      </c>
      <c r="Q51" s="117">
        <v>145357231</v>
      </c>
      <c r="R51" s="117">
        <v>20182282</v>
      </c>
      <c r="S51" s="117">
        <v>0</v>
      </c>
      <c r="T51" s="117">
        <v>237641369</v>
      </c>
      <c r="U51" s="101">
        <v>50652590</v>
      </c>
      <c r="V51" s="101">
        <v>0</v>
      </c>
      <c r="W51" s="101">
        <v>-5662953</v>
      </c>
      <c r="X51" s="101">
        <v>0</v>
      </c>
      <c r="Y51" s="169"/>
      <c r="Z51" s="168" t="s">
        <v>96</v>
      </c>
      <c r="AA51" s="168"/>
      <c r="AB51" s="167">
        <v>0.4</v>
      </c>
      <c r="AC51" s="51" t="s">
        <v>128</v>
      </c>
    </row>
    <row r="52" spans="1:29" x14ac:dyDescent="0.25">
      <c r="A52" s="88" t="s">
        <v>94</v>
      </c>
      <c r="B52" s="107">
        <v>44682</v>
      </c>
      <c r="C52" s="87">
        <v>1</v>
      </c>
      <c r="D52" s="87">
        <v>1</v>
      </c>
      <c r="E52" s="110">
        <v>44651</v>
      </c>
      <c r="F52" s="110"/>
      <c r="G52" s="111">
        <v>44700</v>
      </c>
      <c r="H52" s="87">
        <v>800249241</v>
      </c>
      <c r="I52" s="88" t="s">
        <v>141</v>
      </c>
      <c r="J52" s="93">
        <v>900958564</v>
      </c>
      <c r="K52" s="90">
        <v>262018592.69999999</v>
      </c>
      <c r="L52" s="91">
        <v>17167740.999999989</v>
      </c>
      <c r="M52" s="101">
        <v>81183284</v>
      </c>
      <c r="N52" s="101">
        <v>0</v>
      </c>
      <c r="O52" s="101">
        <v>0</v>
      </c>
      <c r="P52" s="101">
        <v>150366473</v>
      </c>
      <c r="Q52" s="101">
        <v>3712901</v>
      </c>
      <c r="R52" s="101">
        <v>9588194</v>
      </c>
      <c r="S52" s="101">
        <v>0</v>
      </c>
      <c r="T52" s="101">
        <v>0</v>
      </c>
      <c r="U52" s="101">
        <v>0</v>
      </c>
      <c r="V52" s="101">
        <v>0</v>
      </c>
      <c r="W52" s="101">
        <v>0</v>
      </c>
      <c r="X52" s="101">
        <v>0</v>
      </c>
      <c r="Y52" s="169"/>
      <c r="Z52" s="168" t="s">
        <v>96</v>
      </c>
      <c r="AA52" s="168"/>
      <c r="AB52" s="167">
        <v>0.4</v>
      </c>
      <c r="AC52" s="51" t="s">
        <v>128</v>
      </c>
    </row>
    <row r="53" spans="1:29" x14ac:dyDescent="0.25">
      <c r="A53" s="88" t="s">
        <v>94</v>
      </c>
      <c r="B53" s="107">
        <v>44682</v>
      </c>
      <c r="C53" s="87">
        <v>1</v>
      </c>
      <c r="D53" s="87">
        <v>1</v>
      </c>
      <c r="E53" s="110">
        <v>44651</v>
      </c>
      <c r="F53" s="110"/>
      <c r="G53" s="111">
        <v>44700</v>
      </c>
      <c r="H53" s="87">
        <v>900226715</v>
      </c>
      <c r="I53" s="88" t="s">
        <v>141</v>
      </c>
      <c r="J53" s="93">
        <v>900958564</v>
      </c>
      <c r="K53" s="90">
        <v>1176505014</v>
      </c>
      <c r="L53" s="91">
        <v>-221944833</v>
      </c>
      <c r="M53" s="122">
        <v>948802265</v>
      </c>
      <c r="N53" s="101">
        <v>0</v>
      </c>
      <c r="O53" s="101">
        <v>0</v>
      </c>
      <c r="P53" s="101">
        <v>68589254</v>
      </c>
      <c r="Q53" s="101">
        <v>17057277</v>
      </c>
      <c r="R53" s="101">
        <v>719100</v>
      </c>
      <c r="S53" s="101">
        <v>3200</v>
      </c>
      <c r="T53" s="101">
        <v>145900799</v>
      </c>
      <c r="U53" s="101">
        <v>221944833</v>
      </c>
      <c r="V53" s="101">
        <v>0</v>
      </c>
      <c r="W53" s="101">
        <v>-4566881</v>
      </c>
      <c r="X53" s="101">
        <v>0</v>
      </c>
      <c r="Y53" s="169"/>
      <c r="Z53" s="168" t="s">
        <v>96</v>
      </c>
      <c r="AA53" s="168">
        <v>134</v>
      </c>
      <c r="AB53" s="160">
        <f>L53/K53</f>
        <v>-0.1886475878631487</v>
      </c>
      <c r="AC53" s="51" t="s">
        <v>122</v>
      </c>
    </row>
    <row r="54" spans="1:29" x14ac:dyDescent="0.25">
      <c r="A54" s="88" t="s">
        <v>94</v>
      </c>
      <c r="B54" s="107">
        <v>44701</v>
      </c>
      <c r="C54" s="87">
        <v>1</v>
      </c>
      <c r="D54" s="87">
        <v>1</v>
      </c>
      <c r="E54" s="110">
        <v>44620</v>
      </c>
      <c r="F54" s="110"/>
      <c r="G54" s="111">
        <v>44704</v>
      </c>
      <c r="H54" s="87">
        <v>900226715</v>
      </c>
      <c r="I54" s="88" t="s">
        <v>142</v>
      </c>
      <c r="J54" s="120">
        <v>900578105</v>
      </c>
      <c r="K54" s="90">
        <v>13939787</v>
      </c>
      <c r="L54" s="91">
        <v>13939787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1">
        <v>0</v>
      </c>
      <c r="W54" s="101">
        <v>0</v>
      </c>
      <c r="X54" s="101">
        <v>0</v>
      </c>
      <c r="Y54" s="169"/>
      <c r="Z54" s="168" t="s">
        <v>96</v>
      </c>
      <c r="AA54" s="168"/>
      <c r="AB54" s="167">
        <v>0.4</v>
      </c>
      <c r="AC54" s="51" t="s">
        <v>128</v>
      </c>
    </row>
    <row r="55" spans="1:29" x14ac:dyDescent="0.25">
      <c r="A55" s="88" t="s">
        <v>94</v>
      </c>
      <c r="B55" s="107">
        <v>44701</v>
      </c>
      <c r="C55" s="87">
        <v>1</v>
      </c>
      <c r="D55" s="87">
        <v>1</v>
      </c>
      <c r="E55" s="110">
        <v>44681</v>
      </c>
      <c r="F55" s="110"/>
      <c r="G55" s="111">
        <v>44704</v>
      </c>
      <c r="H55" s="87">
        <v>900226715</v>
      </c>
      <c r="I55" s="88" t="s">
        <v>143</v>
      </c>
      <c r="J55" s="120">
        <v>860037950</v>
      </c>
      <c r="K55" s="90">
        <v>5445107217</v>
      </c>
      <c r="L55" s="91">
        <v>306558544</v>
      </c>
      <c r="M55" s="101">
        <v>2191325571</v>
      </c>
      <c r="N55" s="101">
        <v>5944095</v>
      </c>
      <c r="O55" s="101">
        <v>0</v>
      </c>
      <c r="P55" s="101">
        <v>29290277</v>
      </c>
      <c r="Q55" s="101">
        <v>1081711066</v>
      </c>
      <c r="R55" s="101">
        <v>38579515</v>
      </c>
      <c r="S55" s="101">
        <v>10600</v>
      </c>
      <c r="T55" s="101">
        <v>377566959</v>
      </c>
      <c r="U55" s="101">
        <v>1430406013</v>
      </c>
      <c r="V55" s="101">
        <v>0</v>
      </c>
      <c r="W55" s="101">
        <v>-16285423</v>
      </c>
      <c r="X55" s="101">
        <v>0</v>
      </c>
      <c r="Y55" s="169"/>
      <c r="Z55" s="168" t="s">
        <v>96</v>
      </c>
      <c r="AA55" s="168"/>
      <c r="AB55" s="167">
        <v>0.4</v>
      </c>
      <c r="AC55" s="51" t="s">
        <v>128</v>
      </c>
    </row>
    <row r="56" spans="1:29" x14ac:dyDescent="0.25">
      <c r="A56" s="88" t="s">
        <v>94</v>
      </c>
      <c r="B56" s="107">
        <v>44701</v>
      </c>
      <c r="C56" s="87">
        <v>1</v>
      </c>
      <c r="D56" s="87">
        <v>1</v>
      </c>
      <c r="E56" s="110">
        <v>44681</v>
      </c>
      <c r="F56" s="110"/>
      <c r="G56" s="111">
        <v>44705</v>
      </c>
      <c r="H56" s="87">
        <v>900226715</v>
      </c>
      <c r="I56" s="88" t="s">
        <v>144</v>
      </c>
      <c r="J56" s="93">
        <v>860015905</v>
      </c>
      <c r="K56" s="90">
        <v>4794099</v>
      </c>
      <c r="L56" s="91">
        <v>0</v>
      </c>
      <c r="M56" s="101">
        <v>282694</v>
      </c>
      <c r="N56" s="101">
        <v>0</v>
      </c>
      <c r="O56" s="101">
        <v>0</v>
      </c>
      <c r="P56" s="101">
        <v>2339270</v>
      </c>
      <c r="Q56" s="101">
        <v>2172135</v>
      </c>
      <c r="R56" s="101">
        <v>0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101">
        <v>0</v>
      </c>
      <c r="Y56" s="169"/>
      <c r="Z56" s="168" t="s">
        <v>96</v>
      </c>
      <c r="AA56" s="168"/>
      <c r="AB56" s="167">
        <v>0.4</v>
      </c>
      <c r="AC56" s="51" t="s">
        <v>128</v>
      </c>
    </row>
    <row r="57" spans="1:29" x14ac:dyDescent="0.25">
      <c r="A57" s="94" t="s">
        <v>94</v>
      </c>
      <c r="B57" s="123">
        <v>44701</v>
      </c>
      <c r="C57" s="124">
        <v>1</v>
      </c>
      <c r="D57" s="124">
        <v>1</v>
      </c>
      <c r="E57" s="125">
        <v>44695</v>
      </c>
      <c r="F57" s="125"/>
      <c r="G57" s="126">
        <v>44706</v>
      </c>
      <c r="H57" s="124">
        <v>900226715</v>
      </c>
      <c r="I57" s="94" t="s">
        <v>145</v>
      </c>
      <c r="J57" s="95">
        <v>830113849</v>
      </c>
      <c r="K57" s="96">
        <v>90896236</v>
      </c>
      <c r="L57" s="97">
        <v>57281472</v>
      </c>
      <c r="M57" s="98">
        <v>7270735</v>
      </c>
      <c r="N57" s="98">
        <v>0</v>
      </c>
      <c r="O57" s="98">
        <v>0</v>
      </c>
      <c r="P57" s="98">
        <v>24591961</v>
      </c>
      <c r="Q57" s="98">
        <v>631568</v>
      </c>
      <c r="R57" s="98">
        <v>0</v>
      </c>
      <c r="S57" s="98">
        <v>0</v>
      </c>
      <c r="T57" s="98">
        <v>1120500</v>
      </c>
      <c r="U57" s="98">
        <v>0</v>
      </c>
      <c r="V57" s="98">
        <v>0</v>
      </c>
      <c r="W57" s="98">
        <v>0</v>
      </c>
      <c r="X57" s="98">
        <v>0</v>
      </c>
      <c r="Y57" s="166"/>
      <c r="Z57" s="165" t="s">
        <v>96</v>
      </c>
      <c r="AA57" s="165"/>
      <c r="AB57" s="164">
        <v>0.4</v>
      </c>
      <c r="AC57" s="163" t="s">
        <v>128</v>
      </c>
    </row>
    <row r="58" spans="1:29" x14ac:dyDescent="0.25">
      <c r="A58" s="46" t="s">
        <v>94</v>
      </c>
      <c r="B58" s="47">
        <v>44682</v>
      </c>
      <c r="C58" s="48">
        <v>1</v>
      </c>
      <c r="D58" s="48">
        <v>1</v>
      </c>
      <c r="E58" s="49">
        <v>44619</v>
      </c>
      <c r="F58" s="49"/>
      <c r="G58" s="50">
        <v>44712</v>
      </c>
      <c r="H58" s="48">
        <v>900226715</v>
      </c>
      <c r="I58" s="46" t="s">
        <v>95</v>
      </c>
      <c r="J58" s="51">
        <v>900485519</v>
      </c>
      <c r="K58" s="52">
        <v>157833674</v>
      </c>
      <c r="L58" s="53">
        <v>146875278</v>
      </c>
      <c r="M58" s="54">
        <v>1938600</v>
      </c>
      <c r="N58" s="54">
        <v>0</v>
      </c>
      <c r="O58" s="54">
        <v>0</v>
      </c>
      <c r="P58" s="55">
        <v>3136980</v>
      </c>
      <c r="Q58" s="55">
        <v>1053033</v>
      </c>
      <c r="R58" s="54">
        <v>4829783</v>
      </c>
      <c r="S58" s="54">
        <v>0</v>
      </c>
      <c r="T58" s="54">
        <v>0</v>
      </c>
      <c r="U58" s="54">
        <v>0</v>
      </c>
      <c r="V58" s="54">
        <v>0</v>
      </c>
      <c r="W58" s="54">
        <v>-931411</v>
      </c>
      <c r="X58" s="54">
        <v>0</v>
      </c>
      <c r="Y58" s="62">
        <v>0</v>
      </c>
      <c r="Z58" s="68">
        <v>0</v>
      </c>
      <c r="AA58" s="68">
        <v>2783</v>
      </c>
      <c r="AB58" s="157">
        <f t="shared" ref="AB58:AB66" si="2">L58/K58</f>
        <v>0.93056997456702428</v>
      </c>
      <c r="AC58" s="51" t="s">
        <v>122</v>
      </c>
    </row>
    <row r="59" spans="1:29" x14ac:dyDescent="0.25">
      <c r="A59" s="46" t="s">
        <v>94</v>
      </c>
      <c r="B59" s="47">
        <v>44714</v>
      </c>
      <c r="C59" s="48">
        <v>1</v>
      </c>
      <c r="D59" s="48">
        <v>1</v>
      </c>
      <c r="E59" s="57">
        <v>43039</v>
      </c>
      <c r="F59" s="57"/>
      <c r="G59" s="50">
        <v>44714</v>
      </c>
      <c r="H59" s="48">
        <v>800249241</v>
      </c>
      <c r="I59" s="46" t="s">
        <v>146</v>
      </c>
      <c r="J59" s="127">
        <v>891180098</v>
      </c>
      <c r="K59" s="77">
        <v>115493915</v>
      </c>
      <c r="L59" s="71">
        <v>79007875</v>
      </c>
      <c r="M59" s="72">
        <v>23271601</v>
      </c>
      <c r="N59" s="72">
        <v>0</v>
      </c>
      <c r="O59" s="72">
        <v>0</v>
      </c>
      <c r="P59" s="72">
        <v>7717412</v>
      </c>
      <c r="Q59" s="72">
        <v>98895</v>
      </c>
      <c r="R59" s="72">
        <v>5550510</v>
      </c>
      <c r="S59" s="72">
        <v>0</v>
      </c>
      <c r="T59" s="72">
        <v>331885</v>
      </c>
      <c r="U59" s="72">
        <v>0</v>
      </c>
      <c r="V59" s="72">
        <v>0</v>
      </c>
      <c r="W59" s="72">
        <v>-484263</v>
      </c>
      <c r="X59" s="72">
        <v>0</v>
      </c>
      <c r="Y59" s="62">
        <v>0</v>
      </c>
      <c r="Z59" s="68">
        <v>0</v>
      </c>
      <c r="AA59" s="68">
        <v>20</v>
      </c>
      <c r="AB59" s="157">
        <f t="shared" si="2"/>
        <v>0.68408690622358759</v>
      </c>
      <c r="AC59" s="51" t="s">
        <v>122</v>
      </c>
    </row>
    <row r="60" spans="1:29" x14ac:dyDescent="0.25">
      <c r="A60" s="46" t="s">
        <v>94</v>
      </c>
      <c r="B60" s="47">
        <v>44714</v>
      </c>
      <c r="C60" s="48">
        <v>1</v>
      </c>
      <c r="D60" s="48">
        <v>1</v>
      </c>
      <c r="E60" s="57">
        <v>44620</v>
      </c>
      <c r="F60" s="57"/>
      <c r="G60" s="50">
        <v>44714</v>
      </c>
      <c r="H60" s="48">
        <v>900226715</v>
      </c>
      <c r="I60" s="46" t="s">
        <v>146</v>
      </c>
      <c r="J60" s="127">
        <v>891180098</v>
      </c>
      <c r="K60" s="77">
        <v>130883495.8</v>
      </c>
      <c r="L60" s="71">
        <v>52109951</v>
      </c>
      <c r="M60" s="72">
        <v>52093025</v>
      </c>
      <c r="N60" s="72">
        <v>3429880</v>
      </c>
      <c r="O60" s="72">
        <v>0</v>
      </c>
      <c r="P60" s="72">
        <v>881265</v>
      </c>
      <c r="Q60" s="72">
        <v>0</v>
      </c>
      <c r="R60" s="72">
        <v>10061882</v>
      </c>
      <c r="S60" s="72">
        <v>0</v>
      </c>
      <c r="T60" s="72">
        <v>12310113</v>
      </c>
      <c r="U60" s="72">
        <v>0</v>
      </c>
      <c r="V60" s="72">
        <v>0</v>
      </c>
      <c r="W60" s="72">
        <v>-2620.2000000000116</v>
      </c>
      <c r="X60" s="72">
        <v>0</v>
      </c>
      <c r="Y60" s="62">
        <v>0</v>
      </c>
      <c r="Z60" s="68">
        <v>0</v>
      </c>
      <c r="AA60" s="68">
        <v>75</v>
      </c>
      <c r="AB60" s="157">
        <f t="shared" si="2"/>
        <v>0.3981399693023786</v>
      </c>
      <c r="AC60" s="51"/>
    </row>
    <row r="61" spans="1:29" x14ac:dyDescent="0.25">
      <c r="A61" s="46" t="s">
        <v>94</v>
      </c>
      <c r="B61" s="47">
        <v>44715</v>
      </c>
      <c r="C61" s="48">
        <v>1</v>
      </c>
      <c r="D61" s="48">
        <v>1</v>
      </c>
      <c r="E61" s="57">
        <v>43039</v>
      </c>
      <c r="F61" s="57"/>
      <c r="G61" s="50">
        <v>44715</v>
      </c>
      <c r="H61" s="48">
        <v>800249241</v>
      </c>
      <c r="I61" s="46" t="s">
        <v>147</v>
      </c>
      <c r="J61" s="112">
        <v>900211477</v>
      </c>
      <c r="K61" s="77">
        <v>2710265</v>
      </c>
      <c r="L61" s="71">
        <v>1956800</v>
      </c>
      <c r="M61" s="72">
        <v>0</v>
      </c>
      <c r="N61" s="72">
        <v>0</v>
      </c>
      <c r="O61" s="72">
        <v>0</v>
      </c>
      <c r="P61" s="72">
        <v>249865</v>
      </c>
      <c r="Q61" s="72">
        <v>0</v>
      </c>
      <c r="R61" s="72">
        <v>0</v>
      </c>
      <c r="S61" s="72">
        <v>0</v>
      </c>
      <c r="T61" s="72">
        <v>0</v>
      </c>
      <c r="U61" s="72">
        <v>0</v>
      </c>
      <c r="V61" s="72">
        <v>0</v>
      </c>
      <c r="W61" s="72">
        <v>503600</v>
      </c>
      <c r="X61" s="72">
        <v>0</v>
      </c>
      <c r="Y61" s="55">
        <v>0</v>
      </c>
      <c r="Z61" s="55">
        <v>0</v>
      </c>
      <c r="AA61" s="162">
        <v>2</v>
      </c>
      <c r="AB61" s="160">
        <f t="shared" si="2"/>
        <v>0.72199581959697667</v>
      </c>
      <c r="AC61" s="51" t="s">
        <v>122</v>
      </c>
    </row>
    <row r="62" spans="1:29" x14ac:dyDescent="0.25">
      <c r="A62" s="46" t="s">
        <v>94</v>
      </c>
      <c r="B62" s="47">
        <v>44715</v>
      </c>
      <c r="C62" s="48">
        <v>1</v>
      </c>
      <c r="D62" s="48">
        <v>1</v>
      </c>
      <c r="E62" s="57">
        <v>44651</v>
      </c>
      <c r="F62" s="57"/>
      <c r="G62" s="50">
        <v>44715</v>
      </c>
      <c r="H62" s="48">
        <v>900226715</v>
      </c>
      <c r="I62" s="46" t="s">
        <v>147</v>
      </c>
      <c r="J62" s="112">
        <v>900211477</v>
      </c>
      <c r="K62" s="77">
        <v>19509726</v>
      </c>
      <c r="L62" s="71">
        <v>559256</v>
      </c>
      <c r="M62" s="72">
        <v>3529649</v>
      </c>
      <c r="N62" s="72">
        <v>0</v>
      </c>
      <c r="O62" s="72">
        <v>0</v>
      </c>
      <c r="P62" s="72">
        <v>9853001</v>
      </c>
      <c r="Q62" s="72">
        <v>0</v>
      </c>
      <c r="R62" s="72">
        <v>0</v>
      </c>
      <c r="S62" s="72">
        <v>0</v>
      </c>
      <c r="T62" s="72">
        <v>5567820</v>
      </c>
      <c r="U62" s="72">
        <v>0</v>
      </c>
      <c r="V62" s="72">
        <v>0</v>
      </c>
      <c r="W62" s="72">
        <v>0</v>
      </c>
      <c r="X62" s="72">
        <v>0</v>
      </c>
      <c r="Y62" s="55">
        <v>0</v>
      </c>
      <c r="Z62" s="55">
        <v>0</v>
      </c>
      <c r="AA62" s="162">
        <v>39</v>
      </c>
      <c r="AB62" s="160">
        <f t="shared" si="2"/>
        <v>2.866549740370521E-2</v>
      </c>
      <c r="AC62" s="51" t="s">
        <v>122</v>
      </c>
    </row>
    <row r="63" spans="1:29" x14ac:dyDescent="0.25">
      <c r="A63" s="46" t="s">
        <v>94</v>
      </c>
      <c r="B63" s="47">
        <v>44719</v>
      </c>
      <c r="C63" s="48">
        <v>1</v>
      </c>
      <c r="D63" s="48">
        <v>1</v>
      </c>
      <c r="E63" s="57">
        <v>44196</v>
      </c>
      <c r="F63" s="57"/>
      <c r="G63" s="50">
        <v>44719</v>
      </c>
      <c r="H63" s="48">
        <v>900226715</v>
      </c>
      <c r="I63" s="46" t="s">
        <v>148</v>
      </c>
      <c r="J63" s="112">
        <v>828000386</v>
      </c>
      <c r="K63" s="77">
        <v>5495920</v>
      </c>
      <c r="L63" s="71">
        <v>-2413590</v>
      </c>
      <c r="M63" s="72">
        <v>3717750</v>
      </c>
      <c r="N63" s="72">
        <v>0</v>
      </c>
      <c r="O63" s="72">
        <v>0</v>
      </c>
      <c r="P63" s="72">
        <v>989380</v>
      </c>
      <c r="Q63" s="72">
        <v>0</v>
      </c>
      <c r="R63" s="72">
        <v>0</v>
      </c>
      <c r="S63" s="72">
        <v>0</v>
      </c>
      <c r="T63" s="72">
        <v>788790</v>
      </c>
      <c r="U63" s="72">
        <v>2413590</v>
      </c>
      <c r="V63" s="72">
        <v>0</v>
      </c>
      <c r="W63" s="72">
        <v>0</v>
      </c>
      <c r="X63" s="72">
        <v>0</v>
      </c>
      <c r="Y63" s="161">
        <f>K63-SUM(L63:X63)</f>
        <v>0</v>
      </c>
      <c r="Z63" s="68"/>
      <c r="AA63" s="68">
        <v>2656</v>
      </c>
      <c r="AB63" s="160">
        <f t="shared" si="2"/>
        <v>-0.43916032256655846</v>
      </c>
      <c r="AC63" s="51" t="s">
        <v>97</v>
      </c>
    </row>
    <row r="64" spans="1:29" x14ac:dyDescent="0.25">
      <c r="A64" s="46" t="s">
        <v>94</v>
      </c>
      <c r="B64" s="47">
        <v>44719</v>
      </c>
      <c r="C64" s="48">
        <v>1</v>
      </c>
      <c r="D64" s="48">
        <v>1</v>
      </c>
      <c r="E64" s="128">
        <v>44742</v>
      </c>
      <c r="F64" s="129"/>
      <c r="G64" s="130">
        <v>44719</v>
      </c>
      <c r="H64" s="48">
        <v>900226715</v>
      </c>
      <c r="I64" s="58" t="s">
        <v>149</v>
      </c>
      <c r="J64" s="59">
        <v>901230560</v>
      </c>
      <c r="K64" s="70">
        <v>12599400</v>
      </c>
      <c r="L64" s="71">
        <v>8817400</v>
      </c>
      <c r="M64" s="72">
        <v>3782000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72">
        <v>0</v>
      </c>
      <c r="U64" s="72">
        <v>0</v>
      </c>
      <c r="V64" s="72">
        <v>0</v>
      </c>
      <c r="W64" s="72">
        <v>0</v>
      </c>
      <c r="X64" s="72">
        <v>0</v>
      </c>
      <c r="Y64" s="54">
        <v>0</v>
      </c>
      <c r="Z64" s="54">
        <v>0</v>
      </c>
      <c r="AA64" s="68">
        <v>12</v>
      </c>
      <c r="AB64" s="157">
        <f t="shared" si="2"/>
        <v>0.69982697588774068</v>
      </c>
      <c r="AC64" s="69" t="s">
        <v>99</v>
      </c>
    </row>
    <row r="65" spans="1:29" x14ac:dyDescent="0.25">
      <c r="A65" s="46" t="s">
        <v>94</v>
      </c>
      <c r="B65" s="47">
        <v>44722</v>
      </c>
      <c r="C65" s="48">
        <v>1</v>
      </c>
      <c r="D65" s="48">
        <v>1</v>
      </c>
      <c r="E65" s="128">
        <v>44681</v>
      </c>
      <c r="F65" s="57"/>
      <c r="G65" s="130">
        <v>44722</v>
      </c>
      <c r="H65" s="48">
        <v>900226715</v>
      </c>
      <c r="I65" s="58" t="s">
        <v>150</v>
      </c>
      <c r="J65" s="59">
        <v>900807126</v>
      </c>
      <c r="K65" s="70">
        <v>25483186</v>
      </c>
      <c r="L65" s="71">
        <v>13532104</v>
      </c>
      <c r="M65" s="72">
        <v>7112645</v>
      </c>
      <c r="N65" s="72">
        <v>4838437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159">
        <v>24</v>
      </c>
      <c r="AB65" s="157">
        <f t="shared" si="2"/>
        <v>0.53102088569302131</v>
      </c>
      <c r="AC65" s="69" t="s">
        <v>99</v>
      </c>
    </row>
    <row r="66" spans="1:29" x14ac:dyDescent="0.25">
      <c r="A66" s="46" t="s">
        <v>94</v>
      </c>
      <c r="B66" s="47">
        <v>44722</v>
      </c>
      <c r="C66" s="48">
        <v>1</v>
      </c>
      <c r="D66" s="48">
        <v>1</v>
      </c>
      <c r="E66" s="128">
        <v>44711</v>
      </c>
      <c r="F66" s="57"/>
      <c r="G66" s="130">
        <v>44722</v>
      </c>
      <c r="H66" s="131">
        <v>900226715</v>
      </c>
      <c r="I66" s="58" t="s">
        <v>151</v>
      </c>
      <c r="J66" s="59">
        <v>900123436</v>
      </c>
      <c r="K66" s="70">
        <v>157246801.01020408</v>
      </c>
      <c r="L66" s="71">
        <v>93012321.010204077</v>
      </c>
      <c r="M66" s="72">
        <v>50104960</v>
      </c>
      <c r="N66" s="72">
        <v>9644320</v>
      </c>
      <c r="O66" s="72">
        <v>0</v>
      </c>
      <c r="P66" s="72">
        <v>4422000</v>
      </c>
      <c r="Q66" s="72">
        <v>63200</v>
      </c>
      <c r="R66" s="72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68">
        <v>14</v>
      </c>
      <c r="AB66" s="157">
        <f t="shared" si="2"/>
        <v>0.59150533055466303</v>
      </c>
      <c r="AC66" s="69" t="s">
        <v>99</v>
      </c>
    </row>
    <row r="67" spans="1:29" x14ac:dyDescent="0.25">
      <c r="A67" s="46" t="s">
        <v>94</v>
      </c>
      <c r="B67" s="47">
        <v>44726</v>
      </c>
      <c r="C67" s="48">
        <v>1</v>
      </c>
      <c r="D67" s="48">
        <v>1</v>
      </c>
      <c r="E67" s="128">
        <v>43039</v>
      </c>
      <c r="F67" s="57"/>
      <c r="G67" s="130">
        <v>44726</v>
      </c>
      <c r="H67" s="131">
        <v>800249241</v>
      </c>
      <c r="I67" s="58" t="s">
        <v>152</v>
      </c>
      <c r="J67" s="65">
        <v>813011027</v>
      </c>
      <c r="K67" s="70">
        <v>784071</v>
      </c>
      <c r="L67" s="71">
        <v>554855</v>
      </c>
      <c r="M67" s="72">
        <v>87200</v>
      </c>
      <c r="N67" s="72">
        <v>0</v>
      </c>
      <c r="O67" s="72">
        <v>0</v>
      </c>
      <c r="P67" s="72">
        <v>142016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/>
      <c r="AA67" s="68">
        <v>322</v>
      </c>
      <c r="AB67" s="157">
        <f>+L67/K67</f>
        <v>0.70765912780857854</v>
      </c>
      <c r="AC67" s="69" t="s">
        <v>99</v>
      </c>
    </row>
    <row r="68" spans="1:29" x14ac:dyDescent="0.25">
      <c r="A68" s="46" t="s">
        <v>94</v>
      </c>
      <c r="B68" s="47">
        <v>44726</v>
      </c>
      <c r="C68" s="48">
        <v>1</v>
      </c>
      <c r="D68" s="48">
        <v>1</v>
      </c>
      <c r="E68" s="128">
        <v>44651</v>
      </c>
      <c r="F68" s="57"/>
      <c r="G68" s="130">
        <v>44726</v>
      </c>
      <c r="H68" s="131">
        <v>900226715</v>
      </c>
      <c r="I68" s="58" t="s">
        <v>153</v>
      </c>
      <c r="J68" s="65">
        <v>900036553</v>
      </c>
      <c r="K68" s="70">
        <v>1232125</v>
      </c>
      <c r="L68" s="71">
        <v>939825</v>
      </c>
      <c r="M68" s="72">
        <v>0</v>
      </c>
      <c r="N68" s="72">
        <v>0</v>
      </c>
      <c r="O68" s="72">
        <v>0</v>
      </c>
      <c r="P68" s="72">
        <v>292300</v>
      </c>
      <c r="Q68" s="72">
        <v>0</v>
      </c>
      <c r="R68" s="72">
        <v>0</v>
      </c>
      <c r="S68" s="72">
        <v>0</v>
      </c>
      <c r="T68" s="72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/>
      <c r="AA68" s="68">
        <v>11037</v>
      </c>
      <c r="AB68" s="157">
        <f>+L68/K68</f>
        <v>0.76276757634168613</v>
      </c>
      <c r="AC68" s="69" t="s">
        <v>99</v>
      </c>
    </row>
    <row r="69" spans="1:29" x14ac:dyDescent="0.25">
      <c r="A69" s="46" t="s">
        <v>94</v>
      </c>
      <c r="B69" s="47">
        <v>44726</v>
      </c>
      <c r="C69" s="48">
        <v>1</v>
      </c>
      <c r="D69" s="48">
        <v>1</v>
      </c>
      <c r="E69" s="128">
        <v>43039</v>
      </c>
      <c r="F69" s="57"/>
      <c r="G69" s="130">
        <v>44726</v>
      </c>
      <c r="H69" s="131">
        <v>800249241</v>
      </c>
      <c r="I69" s="58" t="s">
        <v>154</v>
      </c>
      <c r="J69" s="65">
        <v>900328323</v>
      </c>
      <c r="K69" s="70">
        <v>18171318</v>
      </c>
      <c r="L69" s="71">
        <v>5866916</v>
      </c>
      <c r="M69" s="72">
        <v>12304402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0</v>
      </c>
      <c r="T69" s="72">
        <v>0</v>
      </c>
      <c r="U69" s="72">
        <v>0</v>
      </c>
      <c r="V69" s="72">
        <v>0</v>
      </c>
      <c r="W69" s="72">
        <v>0</v>
      </c>
      <c r="X69" s="72">
        <v>0</v>
      </c>
      <c r="Y69" s="72">
        <v>0</v>
      </c>
      <c r="Z69" s="72">
        <v>0</v>
      </c>
      <c r="AA69" s="68">
        <v>205</v>
      </c>
      <c r="AB69" s="157">
        <f>+L69/K69</f>
        <v>0.32286683882809158</v>
      </c>
      <c r="AC69" s="69" t="s">
        <v>99</v>
      </c>
    </row>
    <row r="70" spans="1:29" x14ac:dyDescent="0.25">
      <c r="A70" s="46" t="s">
        <v>94</v>
      </c>
      <c r="B70" s="47">
        <v>44726</v>
      </c>
      <c r="C70" s="48">
        <v>1</v>
      </c>
      <c r="D70" s="48">
        <v>1</v>
      </c>
      <c r="E70" s="128">
        <v>44712</v>
      </c>
      <c r="F70" s="129"/>
      <c r="G70" s="130">
        <v>44726</v>
      </c>
      <c r="H70" s="132">
        <v>900226715</v>
      </c>
      <c r="I70" s="58" t="s">
        <v>154</v>
      </c>
      <c r="J70" s="65">
        <v>900328323</v>
      </c>
      <c r="K70" s="70">
        <v>285529122</v>
      </c>
      <c r="L70" s="71">
        <v>145365923</v>
      </c>
      <c r="M70" s="72">
        <v>3880534</v>
      </c>
      <c r="N70" s="72">
        <v>0</v>
      </c>
      <c r="O70" s="72">
        <v>0</v>
      </c>
      <c r="P70" s="72">
        <v>2791025</v>
      </c>
      <c r="Q70" s="72">
        <v>29879901</v>
      </c>
      <c r="R70" s="72">
        <v>311262</v>
      </c>
      <c r="S70" s="72">
        <v>0</v>
      </c>
      <c r="T70" s="72">
        <v>126962172</v>
      </c>
      <c r="U70" s="72">
        <v>0</v>
      </c>
      <c r="V70" s="72">
        <v>0</v>
      </c>
      <c r="W70" s="72">
        <v>-23661695</v>
      </c>
      <c r="X70" s="72">
        <v>0</v>
      </c>
      <c r="Y70" s="72">
        <v>0</v>
      </c>
      <c r="Z70" s="72">
        <v>0</v>
      </c>
      <c r="AA70" s="68">
        <v>16</v>
      </c>
      <c r="AB70" s="157">
        <f>+L70/K70</f>
        <v>0.50911067138013333</v>
      </c>
      <c r="AC70" s="69" t="s">
        <v>99</v>
      </c>
    </row>
    <row r="71" spans="1:29" x14ac:dyDescent="0.25">
      <c r="A71" s="46" t="s">
        <v>94</v>
      </c>
      <c r="B71" s="47">
        <v>44726</v>
      </c>
      <c r="C71" s="48">
        <v>1</v>
      </c>
      <c r="D71" s="56">
        <v>1</v>
      </c>
      <c r="E71" s="57">
        <v>43039</v>
      </c>
      <c r="F71" s="57"/>
      <c r="G71" s="130">
        <v>44726</v>
      </c>
      <c r="H71" s="48">
        <v>800249241</v>
      </c>
      <c r="I71" s="46" t="s">
        <v>155</v>
      </c>
      <c r="J71" s="133">
        <v>890680027</v>
      </c>
      <c r="K71" s="70">
        <v>26167197</v>
      </c>
      <c r="L71" s="71">
        <v>9086042</v>
      </c>
      <c r="M71" s="72">
        <v>16468581</v>
      </c>
      <c r="N71" s="72">
        <v>0</v>
      </c>
      <c r="O71" s="72">
        <v>0</v>
      </c>
      <c r="P71" s="72">
        <v>0</v>
      </c>
      <c r="Q71" s="72">
        <v>1120749</v>
      </c>
      <c r="R71" s="72">
        <v>0</v>
      </c>
      <c r="S71" s="72">
        <v>0</v>
      </c>
      <c r="T71" s="72">
        <v>0</v>
      </c>
      <c r="U71" s="72">
        <v>0</v>
      </c>
      <c r="V71" s="72">
        <v>0</v>
      </c>
      <c r="W71" s="72">
        <v>-508175</v>
      </c>
      <c r="X71" s="72">
        <v>0</v>
      </c>
      <c r="Y71" s="62">
        <v>0</v>
      </c>
      <c r="Z71" s="62">
        <v>0</v>
      </c>
      <c r="AA71" s="68">
        <v>79</v>
      </c>
      <c r="AB71" s="157">
        <f t="shared" ref="AB71:AB94" si="3">L71/K71</f>
        <v>0.34723023639100514</v>
      </c>
      <c r="AC71" s="69" t="s">
        <v>99</v>
      </c>
    </row>
    <row r="72" spans="1:29" x14ac:dyDescent="0.25">
      <c r="A72" s="46" t="s">
        <v>94</v>
      </c>
      <c r="B72" s="47">
        <v>44726</v>
      </c>
      <c r="C72" s="81">
        <v>1</v>
      </c>
      <c r="D72" s="134">
        <v>1</v>
      </c>
      <c r="E72" s="103">
        <v>44651</v>
      </c>
      <c r="F72" s="103"/>
      <c r="G72" s="135">
        <v>44726</v>
      </c>
      <c r="H72" s="48">
        <v>900226715</v>
      </c>
      <c r="I72" s="46" t="s">
        <v>155</v>
      </c>
      <c r="J72" s="133">
        <v>890680027</v>
      </c>
      <c r="K72" s="70">
        <v>89440161</v>
      </c>
      <c r="L72" s="71">
        <v>5685481</v>
      </c>
      <c r="M72" s="72">
        <v>16851793</v>
      </c>
      <c r="N72" s="72">
        <v>30115943</v>
      </c>
      <c r="O72" s="72">
        <v>0</v>
      </c>
      <c r="P72" s="72">
        <v>0</v>
      </c>
      <c r="Q72" s="72">
        <v>1358479</v>
      </c>
      <c r="R72" s="72">
        <v>0</v>
      </c>
      <c r="S72" s="72">
        <v>0</v>
      </c>
      <c r="T72" s="72">
        <v>36297189</v>
      </c>
      <c r="U72" s="72">
        <v>0</v>
      </c>
      <c r="V72" s="72">
        <v>0</v>
      </c>
      <c r="W72" s="72">
        <v>-868724</v>
      </c>
      <c r="X72" s="72">
        <v>0</v>
      </c>
      <c r="Y72" s="62">
        <v>0</v>
      </c>
      <c r="Z72" s="62">
        <v>0</v>
      </c>
      <c r="AA72" s="68">
        <v>225</v>
      </c>
      <c r="AB72" s="157">
        <f t="shared" si="3"/>
        <v>6.3567428059526865E-2</v>
      </c>
      <c r="AC72" s="69" t="s">
        <v>99</v>
      </c>
    </row>
    <row r="73" spans="1:29" x14ac:dyDescent="0.25">
      <c r="A73" s="58" t="s">
        <v>94</v>
      </c>
      <c r="B73" s="47">
        <v>44726</v>
      </c>
      <c r="C73" s="48">
        <v>1</v>
      </c>
      <c r="D73" s="48">
        <v>1</v>
      </c>
      <c r="E73" s="57">
        <v>44681</v>
      </c>
      <c r="F73" s="57"/>
      <c r="G73" s="50">
        <v>44726</v>
      </c>
      <c r="H73" s="48">
        <v>900226715</v>
      </c>
      <c r="I73" s="46" t="s">
        <v>156</v>
      </c>
      <c r="J73" s="133">
        <v>900900122</v>
      </c>
      <c r="K73" s="70">
        <v>6445503236</v>
      </c>
      <c r="L73" s="71">
        <v>4214154715</v>
      </c>
      <c r="M73" s="72">
        <v>121310276</v>
      </c>
      <c r="N73" s="72">
        <v>0</v>
      </c>
      <c r="O73" s="72">
        <v>102192771</v>
      </c>
      <c r="P73" s="72">
        <v>156861036</v>
      </c>
      <c r="Q73" s="72">
        <v>195694409</v>
      </c>
      <c r="R73" s="72">
        <v>0</v>
      </c>
      <c r="S73" s="72">
        <v>0</v>
      </c>
      <c r="T73" s="72">
        <v>1638794823</v>
      </c>
      <c r="U73" s="72">
        <v>0</v>
      </c>
      <c r="V73" s="72">
        <v>0</v>
      </c>
      <c r="W73" s="72">
        <v>16495206</v>
      </c>
      <c r="X73" s="72">
        <v>0</v>
      </c>
      <c r="Y73" s="62">
        <v>0</v>
      </c>
      <c r="Z73" s="62">
        <v>0</v>
      </c>
      <c r="AA73" s="68">
        <v>12</v>
      </c>
      <c r="AB73" s="157">
        <f t="shared" si="3"/>
        <v>0.65381314083634723</v>
      </c>
      <c r="AC73" s="69" t="s">
        <v>122</v>
      </c>
    </row>
    <row r="74" spans="1:29" x14ac:dyDescent="0.25">
      <c r="A74" s="58" t="s">
        <v>94</v>
      </c>
      <c r="B74" s="47">
        <v>44727</v>
      </c>
      <c r="C74" s="48">
        <v>1</v>
      </c>
      <c r="D74" s="48">
        <v>1</v>
      </c>
      <c r="E74" s="57">
        <v>44712</v>
      </c>
      <c r="F74" s="57"/>
      <c r="G74" s="50">
        <v>44727</v>
      </c>
      <c r="H74" s="48">
        <v>900226715</v>
      </c>
      <c r="I74" s="46" t="s">
        <v>157</v>
      </c>
      <c r="J74" s="112">
        <v>900565371</v>
      </c>
      <c r="K74" s="70">
        <v>722911000</v>
      </c>
      <c r="L74" s="71">
        <v>225893492</v>
      </c>
      <c r="M74" s="72">
        <v>10717000</v>
      </c>
      <c r="N74" s="72">
        <v>0</v>
      </c>
      <c r="O74" s="72">
        <v>0</v>
      </c>
      <c r="P74" s="72">
        <v>353896000</v>
      </c>
      <c r="Q74" s="72">
        <v>3968000</v>
      </c>
      <c r="R74" s="72">
        <v>0</v>
      </c>
      <c r="S74" s="72">
        <v>0</v>
      </c>
      <c r="T74" s="72">
        <v>128436508</v>
      </c>
      <c r="U74" s="72">
        <v>0</v>
      </c>
      <c r="V74" s="72">
        <v>0</v>
      </c>
      <c r="W74" s="72">
        <v>0</v>
      </c>
      <c r="X74" s="72">
        <v>0</v>
      </c>
      <c r="Y74" s="62">
        <v>0</v>
      </c>
      <c r="Z74" s="62">
        <v>0</v>
      </c>
      <c r="AA74" s="68">
        <v>2009</v>
      </c>
      <c r="AB74" s="157">
        <f t="shared" si="3"/>
        <v>0.31247759682727194</v>
      </c>
      <c r="AC74" s="69" t="s">
        <v>122</v>
      </c>
    </row>
    <row r="75" spans="1:29" x14ac:dyDescent="0.25">
      <c r="A75" s="58" t="s">
        <v>94</v>
      </c>
      <c r="B75" s="47">
        <v>44727</v>
      </c>
      <c r="C75" s="48">
        <v>1</v>
      </c>
      <c r="D75" s="48">
        <v>1</v>
      </c>
      <c r="E75" s="57">
        <v>44712</v>
      </c>
      <c r="F75" s="57"/>
      <c r="G75" s="50">
        <v>44727</v>
      </c>
      <c r="H75" s="48">
        <v>900226715</v>
      </c>
      <c r="I75" s="46" t="s">
        <v>158</v>
      </c>
      <c r="J75" s="112">
        <v>832011441</v>
      </c>
      <c r="K75" s="70">
        <v>4226240</v>
      </c>
      <c r="L75" s="71">
        <v>-870126</v>
      </c>
      <c r="M75" s="72">
        <v>218596</v>
      </c>
      <c r="N75" s="72">
        <v>1440225</v>
      </c>
      <c r="O75" s="72">
        <v>0</v>
      </c>
      <c r="P75" s="72">
        <v>0</v>
      </c>
      <c r="Q75" s="72">
        <v>612969</v>
      </c>
      <c r="R75" s="72">
        <v>0</v>
      </c>
      <c r="S75" s="72">
        <v>0</v>
      </c>
      <c r="T75" s="72">
        <v>2501898</v>
      </c>
      <c r="U75" s="72">
        <v>870126</v>
      </c>
      <c r="V75" s="72">
        <v>0</v>
      </c>
      <c r="W75" s="72">
        <v>-547448</v>
      </c>
      <c r="X75" s="72">
        <v>0</v>
      </c>
      <c r="Y75" s="62">
        <v>0</v>
      </c>
      <c r="Z75" s="62">
        <v>0</v>
      </c>
      <c r="AA75" s="68">
        <v>520</v>
      </c>
      <c r="AB75" s="157">
        <f t="shared" si="3"/>
        <v>-0.20588655637162112</v>
      </c>
      <c r="AC75" s="69" t="s">
        <v>99</v>
      </c>
    </row>
    <row r="76" spans="1:29" x14ac:dyDescent="0.25">
      <c r="A76" s="58" t="s">
        <v>94</v>
      </c>
      <c r="B76" s="47">
        <v>44727</v>
      </c>
      <c r="C76" s="131">
        <v>1</v>
      </c>
      <c r="D76" s="131">
        <v>1</v>
      </c>
      <c r="E76" s="128">
        <v>44592</v>
      </c>
      <c r="F76" s="129"/>
      <c r="G76" s="136">
        <v>44727</v>
      </c>
      <c r="H76" s="137">
        <v>900226715</v>
      </c>
      <c r="I76" s="138" t="s">
        <v>159</v>
      </c>
      <c r="J76" s="139">
        <v>901060053</v>
      </c>
      <c r="K76" s="70">
        <v>3713768</v>
      </c>
      <c r="L76" s="71">
        <v>243088</v>
      </c>
      <c r="M76" s="72">
        <v>3470680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0</v>
      </c>
      <c r="V76" s="72">
        <v>0</v>
      </c>
      <c r="W76" s="72">
        <v>0</v>
      </c>
      <c r="X76" s="72">
        <v>0</v>
      </c>
      <c r="Y76" s="72">
        <v>0</v>
      </c>
      <c r="Z76" s="72">
        <v>0</v>
      </c>
      <c r="AA76" s="68">
        <v>9</v>
      </c>
      <c r="AB76" s="157">
        <f t="shared" si="3"/>
        <v>6.5455892775208357E-2</v>
      </c>
      <c r="AC76" s="69" t="s">
        <v>160</v>
      </c>
    </row>
    <row r="77" spans="1:29" x14ac:dyDescent="0.25">
      <c r="A77" s="58" t="s">
        <v>94</v>
      </c>
      <c r="B77" s="47">
        <v>44726</v>
      </c>
      <c r="C77" s="131">
        <v>1</v>
      </c>
      <c r="D77" s="48">
        <v>1</v>
      </c>
      <c r="E77" s="128">
        <v>44681</v>
      </c>
      <c r="F77" s="129"/>
      <c r="G77" s="136">
        <v>44726</v>
      </c>
      <c r="H77" s="48">
        <v>900226715</v>
      </c>
      <c r="I77" s="46" t="s">
        <v>161</v>
      </c>
      <c r="J77" s="112">
        <v>900751323</v>
      </c>
      <c r="K77" s="70">
        <v>483291559</v>
      </c>
      <c r="L77" s="71">
        <v>71698817</v>
      </c>
      <c r="M77" s="72">
        <v>55426954</v>
      </c>
      <c r="N77" s="72">
        <v>10970574</v>
      </c>
      <c r="O77" s="72">
        <v>0</v>
      </c>
      <c r="P77" s="72">
        <v>66852726</v>
      </c>
      <c r="Q77" s="72">
        <v>58370151</v>
      </c>
      <c r="R77" s="72">
        <v>0</v>
      </c>
      <c r="S77" s="72">
        <v>0</v>
      </c>
      <c r="T77" s="72">
        <v>59447778</v>
      </c>
      <c r="U77" s="72">
        <v>160535560</v>
      </c>
      <c r="V77" s="72">
        <v>0</v>
      </c>
      <c r="W77" s="72">
        <v>0</v>
      </c>
      <c r="X77" s="72">
        <v>0</v>
      </c>
      <c r="Y77" s="72">
        <v>0</v>
      </c>
      <c r="Z77" s="72">
        <v>0</v>
      </c>
      <c r="AA77" s="68">
        <v>2</v>
      </c>
      <c r="AB77" s="157">
        <f t="shared" si="3"/>
        <v>0.14835520228897686</v>
      </c>
      <c r="AC77" s="69" t="s">
        <v>122</v>
      </c>
    </row>
    <row r="78" spans="1:29" x14ac:dyDescent="0.25">
      <c r="A78" s="58" t="s">
        <v>94</v>
      </c>
      <c r="B78" s="47">
        <v>44726</v>
      </c>
      <c r="C78" s="131">
        <v>1</v>
      </c>
      <c r="D78" s="48">
        <v>1</v>
      </c>
      <c r="E78" s="128">
        <v>44681</v>
      </c>
      <c r="F78" s="129"/>
      <c r="G78" s="136">
        <v>44733</v>
      </c>
      <c r="H78" s="48">
        <v>900226715</v>
      </c>
      <c r="I78" s="46" t="s">
        <v>162</v>
      </c>
      <c r="J78" s="112">
        <v>900098476</v>
      </c>
      <c r="K78" s="70">
        <v>22596004</v>
      </c>
      <c r="L78" s="71">
        <v>0</v>
      </c>
      <c r="M78" s="72">
        <v>0</v>
      </c>
      <c r="N78" s="72">
        <v>0</v>
      </c>
      <c r="O78" s="72">
        <v>0</v>
      </c>
      <c r="P78" s="72">
        <v>22596004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  <c r="W78" s="72">
        <v>0</v>
      </c>
      <c r="X78" s="72">
        <v>0</v>
      </c>
      <c r="Y78" s="72">
        <v>0</v>
      </c>
      <c r="Z78" s="72">
        <v>0</v>
      </c>
      <c r="AA78" s="68">
        <v>39</v>
      </c>
      <c r="AB78" s="157">
        <f t="shared" si="3"/>
        <v>0</v>
      </c>
      <c r="AC78" s="69" t="s">
        <v>122</v>
      </c>
    </row>
    <row r="79" spans="1:29" x14ac:dyDescent="0.25">
      <c r="A79" s="58" t="s">
        <v>94</v>
      </c>
      <c r="B79" s="47">
        <v>44726</v>
      </c>
      <c r="C79" s="131">
        <v>1</v>
      </c>
      <c r="D79" s="48">
        <v>1</v>
      </c>
      <c r="E79" s="128">
        <v>44712</v>
      </c>
      <c r="F79" s="129"/>
      <c r="G79" s="136">
        <v>44733</v>
      </c>
      <c r="H79" s="48">
        <v>900226715</v>
      </c>
      <c r="I79" s="46" t="s">
        <v>163</v>
      </c>
      <c r="J79" s="51">
        <v>830507718</v>
      </c>
      <c r="K79" s="70">
        <v>1311752051</v>
      </c>
      <c r="L79" s="71">
        <v>218231419</v>
      </c>
      <c r="M79" s="72">
        <v>925066666</v>
      </c>
      <c r="N79" s="72">
        <v>0</v>
      </c>
      <c r="O79" s="72">
        <v>0</v>
      </c>
      <c r="P79" s="72">
        <v>17425107</v>
      </c>
      <c r="Q79" s="72">
        <v>125203740</v>
      </c>
      <c r="R79" s="72">
        <v>8837978</v>
      </c>
      <c r="S79" s="72">
        <v>0</v>
      </c>
      <c r="T79" s="72">
        <v>0</v>
      </c>
      <c r="U79" s="72">
        <v>16987141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68">
        <v>134</v>
      </c>
      <c r="AB79" s="157">
        <f t="shared" si="3"/>
        <v>0.16636636385179168</v>
      </c>
      <c r="AC79" s="69" t="s">
        <v>122</v>
      </c>
    </row>
    <row r="80" spans="1:29" x14ac:dyDescent="0.25">
      <c r="A80" s="58" t="s">
        <v>94</v>
      </c>
      <c r="B80" s="47">
        <v>44734</v>
      </c>
      <c r="C80" s="131">
        <v>1</v>
      </c>
      <c r="D80" s="48">
        <v>1</v>
      </c>
      <c r="E80" s="128">
        <v>44712</v>
      </c>
      <c r="F80" s="129"/>
      <c r="G80" s="136">
        <v>44734</v>
      </c>
      <c r="H80" s="48">
        <v>900226715</v>
      </c>
      <c r="I80" s="46" t="s">
        <v>164</v>
      </c>
      <c r="J80" s="112">
        <v>830114141</v>
      </c>
      <c r="K80" s="70">
        <v>705996350</v>
      </c>
      <c r="L80" s="71">
        <v>175574270</v>
      </c>
      <c r="M80" s="72">
        <v>11044600</v>
      </c>
      <c r="N80" s="72">
        <v>210510860</v>
      </c>
      <c r="O80" s="72">
        <v>0</v>
      </c>
      <c r="P80" s="72">
        <v>212978735</v>
      </c>
      <c r="Q80" s="72">
        <v>876000</v>
      </c>
      <c r="R80" s="72">
        <v>0</v>
      </c>
      <c r="S80" s="72">
        <v>0</v>
      </c>
      <c r="T80" s="72">
        <v>100462605</v>
      </c>
      <c r="U80" s="72">
        <v>0</v>
      </c>
      <c r="V80" s="72">
        <v>0</v>
      </c>
      <c r="W80" s="72">
        <v>-5450720</v>
      </c>
      <c r="X80" s="72">
        <v>0</v>
      </c>
      <c r="Y80" s="72">
        <v>0</v>
      </c>
      <c r="Z80" s="72">
        <v>0</v>
      </c>
      <c r="AA80" s="68">
        <v>291</v>
      </c>
      <c r="AB80" s="157">
        <f t="shared" si="3"/>
        <v>0.2486900534259136</v>
      </c>
      <c r="AC80" s="69" t="s">
        <v>122</v>
      </c>
    </row>
    <row r="81" spans="1:29" x14ac:dyDescent="0.25">
      <c r="A81" s="46" t="s">
        <v>94</v>
      </c>
      <c r="B81" s="47">
        <v>44734</v>
      </c>
      <c r="C81" s="48">
        <v>1</v>
      </c>
      <c r="D81" s="48">
        <v>1</v>
      </c>
      <c r="E81" s="57">
        <v>44712</v>
      </c>
      <c r="F81" s="57"/>
      <c r="G81" s="136">
        <v>44734</v>
      </c>
      <c r="H81" s="131">
        <v>900226715</v>
      </c>
      <c r="I81" s="58" t="s">
        <v>165</v>
      </c>
      <c r="J81" s="59">
        <v>830010337</v>
      </c>
      <c r="K81" s="70">
        <v>194800616</v>
      </c>
      <c r="L81" s="71">
        <v>132905656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61894960</v>
      </c>
      <c r="U81" s="72">
        <v>0</v>
      </c>
      <c r="V81" s="72">
        <v>0</v>
      </c>
      <c r="W81" s="72">
        <v>0</v>
      </c>
      <c r="X81" s="72">
        <v>0</v>
      </c>
      <c r="Y81" s="72">
        <v>0</v>
      </c>
      <c r="Z81" s="72">
        <v>0</v>
      </c>
      <c r="AA81" s="68">
        <v>16</v>
      </c>
      <c r="AB81" s="157">
        <f t="shared" si="3"/>
        <v>0.68226507045542406</v>
      </c>
      <c r="AC81" s="69" t="s">
        <v>160</v>
      </c>
    </row>
    <row r="82" spans="1:29" x14ac:dyDescent="0.25">
      <c r="A82" s="46" t="s">
        <v>94</v>
      </c>
      <c r="B82" s="47">
        <v>44740</v>
      </c>
      <c r="C82" s="48">
        <v>1</v>
      </c>
      <c r="D82" s="48">
        <v>1</v>
      </c>
      <c r="E82" s="57">
        <v>44712</v>
      </c>
      <c r="F82" s="57"/>
      <c r="G82" s="136">
        <v>44740</v>
      </c>
      <c r="H82" s="131">
        <v>900226715</v>
      </c>
      <c r="I82" s="58" t="s">
        <v>166</v>
      </c>
      <c r="J82" s="59">
        <v>860002541</v>
      </c>
      <c r="K82" s="70">
        <v>3965322</v>
      </c>
      <c r="L82" s="71">
        <v>1685839</v>
      </c>
      <c r="M82" s="72">
        <v>161664</v>
      </c>
      <c r="N82" s="72">
        <v>0</v>
      </c>
      <c r="O82" s="72">
        <v>0</v>
      </c>
      <c r="P82" s="72">
        <v>0</v>
      </c>
      <c r="Q82" s="72">
        <v>433120</v>
      </c>
      <c r="R82" s="72">
        <v>0</v>
      </c>
      <c r="S82" s="72">
        <v>0</v>
      </c>
      <c r="T82" s="72">
        <v>1684699</v>
      </c>
      <c r="U82" s="72">
        <v>0</v>
      </c>
      <c r="V82" s="72">
        <v>0</v>
      </c>
      <c r="W82" s="72">
        <v>0</v>
      </c>
      <c r="X82" s="72">
        <v>0</v>
      </c>
      <c r="Y82" s="72">
        <v>0</v>
      </c>
      <c r="Z82" s="72">
        <v>0</v>
      </c>
      <c r="AA82" s="68">
        <v>63</v>
      </c>
      <c r="AB82" s="157">
        <f t="shared" si="3"/>
        <v>0.42514554934000315</v>
      </c>
      <c r="AC82" s="69" t="s">
        <v>160</v>
      </c>
    </row>
    <row r="83" spans="1:29" x14ac:dyDescent="0.25">
      <c r="A83" s="46" t="s">
        <v>94</v>
      </c>
      <c r="B83" s="47">
        <v>44740</v>
      </c>
      <c r="C83" s="48">
        <v>1</v>
      </c>
      <c r="D83" s="48">
        <v>1</v>
      </c>
      <c r="E83" s="57">
        <v>43039</v>
      </c>
      <c r="F83" s="129"/>
      <c r="G83" s="136">
        <v>44740</v>
      </c>
      <c r="H83" s="131">
        <v>800249241</v>
      </c>
      <c r="I83" s="58" t="s">
        <v>167</v>
      </c>
      <c r="J83" s="59">
        <v>800117564</v>
      </c>
      <c r="K83" s="70">
        <v>536558</v>
      </c>
      <c r="L83" s="71">
        <v>-14207537</v>
      </c>
      <c r="M83" s="72">
        <v>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72">
        <v>14744095</v>
      </c>
      <c r="V83" s="72">
        <v>0</v>
      </c>
      <c r="W83" s="72">
        <v>0</v>
      </c>
      <c r="X83" s="72">
        <v>0</v>
      </c>
      <c r="Y83" s="72">
        <v>0</v>
      </c>
      <c r="Z83" s="72">
        <v>0</v>
      </c>
      <c r="AA83" s="68">
        <v>73</v>
      </c>
      <c r="AB83" s="157">
        <f t="shared" si="3"/>
        <v>-26.479033021593192</v>
      </c>
      <c r="AC83" s="69" t="s">
        <v>99</v>
      </c>
    </row>
    <row r="84" spans="1:29" x14ac:dyDescent="0.25">
      <c r="A84" s="46" t="s">
        <v>94</v>
      </c>
      <c r="B84" s="47">
        <v>44740</v>
      </c>
      <c r="C84" s="48">
        <v>1</v>
      </c>
      <c r="D84" s="48">
        <v>1</v>
      </c>
      <c r="E84" s="57">
        <v>44681</v>
      </c>
      <c r="F84" s="57"/>
      <c r="G84" s="50">
        <v>44740</v>
      </c>
      <c r="H84" s="48">
        <v>900226715</v>
      </c>
      <c r="I84" s="46" t="s">
        <v>167</v>
      </c>
      <c r="J84" s="112">
        <v>800117564</v>
      </c>
      <c r="K84" s="77">
        <v>37579154</v>
      </c>
      <c r="L84" s="71">
        <v>17072639</v>
      </c>
      <c r="M84" s="72">
        <v>307404</v>
      </c>
      <c r="N84" s="72">
        <v>0</v>
      </c>
      <c r="O84" s="72">
        <v>0</v>
      </c>
      <c r="P84" s="72">
        <v>115450</v>
      </c>
      <c r="Q84" s="72">
        <v>24079765</v>
      </c>
      <c r="R84" s="72">
        <v>0</v>
      </c>
      <c r="S84" s="72">
        <v>0</v>
      </c>
      <c r="T84" s="72">
        <v>424857</v>
      </c>
      <c r="U84" s="72">
        <v>0</v>
      </c>
      <c r="V84" s="72">
        <v>0</v>
      </c>
      <c r="W84" s="72">
        <v>-4420961</v>
      </c>
      <c r="X84" s="72">
        <v>0</v>
      </c>
      <c r="Y84" s="158">
        <f>K84-SUM(L84:X84)</f>
        <v>0</v>
      </c>
      <c r="Z84" s="68" t="s">
        <v>96</v>
      </c>
      <c r="AA84" s="68">
        <v>214</v>
      </c>
      <c r="AB84" s="157">
        <f t="shared" si="3"/>
        <v>0.45431142489264126</v>
      </c>
      <c r="AC84" s="69" t="s">
        <v>97</v>
      </c>
    </row>
    <row r="85" spans="1:29" x14ac:dyDescent="0.25">
      <c r="A85" s="46" t="s">
        <v>94</v>
      </c>
      <c r="B85" s="47">
        <v>44740</v>
      </c>
      <c r="C85" s="48">
        <v>1</v>
      </c>
      <c r="D85" s="48">
        <v>1</v>
      </c>
      <c r="E85" s="49">
        <v>43039</v>
      </c>
      <c r="F85" s="49"/>
      <c r="G85" s="50">
        <v>44740</v>
      </c>
      <c r="H85" s="48">
        <v>800249241</v>
      </c>
      <c r="I85" s="46" t="s">
        <v>168</v>
      </c>
      <c r="J85" s="51">
        <v>800210375</v>
      </c>
      <c r="K85" s="77">
        <v>249099786</v>
      </c>
      <c r="L85" s="71">
        <v>210764296</v>
      </c>
      <c r="M85" s="72">
        <v>38335490</v>
      </c>
      <c r="N85" s="72"/>
      <c r="O85" s="72">
        <v>0</v>
      </c>
      <c r="P85" s="72">
        <v>0</v>
      </c>
      <c r="Q85" s="72">
        <v>0</v>
      </c>
      <c r="R85" s="72">
        <v>0</v>
      </c>
      <c r="S85" s="72">
        <v>0</v>
      </c>
      <c r="T85" s="72">
        <v>0</v>
      </c>
      <c r="U85" s="72">
        <v>0</v>
      </c>
      <c r="V85" s="72">
        <v>0</v>
      </c>
      <c r="W85" s="72">
        <v>0</v>
      </c>
      <c r="X85" s="72">
        <v>0</v>
      </c>
      <c r="Y85" s="158">
        <f>K85-SUM(L85:X85)</f>
        <v>0</v>
      </c>
      <c r="Z85" s="68" t="s">
        <v>96</v>
      </c>
      <c r="AA85" s="68">
        <v>1610</v>
      </c>
      <c r="AB85" s="157">
        <f t="shared" si="3"/>
        <v>0.84610388224099076</v>
      </c>
      <c r="AC85" s="69" t="s">
        <v>97</v>
      </c>
    </row>
    <row r="86" spans="1:29" x14ac:dyDescent="0.25">
      <c r="A86" s="46" t="s">
        <v>94</v>
      </c>
      <c r="B86" s="47">
        <v>44740</v>
      </c>
      <c r="C86" s="48">
        <v>1</v>
      </c>
      <c r="D86" s="48">
        <v>1</v>
      </c>
      <c r="E86" s="49">
        <v>44712</v>
      </c>
      <c r="F86" s="140"/>
      <c r="G86" s="136">
        <v>44740</v>
      </c>
      <c r="H86" s="131">
        <v>900226715</v>
      </c>
      <c r="I86" s="58" t="s">
        <v>169</v>
      </c>
      <c r="J86" s="69">
        <v>830040664</v>
      </c>
      <c r="K86" s="70">
        <v>290541208</v>
      </c>
      <c r="L86" s="71">
        <v>234719874</v>
      </c>
      <c r="M86" s="72">
        <v>0</v>
      </c>
      <c r="N86" s="72">
        <v>36300000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72">
        <v>19521334</v>
      </c>
      <c r="U86" s="72">
        <v>0</v>
      </c>
      <c r="V86" s="72">
        <v>0</v>
      </c>
      <c r="W86" s="72">
        <v>0</v>
      </c>
      <c r="X86" s="72">
        <v>0</v>
      </c>
      <c r="Y86" s="54">
        <v>0</v>
      </c>
      <c r="Z86" s="54">
        <v>0</v>
      </c>
      <c r="AA86" s="68">
        <v>13</v>
      </c>
      <c r="AB86" s="157">
        <f t="shared" si="3"/>
        <v>0.80787119877329072</v>
      </c>
      <c r="AC86" s="69" t="s">
        <v>160</v>
      </c>
    </row>
    <row r="87" spans="1:29" x14ac:dyDescent="0.25">
      <c r="A87" s="58" t="s">
        <v>170</v>
      </c>
      <c r="B87" s="64">
        <v>44628</v>
      </c>
      <c r="C87" s="48">
        <v>1</v>
      </c>
      <c r="D87" s="56">
        <v>1</v>
      </c>
      <c r="E87" s="141">
        <v>44620</v>
      </c>
      <c r="F87" s="141"/>
      <c r="G87" s="142">
        <v>44623</v>
      </c>
      <c r="H87" s="48">
        <v>800249241</v>
      </c>
      <c r="I87" s="58" t="s">
        <v>171</v>
      </c>
      <c r="J87" s="143">
        <v>900613550</v>
      </c>
      <c r="K87" s="60">
        <v>30795433</v>
      </c>
      <c r="L87" s="53">
        <v>0</v>
      </c>
      <c r="M87" s="55">
        <v>0</v>
      </c>
      <c r="N87" s="54">
        <v>0</v>
      </c>
      <c r="O87" s="54">
        <v>0</v>
      </c>
      <c r="P87" s="55">
        <v>5782825</v>
      </c>
      <c r="Q87" s="55">
        <v>0</v>
      </c>
      <c r="R87" s="55">
        <v>839073</v>
      </c>
      <c r="S87" s="55">
        <v>0</v>
      </c>
      <c r="T87" s="55">
        <v>24173535</v>
      </c>
      <c r="U87" s="55">
        <v>0</v>
      </c>
      <c r="V87" s="55">
        <v>0</v>
      </c>
      <c r="W87" s="54">
        <v>0</v>
      </c>
      <c r="X87" s="54">
        <v>0</v>
      </c>
      <c r="Y87" s="72">
        <v>0</v>
      </c>
      <c r="Z87" s="72">
        <v>0</v>
      </c>
      <c r="AA87" s="68">
        <v>69</v>
      </c>
      <c r="AB87" s="157">
        <f t="shared" si="3"/>
        <v>0</v>
      </c>
      <c r="AC87" s="69" t="s">
        <v>160</v>
      </c>
    </row>
    <row r="88" spans="1:29" x14ac:dyDescent="0.25">
      <c r="A88" s="58" t="s">
        <v>170</v>
      </c>
      <c r="B88" s="64">
        <v>44628</v>
      </c>
      <c r="C88" s="48">
        <v>1</v>
      </c>
      <c r="D88" s="56">
        <v>1</v>
      </c>
      <c r="E88" s="141">
        <v>44620</v>
      </c>
      <c r="F88" s="141"/>
      <c r="G88" s="142">
        <v>44623</v>
      </c>
      <c r="H88" s="48">
        <v>900226715</v>
      </c>
      <c r="I88" s="144" t="s">
        <v>171</v>
      </c>
      <c r="J88" s="145">
        <v>900613550</v>
      </c>
      <c r="K88" s="60">
        <v>32293454</v>
      </c>
      <c r="L88" s="53">
        <v>0</v>
      </c>
      <c r="M88" s="55">
        <v>0</v>
      </c>
      <c r="N88" s="54">
        <v>0</v>
      </c>
      <c r="O88" s="54">
        <v>0</v>
      </c>
      <c r="P88" s="55">
        <v>32293454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72">
        <v>0</v>
      </c>
      <c r="Z88" s="72"/>
      <c r="AA88" s="68">
        <v>12</v>
      </c>
      <c r="AB88" s="157">
        <f t="shared" si="3"/>
        <v>0</v>
      </c>
      <c r="AC88" s="69" t="s">
        <v>97</v>
      </c>
    </row>
    <row r="89" spans="1:29" x14ac:dyDescent="0.25">
      <c r="A89" s="58" t="s">
        <v>170</v>
      </c>
      <c r="B89" s="64">
        <v>44628</v>
      </c>
      <c r="C89" s="48">
        <v>1</v>
      </c>
      <c r="D89" s="56">
        <v>1</v>
      </c>
      <c r="E89" s="141">
        <v>44561</v>
      </c>
      <c r="F89" s="141"/>
      <c r="G89" s="142">
        <v>44623</v>
      </c>
      <c r="H89" s="48">
        <v>800249241</v>
      </c>
      <c r="I89" s="144" t="s">
        <v>172</v>
      </c>
      <c r="J89" s="88">
        <v>808003500</v>
      </c>
      <c r="K89" s="60">
        <v>278856</v>
      </c>
      <c r="L89" s="53">
        <v>278856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72">
        <v>0</v>
      </c>
      <c r="Z89" s="72"/>
      <c r="AA89" s="68">
        <v>34</v>
      </c>
      <c r="AB89" s="157">
        <f t="shared" si="3"/>
        <v>1</v>
      </c>
      <c r="AC89" s="69" t="s">
        <v>97</v>
      </c>
    </row>
    <row r="90" spans="1:29" x14ac:dyDescent="0.25">
      <c r="A90" s="58" t="s">
        <v>170</v>
      </c>
      <c r="B90" s="64">
        <v>44628</v>
      </c>
      <c r="C90" s="48">
        <v>1</v>
      </c>
      <c r="D90" s="56">
        <v>1</v>
      </c>
      <c r="E90" s="141">
        <v>44561</v>
      </c>
      <c r="F90" s="141"/>
      <c r="G90" s="142">
        <v>44623</v>
      </c>
      <c r="H90" s="48">
        <v>900226715</v>
      </c>
      <c r="I90" s="144" t="s">
        <v>172</v>
      </c>
      <c r="J90" s="88">
        <v>808003500</v>
      </c>
      <c r="K90" s="60">
        <v>15387406</v>
      </c>
      <c r="L90" s="53">
        <v>552457</v>
      </c>
      <c r="M90" s="55">
        <v>259527</v>
      </c>
      <c r="N90" s="54">
        <v>0</v>
      </c>
      <c r="O90" s="54">
        <v>0</v>
      </c>
      <c r="P90" s="55">
        <v>5189474</v>
      </c>
      <c r="Q90" s="55">
        <v>699271</v>
      </c>
      <c r="R90" s="55">
        <v>0</v>
      </c>
      <c r="S90" s="55">
        <v>0</v>
      </c>
      <c r="T90" s="55">
        <v>8686677</v>
      </c>
      <c r="U90" s="55">
        <v>0</v>
      </c>
      <c r="V90" s="55">
        <v>0</v>
      </c>
      <c r="W90" s="55">
        <v>0</v>
      </c>
      <c r="X90" s="55">
        <v>0</v>
      </c>
      <c r="Y90" s="72">
        <v>0</v>
      </c>
      <c r="Z90" s="72">
        <v>0</v>
      </c>
      <c r="AA90" s="68">
        <v>144</v>
      </c>
      <c r="AB90" s="157">
        <f t="shared" si="3"/>
        <v>3.5903192519908811E-2</v>
      </c>
      <c r="AC90" s="69" t="s">
        <v>99</v>
      </c>
    </row>
    <row r="91" spans="1:29" x14ac:dyDescent="0.25">
      <c r="A91" s="46" t="s">
        <v>170</v>
      </c>
      <c r="B91" s="64">
        <v>44628</v>
      </c>
      <c r="C91" s="48">
        <v>1</v>
      </c>
      <c r="D91" s="56">
        <v>1</v>
      </c>
      <c r="E91" s="49">
        <v>44592</v>
      </c>
      <c r="F91" s="49"/>
      <c r="G91" s="50">
        <v>44628</v>
      </c>
      <c r="H91" s="48">
        <v>900226715</v>
      </c>
      <c r="I91" s="58" t="s">
        <v>173</v>
      </c>
      <c r="J91" s="69">
        <v>800174851</v>
      </c>
      <c r="K91" s="60">
        <v>5162783</v>
      </c>
      <c r="L91" s="53">
        <v>5162783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68">
        <v>14</v>
      </c>
      <c r="AB91" s="157">
        <f t="shared" si="3"/>
        <v>1</v>
      </c>
      <c r="AC91" s="69" t="s">
        <v>99</v>
      </c>
    </row>
    <row r="92" spans="1:29" x14ac:dyDescent="0.25">
      <c r="A92" s="46" t="s">
        <v>170</v>
      </c>
      <c r="B92" s="64">
        <v>44642</v>
      </c>
      <c r="C92" s="48">
        <v>1</v>
      </c>
      <c r="D92" s="56">
        <v>1</v>
      </c>
      <c r="E92" s="57">
        <v>44561</v>
      </c>
      <c r="F92" s="57"/>
      <c r="G92" s="50">
        <f>B92</f>
        <v>44642</v>
      </c>
      <c r="H92" s="48">
        <v>900226715</v>
      </c>
      <c r="I92" s="58" t="s">
        <v>174</v>
      </c>
      <c r="J92" s="146">
        <v>890701353</v>
      </c>
      <c r="K92" s="70">
        <v>7226404</v>
      </c>
      <c r="L92" s="73">
        <v>158265</v>
      </c>
      <c r="M92" s="62">
        <v>2509034</v>
      </c>
      <c r="N92" s="54">
        <v>0</v>
      </c>
      <c r="O92" s="54">
        <v>0</v>
      </c>
      <c r="P92" s="74">
        <v>4269362</v>
      </c>
      <c r="Q92" s="74">
        <v>125223</v>
      </c>
      <c r="R92" s="74">
        <v>0</v>
      </c>
      <c r="S92" s="74">
        <v>0</v>
      </c>
      <c r="T92" s="74">
        <v>164520</v>
      </c>
      <c r="U92" s="74">
        <v>0</v>
      </c>
      <c r="V92" s="74">
        <v>0</v>
      </c>
      <c r="W92" s="54">
        <v>0</v>
      </c>
      <c r="X92" s="75">
        <v>0</v>
      </c>
      <c r="Y92" s="54">
        <v>0</v>
      </c>
      <c r="Z92" s="54">
        <v>0</v>
      </c>
      <c r="AA92" s="68">
        <v>10</v>
      </c>
      <c r="AB92" s="157">
        <f t="shared" si="3"/>
        <v>2.190093440665648E-2</v>
      </c>
      <c r="AC92" s="69" t="s">
        <v>99</v>
      </c>
    </row>
    <row r="93" spans="1:29" x14ac:dyDescent="0.25">
      <c r="A93" s="46" t="s">
        <v>170</v>
      </c>
      <c r="B93" s="64">
        <v>44659</v>
      </c>
      <c r="C93" s="48">
        <v>1</v>
      </c>
      <c r="D93" s="56">
        <v>1</v>
      </c>
      <c r="E93" s="57">
        <v>44620</v>
      </c>
      <c r="F93" s="57"/>
      <c r="G93" s="50">
        <v>44658</v>
      </c>
      <c r="H93" s="48">
        <v>900226715</v>
      </c>
      <c r="I93" s="58" t="s">
        <v>175</v>
      </c>
      <c r="J93" s="59">
        <v>860009555</v>
      </c>
      <c r="K93" s="70">
        <v>122214453</v>
      </c>
      <c r="L93" s="73">
        <v>3982322</v>
      </c>
      <c r="M93" s="62">
        <v>31174718</v>
      </c>
      <c r="N93" s="62">
        <v>0</v>
      </c>
      <c r="O93" s="62">
        <v>0</v>
      </c>
      <c r="P93" s="62">
        <v>49955081</v>
      </c>
      <c r="Q93" s="62">
        <v>975252</v>
      </c>
      <c r="R93" s="62">
        <v>0</v>
      </c>
      <c r="S93" s="62">
        <v>0</v>
      </c>
      <c r="T93" s="62">
        <v>36026280</v>
      </c>
      <c r="U93" s="62">
        <v>0</v>
      </c>
      <c r="V93" s="62">
        <v>0</v>
      </c>
      <c r="W93" s="62">
        <v>100800</v>
      </c>
      <c r="X93" s="62">
        <v>0</v>
      </c>
      <c r="Y93" s="72">
        <v>0</v>
      </c>
      <c r="Z93" s="72">
        <v>0</v>
      </c>
      <c r="AA93" s="68">
        <v>10</v>
      </c>
      <c r="AB93" s="157">
        <f t="shared" si="3"/>
        <v>3.2584705836714745E-2</v>
      </c>
      <c r="AC93" s="69" t="s">
        <v>99</v>
      </c>
    </row>
    <row r="94" spans="1:29" x14ac:dyDescent="0.25">
      <c r="A94" s="46" t="s">
        <v>170</v>
      </c>
      <c r="B94" s="64">
        <v>44659</v>
      </c>
      <c r="C94" s="48">
        <v>1</v>
      </c>
      <c r="D94" s="56">
        <v>1</v>
      </c>
      <c r="E94" s="147">
        <v>44620</v>
      </c>
      <c r="F94" s="147"/>
      <c r="G94" s="50">
        <v>44659</v>
      </c>
      <c r="H94" s="48">
        <v>900226715</v>
      </c>
      <c r="I94" s="58" t="s">
        <v>176</v>
      </c>
      <c r="J94" s="69">
        <v>832008321</v>
      </c>
      <c r="K94" s="70">
        <v>764150</v>
      </c>
      <c r="L94" s="71">
        <v>354100</v>
      </c>
      <c r="M94" s="72">
        <v>0</v>
      </c>
      <c r="N94" s="72">
        <v>0</v>
      </c>
      <c r="O94" s="72">
        <v>0</v>
      </c>
      <c r="P94" s="72">
        <v>0</v>
      </c>
      <c r="Q94" s="72">
        <v>60900</v>
      </c>
      <c r="R94" s="72">
        <v>0</v>
      </c>
      <c r="S94" s="72">
        <v>0</v>
      </c>
      <c r="T94" s="72">
        <v>349150</v>
      </c>
      <c r="U94" s="72">
        <v>0</v>
      </c>
      <c r="V94" s="72">
        <v>0</v>
      </c>
      <c r="W94" s="72">
        <v>0</v>
      </c>
      <c r="X94" s="72">
        <v>0</v>
      </c>
      <c r="Y94" s="72">
        <v>0</v>
      </c>
      <c r="Z94" s="72">
        <v>0</v>
      </c>
      <c r="AA94" s="68">
        <v>90</v>
      </c>
      <c r="AB94" s="157">
        <f t="shared" si="3"/>
        <v>0.46339069554406859</v>
      </c>
      <c r="AC94" s="69" t="s">
        <v>177</v>
      </c>
    </row>
    <row r="95" spans="1:29" x14ac:dyDescent="0.25">
      <c r="A95" s="58" t="s">
        <v>170</v>
      </c>
      <c r="B95" s="64">
        <v>44659</v>
      </c>
      <c r="C95" s="48">
        <v>1</v>
      </c>
      <c r="D95" s="56">
        <v>1</v>
      </c>
      <c r="E95" s="147">
        <v>44651</v>
      </c>
      <c r="F95" s="147"/>
      <c r="G95" s="142">
        <v>44659</v>
      </c>
      <c r="H95" s="48">
        <v>800249241</v>
      </c>
      <c r="I95" s="58" t="s">
        <v>61</v>
      </c>
      <c r="J95" s="69">
        <v>899999158</v>
      </c>
      <c r="K95" s="70">
        <v>8800</v>
      </c>
      <c r="L95" s="71">
        <v>4400</v>
      </c>
      <c r="M95" s="72">
        <v>0</v>
      </c>
      <c r="N95" s="72">
        <v>0</v>
      </c>
      <c r="O95" s="72">
        <v>0</v>
      </c>
      <c r="P95" s="72">
        <v>0</v>
      </c>
      <c r="Q95" s="72">
        <v>0</v>
      </c>
      <c r="R95" s="72">
        <v>0</v>
      </c>
      <c r="S95" s="72">
        <v>0</v>
      </c>
      <c r="T95" s="72">
        <v>0</v>
      </c>
      <c r="U95" s="72">
        <v>0</v>
      </c>
      <c r="V95" s="72">
        <v>0</v>
      </c>
      <c r="W95" s="72">
        <v>4400</v>
      </c>
      <c r="X95" s="72">
        <v>0</v>
      </c>
      <c r="Y95" s="72">
        <v>0</v>
      </c>
      <c r="Z95" s="72" t="s">
        <v>96</v>
      </c>
      <c r="AA95" s="68">
        <v>2672</v>
      </c>
      <c r="AB95" s="157">
        <v>0.38441340237079485</v>
      </c>
      <c r="AC95" s="69" t="s">
        <v>97</v>
      </c>
    </row>
    <row r="96" spans="1:29" x14ac:dyDescent="0.25">
      <c r="A96" s="58" t="s">
        <v>170</v>
      </c>
      <c r="B96" s="64">
        <v>44659</v>
      </c>
      <c r="C96" s="48">
        <v>1</v>
      </c>
      <c r="D96" s="56">
        <v>1</v>
      </c>
      <c r="E96" s="147">
        <v>44651</v>
      </c>
      <c r="F96" s="147"/>
      <c r="G96" s="142">
        <v>44659</v>
      </c>
      <c r="H96" s="48">
        <v>900226715</v>
      </c>
      <c r="I96" s="58" t="s">
        <v>61</v>
      </c>
      <c r="J96" s="69">
        <v>899999158</v>
      </c>
      <c r="K96" s="70">
        <v>5564923</v>
      </c>
      <c r="L96" s="71">
        <v>2428104</v>
      </c>
      <c r="M96" s="72">
        <v>446564</v>
      </c>
      <c r="N96" s="72">
        <v>1622471</v>
      </c>
      <c r="O96" s="72">
        <v>0</v>
      </c>
      <c r="P96" s="72">
        <v>0</v>
      </c>
      <c r="Q96" s="72">
        <v>0</v>
      </c>
      <c r="R96" s="72">
        <v>0</v>
      </c>
      <c r="S96" s="72">
        <v>0</v>
      </c>
      <c r="T96" s="72">
        <v>1067784</v>
      </c>
      <c r="U96" s="72">
        <v>0</v>
      </c>
      <c r="V96" s="72">
        <v>0</v>
      </c>
      <c r="W96" s="72">
        <v>0</v>
      </c>
      <c r="X96" s="72">
        <v>0</v>
      </c>
      <c r="Y96" s="72">
        <v>0</v>
      </c>
      <c r="Z96" s="72">
        <v>0</v>
      </c>
      <c r="AA96" s="68">
        <v>124</v>
      </c>
      <c r="AB96" s="157">
        <f>L96/K96</f>
        <v>0.43632301830591369</v>
      </c>
      <c r="AC96" s="69" t="s">
        <v>122</v>
      </c>
    </row>
    <row r="97" spans="1:29" x14ac:dyDescent="0.25">
      <c r="A97" s="58" t="s">
        <v>170</v>
      </c>
      <c r="B97" s="64">
        <v>44659</v>
      </c>
      <c r="C97" s="48">
        <v>1</v>
      </c>
      <c r="D97" s="56">
        <v>1</v>
      </c>
      <c r="E97" s="148">
        <v>44561</v>
      </c>
      <c r="F97" s="149"/>
      <c r="G97" s="142">
        <v>44669</v>
      </c>
      <c r="H97" s="48">
        <v>800249241</v>
      </c>
      <c r="I97" s="58" t="s">
        <v>178</v>
      </c>
      <c r="J97" s="69">
        <v>832000029</v>
      </c>
      <c r="K97" s="70">
        <v>1296065</v>
      </c>
      <c r="L97" s="71">
        <v>1128715</v>
      </c>
      <c r="M97" s="72">
        <v>167350</v>
      </c>
      <c r="N97" s="72">
        <v>0</v>
      </c>
      <c r="O97" s="72">
        <v>0</v>
      </c>
      <c r="P97" s="72">
        <v>0</v>
      </c>
      <c r="Q97" s="72">
        <v>0</v>
      </c>
      <c r="R97" s="72">
        <v>0</v>
      </c>
      <c r="S97" s="72">
        <v>0</v>
      </c>
      <c r="T97" s="72">
        <v>0</v>
      </c>
      <c r="U97" s="72">
        <v>0</v>
      </c>
      <c r="V97" s="72">
        <v>0</v>
      </c>
      <c r="W97" s="72">
        <v>0</v>
      </c>
      <c r="X97" s="72">
        <v>0</v>
      </c>
      <c r="Y97" s="72">
        <v>0</v>
      </c>
      <c r="Z97" s="72">
        <v>0</v>
      </c>
      <c r="AA97" s="68">
        <v>102</v>
      </c>
      <c r="AB97" s="157">
        <f>L97/K97</f>
        <v>0.87087838958694197</v>
      </c>
      <c r="AC97" s="69" t="s">
        <v>122</v>
      </c>
    </row>
    <row r="98" spans="1:29" x14ac:dyDescent="0.25">
      <c r="A98" s="58" t="s">
        <v>170</v>
      </c>
      <c r="B98" s="64">
        <v>44659</v>
      </c>
      <c r="C98" s="48">
        <v>1</v>
      </c>
      <c r="D98" s="56">
        <v>1</v>
      </c>
      <c r="E98" s="148">
        <v>44561</v>
      </c>
      <c r="F98" s="149"/>
      <c r="G98" s="142">
        <v>44669</v>
      </c>
      <c r="H98" s="48">
        <v>900226715</v>
      </c>
      <c r="I98" s="144" t="s">
        <v>178</v>
      </c>
      <c r="J98" s="93">
        <v>832000029</v>
      </c>
      <c r="K98" s="70">
        <v>7915153</v>
      </c>
      <c r="L98" s="71">
        <v>0</v>
      </c>
      <c r="M98" s="72">
        <v>734488</v>
      </c>
      <c r="N98" s="72">
        <v>0</v>
      </c>
      <c r="O98" s="72">
        <v>0</v>
      </c>
      <c r="P98" s="72">
        <v>5475066</v>
      </c>
      <c r="Q98" s="72">
        <v>389800</v>
      </c>
      <c r="R98" s="72">
        <v>0</v>
      </c>
      <c r="S98" s="72">
        <v>0</v>
      </c>
      <c r="T98" s="72">
        <v>3525424</v>
      </c>
      <c r="U98" s="72">
        <v>0</v>
      </c>
      <c r="V98" s="72">
        <v>0</v>
      </c>
      <c r="W98" s="72">
        <v>-2209625</v>
      </c>
      <c r="X98" s="72">
        <v>0</v>
      </c>
      <c r="Y98" s="72">
        <v>0</v>
      </c>
      <c r="Z98" s="72"/>
      <c r="AA98" s="68">
        <v>351</v>
      </c>
      <c r="AB98" s="157">
        <v>0.69736403995560492</v>
      </c>
      <c r="AC98" s="69" t="s">
        <v>97</v>
      </c>
    </row>
    <row r="99" spans="1:29" x14ac:dyDescent="0.25">
      <c r="A99" s="58" t="s">
        <v>170</v>
      </c>
      <c r="B99" s="64">
        <v>44659</v>
      </c>
      <c r="C99" s="48">
        <v>1</v>
      </c>
      <c r="D99" s="56">
        <v>1</v>
      </c>
      <c r="E99" s="148">
        <v>44620</v>
      </c>
      <c r="F99" s="147"/>
      <c r="G99" s="142">
        <v>44670</v>
      </c>
      <c r="H99" s="48">
        <v>900226715</v>
      </c>
      <c r="I99" s="144" t="s">
        <v>70</v>
      </c>
      <c r="J99" s="93">
        <v>900807482</v>
      </c>
      <c r="K99" s="70">
        <v>25684248</v>
      </c>
      <c r="L99" s="71">
        <v>4420730</v>
      </c>
      <c r="M99" s="72">
        <v>0</v>
      </c>
      <c r="N99" s="72">
        <v>0</v>
      </c>
      <c r="O99" s="72">
        <v>0</v>
      </c>
      <c r="P99" s="72">
        <v>11662300</v>
      </c>
      <c r="Q99" s="72">
        <v>3270496</v>
      </c>
      <c r="R99" s="72">
        <v>0</v>
      </c>
      <c r="S99" s="72">
        <v>0</v>
      </c>
      <c r="T99" s="72">
        <v>6330722</v>
      </c>
      <c r="U99" s="72">
        <v>0</v>
      </c>
      <c r="V99" s="72">
        <v>0</v>
      </c>
      <c r="W99" s="72">
        <v>0</v>
      </c>
      <c r="X99" s="72">
        <v>0</v>
      </c>
      <c r="Y99" s="72">
        <v>0</v>
      </c>
      <c r="Z99" s="72" t="s">
        <v>96</v>
      </c>
      <c r="AA99" s="68">
        <v>103</v>
      </c>
      <c r="AB99" s="157">
        <v>0.64007461736892479</v>
      </c>
      <c r="AC99" s="69" t="s">
        <v>97</v>
      </c>
    </row>
    <row r="100" spans="1:29" x14ac:dyDescent="0.25">
      <c r="A100" s="58" t="s">
        <v>170</v>
      </c>
      <c r="B100" s="64">
        <v>44659</v>
      </c>
      <c r="C100" s="48">
        <v>1</v>
      </c>
      <c r="D100" s="56">
        <v>1</v>
      </c>
      <c r="E100" s="148">
        <v>44592</v>
      </c>
      <c r="F100" s="147"/>
      <c r="G100" s="142">
        <v>44671</v>
      </c>
      <c r="H100" s="48">
        <v>900226715</v>
      </c>
      <c r="I100" s="144" t="s">
        <v>179</v>
      </c>
      <c r="J100" s="93">
        <v>832003167</v>
      </c>
      <c r="K100" s="70">
        <v>18807161</v>
      </c>
      <c r="L100" s="71">
        <v>15545577</v>
      </c>
      <c r="M100" s="72">
        <v>3261584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  <c r="X100" s="54">
        <v>0</v>
      </c>
      <c r="Y100" s="72">
        <v>0</v>
      </c>
      <c r="Z100" s="72" t="s">
        <v>96</v>
      </c>
      <c r="AA100" s="68">
        <v>3849</v>
      </c>
      <c r="AB100" s="157">
        <v>0.2007005751606096</v>
      </c>
      <c r="AC100" s="69" t="s">
        <v>97</v>
      </c>
    </row>
    <row r="101" spans="1:29" x14ac:dyDescent="0.25">
      <c r="A101" s="46" t="s">
        <v>170</v>
      </c>
      <c r="B101" s="47">
        <v>44652</v>
      </c>
      <c r="C101" s="48">
        <v>1</v>
      </c>
      <c r="D101" s="48">
        <v>1</v>
      </c>
      <c r="E101" s="49">
        <v>43039</v>
      </c>
      <c r="F101" s="57"/>
      <c r="G101" s="50">
        <v>44683</v>
      </c>
      <c r="H101" s="48">
        <v>800249241</v>
      </c>
      <c r="I101" s="46" t="s">
        <v>180</v>
      </c>
      <c r="J101" s="51">
        <v>860037592</v>
      </c>
      <c r="K101" s="77">
        <v>2221463</v>
      </c>
      <c r="L101" s="71">
        <v>2020960</v>
      </c>
      <c r="M101" s="72">
        <v>0</v>
      </c>
      <c r="N101" s="72">
        <v>0</v>
      </c>
      <c r="O101" s="72">
        <v>0</v>
      </c>
      <c r="P101" s="72">
        <v>143150</v>
      </c>
      <c r="Q101" s="72">
        <v>151900</v>
      </c>
      <c r="R101" s="72">
        <v>0</v>
      </c>
      <c r="S101" s="72">
        <v>0</v>
      </c>
      <c r="T101" s="72">
        <v>0</v>
      </c>
      <c r="U101" s="72">
        <v>0</v>
      </c>
      <c r="V101" s="72">
        <v>0</v>
      </c>
      <c r="W101" s="72">
        <v>-94547</v>
      </c>
      <c r="X101" s="72">
        <v>0</v>
      </c>
      <c r="Y101" s="158">
        <f>K101-SUM(L101:X101)</f>
        <v>0</v>
      </c>
      <c r="Z101" s="68" t="s">
        <v>96</v>
      </c>
      <c r="AA101" s="68">
        <v>3070</v>
      </c>
      <c r="AB101" s="157">
        <f>L101/K101</f>
        <v>0.90974281363227749</v>
      </c>
      <c r="AC101" s="69" t="s">
        <v>97</v>
      </c>
    </row>
    <row r="102" spans="1:29" x14ac:dyDescent="0.25">
      <c r="A102" s="58" t="s">
        <v>170</v>
      </c>
      <c r="B102" s="64">
        <v>44652</v>
      </c>
      <c r="C102" s="48">
        <v>1</v>
      </c>
      <c r="D102" s="56">
        <v>1</v>
      </c>
      <c r="E102" s="141">
        <v>44651</v>
      </c>
      <c r="F102" s="147"/>
      <c r="G102" s="142">
        <v>44683</v>
      </c>
      <c r="H102" s="48">
        <v>900226715</v>
      </c>
      <c r="I102" s="144" t="s">
        <v>180</v>
      </c>
      <c r="J102" s="93">
        <v>860037592</v>
      </c>
      <c r="K102" s="70">
        <v>9431986</v>
      </c>
      <c r="L102" s="71">
        <v>0</v>
      </c>
      <c r="M102" s="72">
        <v>1263344</v>
      </c>
      <c r="N102" s="72">
        <v>0</v>
      </c>
      <c r="O102" s="72">
        <v>0</v>
      </c>
      <c r="P102" s="72">
        <v>1897598</v>
      </c>
      <c r="Q102" s="72">
        <v>752699</v>
      </c>
      <c r="R102" s="72">
        <v>0</v>
      </c>
      <c r="S102" s="72">
        <v>0</v>
      </c>
      <c r="T102" s="72">
        <v>4729972</v>
      </c>
      <c r="U102" s="72">
        <v>4408</v>
      </c>
      <c r="V102" s="72"/>
      <c r="W102" s="72"/>
      <c r="X102" s="72"/>
      <c r="Y102" s="72">
        <v>0</v>
      </c>
      <c r="Z102" s="72" t="s">
        <v>96</v>
      </c>
      <c r="AA102" s="68">
        <v>51</v>
      </c>
      <c r="AB102" s="157">
        <v>0.95014771097975403</v>
      </c>
      <c r="AC102" s="69" t="s">
        <v>97</v>
      </c>
    </row>
    <row r="103" spans="1:29" x14ac:dyDescent="0.25">
      <c r="A103" s="58" t="s">
        <v>170</v>
      </c>
      <c r="B103" s="64">
        <v>44652</v>
      </c>
      <c r="C103" s="48">
        <v>1</v>
      </c>
      <c r="D103" s="56">
        <v>1</v>
      </c>
      <c r="E103" s="141">
        <v>44651</v>
      </c>
      <c r="F103" s="147"/>
      <c r="G103" s="142">
        <v>44684</v>
      </c>
      <c r="H103" s="48">
        <v>900226715</v>
      </c>
      <c r="I103" s="144" t="s">
        <v>181</v>
      </c>
      <c r="J103" s="93">
        <v>832001411</v>
      </c>
      <c r="K103" s="70">
        <v>71177502</v>
      </c>
      <c r="L103" s="71">
        <v>15466645</v>
      </c>
      <c r="M103" s="72">
        <v>4909137</v>
      </c>
      <c r="N103" s="72">
        <v>0</v>
      </c>
      <c r="O103" s="72">
        <v>0</v>
      </c>
      <c r="P103" s="72">
        <v>8184458</v>
      </c>
      <c r="Q103" s="72">
        <v>11757767</v>
      </c>
      <c r="R103" s="72">
        <v>0</v>
      </c>
      <c r="S103" s="72">
        <v>0</v>
      </c>
      <c r="T103" s="72">
        <v>17142922</v>
      </c>
      <c r="U103" s="72">
        <v>13716576</v>
      </c>
      <c r="V103" s="72">
        <v>0</v>
      </c>
      <c r="W103" s="72">
        <v>0</v>
      </c>
      <c r="X103" s="72">
        <v>0</v>
      </c>
      <c r="Y103" s="72">
        <v>0</v>
      </c>
      <c r="Z103" s="72">
        <v>0</v>
      </c>
      <c r="AA103" s="68">
        <v>29</v>
      </c>
      <c r="AB103" s="157">
        <f t="shared" ref="AB103:AB111" si="4">L103/K103</f>
        <v>0.21729682224588326</v>
      </c>
      <c r="AC103" s="69" t="s">
        <v>160</v>
      </c>
    </row>
    <row r="104" spans="1:29" x14ac:dyDescent="0.25">
      <c r="A104" s="58" t="s">
        <v>170</v>
      </c>
      <c r="B104" s="64">
        <v>44692</v>
      </c>
      <c r="C104" s="48">
        <v>1</v>
      </c>
      <c r="D104" s="56">
        <v>1</v>
      </c>
      <c r="E104" s="147">
        <v>44651</v>
      </c>
      <c r="F104" s="147"/>
      <c r="G104" s="142">
        <v>44683</v>
      </c>
      <c r="H104" s="48">
        <v>900226715</v>
      </c>
      <c r="I104" s="144" t="s">
        <v>182</v>
      </c>
      <c r="J104" s="89">
        <v>800209789</v>
      </c>
      <c r="K104" s="70">
        <v>451823635</v>
      </c>
      <c r="L104" s="71">
        <v>-141138905</v>
      </c>
      <c r="M104" s="72">
        <v>60000</v>
      </c>
      <c r="N104" s="72">
        <v>0</v>
      </c>
      <c r="O104" s="72">
        <v>0</v>
      </c>
      <c r="P104" s="72">
        <v>344347238</v>
      </c>
      <c r="Q104" s="72">
        <v>21357367</v>
      </c>
      <c r="R104" s="72">
        <v>0</v>
      </c>
      <c r="S104" s="72">
        <v>0</v>
      </c>
      <c r="T104" s="72">
        <v>86975872</v>
      </c>
      <c r="U104" s="72">
        <v>140222063</v>
      </c>
      <c r="V104" s="72">
        <v>0</v>
      </c>
      <c r="W104" s="72">
        <v>-916842</v>
      </c>
      <c r="X104" s="72">
        <v>0</v>
      </c>
      <c r="Y104" s="72">
        <v>0</v>
      </c>
      <c r="Z104" s="72">
        <v>0</v>
      </c>
      <c r="AA104" s="68">
        <v>15</v>
      </c>
      <c r="AB104" s="157">
        <f t="shared" si="4"/>
        <v>-0.31237610002407246</v>
      </c>
      <c r="AC104" s="69" t="s">
        <v>122</v>
      </c>
    </row>
    <row r="105" spans="1:29" x14ac:dyDescent="0.25">
      <c r="A105" s="58" t="s">
        <v>170</v>
      </c>
      <c r="B105" s="64">
        <v>44692</v>
      </c>
      <c r="C105" s="48">
        <v>1</v>
      </c>
      <c r="D105" s="56">
        <v>1</v>
      </c>
      <c r="E105" s="150">
        <v>44655</v>
      </c>
      <c r="F105" s="147"/>
      <c r="G105" s="142">
        <v>44687</v>
      </c>
      <c r="H105" s="48">
        <v>800249241</v>
      </c>
      <c r="I105" s="144" t="s">
        <v>58</v>
      </c>
      <c r="J105" s="93">
        <v>899999165</v>
      </c>
      <c r="K105" s="70">
        <v>4249714</v>
      </c>
      <c r="L105" s="71">
        <v>3631116</v>
      </c>
      <c r="M105" s="72">
        <v>0</v>
      </c>
      <c r="N105" s="72">
        <v>0</v>
      </c>
      <c r="O105" s="72">
        <v>0</v>
      </c>
      <c r="P105" s="72">
        <v>393165</v>
      </c>
      <c r="Q105" s="72">
        <v>0</v>
      </c>
      <c r="R105" s="72">
        <v>0</v>
      </c>
      <c r="S105" s="72">
        <v>0</v>
      </c>
      <c r="T105" s="72">
        <v>225433</v>
      </c>
      <c r="U105" s="72">
        <v>0</v>
      </c>
      <c r="V105" s="72">
        <v>0</v>
      </c>
      <c r="W105" s="72">
        <v>0</v>
      </c>
      <c r="X105" s="72">
        <v>0</v>
      </c>
      <c r="Y105" s="72">
        <v>0</v>
      </c>
      <c r="Z105" s="72">
        <v>0</v>
      </c>
      <c r="AA105" s="68">
        <v>53</v>
      </c>
      <c r="AB105" s="157">
        <f t="shared" si="4"/>
        <v>0.85443773392750666</v>
      </c>
      <c r="AC105" s="69" t="s">
        <v>122</v>
      </c>
    </row>
    <row r="106" spans="1:29" x14ac:dyDescent="0.25">
      <c r="A106" s="58" t="s">
        <v>170</v>
      </c>
      <c r="B106" s="64">
        <v>44692</v>
      </c>
      <c r="C106" s="48">
        <v>1</v>
      </c>
      <c r="D106" s="56">
        <v>1</v>
      </c>
      <c r="E106" s="150">
        <v>44655</v>
      </c>
      <c r="F106" s="147"/>
      <c r="G106" s="142">
        <v>44687</v>
      </c>
      <c r="H106" s="48">
        <v>900226715</v>
      </c>
      <c r="I106" s="144" t="s">
        <v>58</v>
      </c>
      <c r="J106" s="93">
        <v>899999165</v>
      </c>
      <c r="K106" s="70">
        <v>13337352</v>
      </c>
      <c r="L106" s="71">
        <v>394211</v>
      </c>
      <c r="M106" s="72">
        <v>1902470</v>
      </c>
      <c r="N106" s="72">
        <v>0</v>
      </c>
      <c r="O106" s="72">
        <v>0</v>
      </c>
      <c r="P106" s="72">
        <v>5700380</v>
      </c>
      <c r="Q106" s="72">
        <v>55677</v>
      </c>
      <c r="R106" s="72">
        <v>0</v>
      </c>
      <c r="S106" s="72">
        <v>0</v>
      </c>
      <c r="T106" s="72">
        <v>5284614</v>
      </c>
      <c r="U106" s="72">
        <v>0</v>
      </c>
      <c r="V106" s="72">
        <v>0</v>
      </c>
      <c r="W106" s="72">
        <v>0</v>
      </c>
      <c r="X106" s="72">
        <v>0</v>
      </c>
      <c r="Y106" s="72">
        <v>0</v>
      </c>
      <c r="Z106" s="72">
        <v>0</v>
      </c>
      <c r="AA106" s="68">
        <v>60</v>
      </c>
      <c r="AB106" s="157">
        <f t="shared" si="4"/>
        <v>2.955691654535323E-2</v>
      </c>
      <c r="AC106" s="69" t="s">
        <v>122</v>
      </c>
    </row>
    <row r="107" spans="1:29" x14ac:dyDescent="0.25">
      <c r="A107" s="58" t="s">
        <v>170</v>
      </c>
      <c r="B107" s="64">
        <v>44682</v>
      </c>
      <c r="C107" s="48">
        <v>1</v>
      </c>
      <c r="D107" s="56">
        <v>1</v>
      </c>
      <c r="E107" s="147">
        <v>44681</v>
      </c>
      <c r="F107" s="147"/>
      <c r="G107" s="142">
        <v>44700</v>
      </c>
      <c r="H107" s="48">
        <v>900226715</v>
      </c>
      <c r="I107" s="144" t="s">
        <v>183</v>
      </c>
      <c r="J107" s="120">
        <v>800006850</v>
      </c>
      <c r="K107" s="70">
        <v>6029888284</v>
      </c>
      <c r="L107" s="71">
        <v>-2819514549</v>
      </c>
      <c r="M107" s="72">
        <v>0</v>
      </c>
      <c r="N107" s="72">
        <v>0</v>
      </c>
      <c r="O107" s="72">
        <v>0</v>
      </c>
      <c r="P107" s="72">
        <v>1204892100</v>
      </c>
      <c r="Q107" s="72">
        <v>140704553</v>
      </c>
      <c r="R107" s="72">
        <v>0</v>
      </c>
      <c r="S107" s="72">
        <v>0</v>
      </c>
      <c r="T107" s="72">
        <v>3037748228</v>
      </c>
      <c r="U107" s="72">
        <v>4466106250</v>
      </c>
      <c r="V107" s="72">
        <v>0</v>
      </c>
      <c r="W107" s="72">
        <v>-48298</v>
      </c>
      <c r="X107" s="72">
        <v>0</v>
      </c>
      <c r="Y107" s="72">
        <v>0</v>
      </c>
      <c r="Z107" s="72">
        <v>0</v>
      </c>
      <c r="AA107" s="68">
        <v>23</v>
      </c>
      <c r="AB107" s="157">
        <f t="shared" si="4"/>
        <v>-0.46758984846890739</v>
      </c>
      <c r="AC107" s="69" t="s">
        <v>122</v>
      </c>
    </row>
    <row r="108" spans="1:29" x14ac:dyDescent="0.25">
      <c r="A108" s="58" t="s">
        <v>170</v>
      </c>
      <c r="B108" s="64">
        <v>44682</v>
      </c>
      <c r="C108" s="48">
        <v>1</v>
      </c>
      <c r="D108" s="56">
        <v>1</v>
      </c>
      <c r="E108" s="147">
        <v>44681</v>
      </c>
      <c r="F108" s="147"/>
      <c r="G108" s="142">
        <v>44700</v>
      </c>
      <c r="H108" s="48">
        <v>800249241</v>
      </c>
      <c r="I108" s="144" t="s">
        <v>183</v>
      </c>
      <c r="J108" s="120">
        <v>800006850</v>
      </c>
      <c r="K108" s="70">
        <v>101451370</v>
      </c>
      <c r="L108" s="71">
        <v>0</v>
      </c>
      <c r="M108" s="72">
        <v>0</v>
      </c>
      <c r="N108" s="72">
        <v>0</v>
      </c>
      <c r="O108" s="72">
        <v>0</v>
      </c>
      <c r="P108" s="72">
        <v>22018396</v>
      </c>
      <c r="Q108" s="72">
        <v>0</v>
      </c>
      <c r="R108" s="72">
        <v>0</v>
      </c>
      <c r="S108" s="72">
        <v>0</v>
      </c>
      <c r="T108" s="72">
        <v>3037748228</v>
      </c>
      <c r="U108" s="72">
        <v>0</v>
      </c>
      <c r="V108" s="72">
        <v>0</v>
      </c>
      <c r="W108" s="72">
        <v>0</v>
      </c>
      <c r="X108" s="72">
        <v>0</v>
      </c>
      <c r="Y108" s="72">
        <v>0</v>
      </c>
      <c r="Z108" s="72">
        <v>0</v>
      </c>
      <c r="AA108" s="68">
        <v>23</v>
      </c>
      <c r="AB108" s="157">
        <f t="shared" si="4"/>
        <v>0</v>
      </c>
      <c r="AC108" s="69" t="s">
        <v>122</v>
      </c>
    </row>
    <row r="109" spans="1:29" x14ac:dyDescent="0.25">
      <c r="A109" s="58" t="s">
        <v>170</v>
      </c>
      <c r="B109" s="64">
        <v>44701</v>
      </c>
      <c r="C109" s="48">
        <v>1</v>
      </c>
      <c r="D109" s="56">
        <v>1</v>
      </c>
      <c r="E109" s="147">
        <v>44643</v>
      </c>
      <c r="F109" s="147"/>
      <c r="G109" s="142">
        <v>44701</v>
      </c>
      <c r="H109" s="48">
        <v>900226715</v>
      </c>
      <c r="I109" s="144" t="s">
        <v>184</v>
      </c>
      <c r="J109" s="120">
        <v>832001465</v>
      </c>
      <c r="K109" s="70">
        <v>174506</v>
      </c>
      <c r="L109" s="71">
        <v>0</v>
      </c>
      <c r="M109" s="72">
        <v>0</v>
      </c>
      <c r="N109" s="72">
        <v>0</v>
      </c>
      <c r="O109" s="72">
        <v>0</v>
      </c>
      <c r="P109" s="72">
        <v>174506</v>
      </c>
      <c r="Q109" s="72">
        <v>0</v>
      </c>
      <c r="R109" s="72">
        <v>0</v>
      </c>
      <c r="S109" s="72"/>
      <c r="T109" s="72">
        <v>0</v>
      </c>
      <c r="U109" s="72">
        <v>0</v>
      </c>
      <c r="V109" s="72">
        <v>0</v>
      </c>
      <c r="W109" s="72">
        <v>0</v>
      </c>
      <c r="X109" s="72">
        <v>0</v>
      </c>
      <c r="Y109" s="72">
        <v>0</v>
      </c>
      <c r="Z109" s="72">
        <v>0</v>
      </c>
      <c r="AA109" s="68">
        <v>8</v>
      </c>
      <c r="AB109" s="157">
        <f t="shared" si="4"/>
        <v>0</v>
      </c>
      <c r="AC109" s="69" t="s">
        <v>122</v>
      </c>
    </row>
    <row r="110" spans="1:29" x14ac:dyDescent="0.25">
      <c r="A110" s="58" t="s">
        <v>170</v>
      </c>
      <c r="B110" s="64">
        <v>44701</v>
      </c>
      <c r="C110" s="48">
        <v>1</v>
      </c>
      <c r="D110" s="56">
        <v>1</v>
      </c>
      <c r="E110" s="147">
        <v>44627</v>
      </c>
      <c r="F110" s="147"/>
      <c r="G110" s="142">
        <v>44704</v>
      </c>
      <c r="H110" s="48">
        <v>800249241</v>
      </c>
      <c r="I110" s="144" t="s">
        <v>185</v>
      </c>
      <c r="J110" s="93">
        <v>860024030</v>
      </c>
      <c r="K110" s="70">
        <v>1178826</v>
      </c>
      <c r="L110" s="71">
        <v>981029</v>
      </c>
      <c r="M110" s="72">
        <v>0</v>
      </c>
      <c r="N110" s="72">
        <v>0</v>
      </c>
      <c r="O110" s="72">
        <v>0</v>
      </c>
      <c r="P110" s="72">
        <v>47687</v>
      </c>
      <c r="Q110" s="72">
        <v>0</v>
      </c>
      <c r="R110" s="72">
        <v>0</v>
      </c>
      <c r="S110" s="72">
        <v>0</v>
      </c>
      <c r="T110" s="72">
        <v>150110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68">
        <v>14</v>
      </c>
      <c r="AB110" s="157">
        <f t="shared" si="4"/>
        <v>0.83220848539139791</v>
      </c>
      <c r="AC110" s="69" t="s">
        <v>122</v>
      </c>
    </row>
    <row r="111" spans="1:29" x14ac:dyDescent="0.25">
      <c r="A111" s="58" t="s">
        <v>170</v>
      </c>
      <c r="B111" s="64">
        <v>44701</v>
      </c>
      <c r="C111" s="48">
        <v>1</v>
      </c>
      <c r="D111" s="56">
        <v>1</v>
      </c>
      <c r="E111" s="147">
        <v>44627</v>
      </c>
      <c r="F111" s="147"/>
      <c r="G111" s="142">
        <v>44704</v>
      </c>
      <c r="H111" s="48">
        <v>900226715</v>
      </c>
      <c r="I111" s="144" t="s">
        <v>185</v>
      </c>
      <c r="J111" s="93">
        <v>860024030</v>
      </c>
      <c r="K111" s="70">
        <v>2982218</v>
      </c>
      <c r="L111" s="71">
        <v>0</v>
      </c>
      <c r="M111" s="72">
        <v>0</v>
      </c>
      <c r="N111" s="72">
        <v>0</v>
      </c>
      <c r="O111" s="72">
        <v>0</v>
      </c>
      <c r="P111" s="72">
        <v>2717498</v>
      </c>
      <c r="Q111" s="72">
        <v>0</v>
      </c>
      <c r="R111" s="72">
        <v>0</v>
      </c>
      <c r="S111" s="72">
        <v>0</v>
      </c>
      <c r="T111" s="72">
        <v>264720</v>
      </c>
      <c r="U111" s="72">
        <v>0</v>
      </c>
      <c r="V111" s="72">
        <v>0</v>
      </c>
      <c r="W111" s="72">
        <v>0</v>
      </c>
      <c r="X111" s="72">
        <v>0</v>
      </c>
      <c r="Y111" s="72">
        <v>0</v>
      </c>
      <c r="Z111" s="72">
        <v>0</v>
      </c>
      <c r="AA111" s="68">
        <v>249</v>
      </c>
      <c r="AB111" s="157">
        <f t="shared" si="4"/>
        <v>0</v>
      </c>
      <c r="AC111" s="69" t="s">
        <v>186</v>
      </c>
    </row>
    <row r="112" spans="1:29" x14ac:dyDescent="0.25">
      <c r="A112" s="58" t="s">
        <v>170</v>
      </c>
      <c r="B112" s="64">
        <v>44701</v>
      </c>
      <c r="C112" s="48">
        <v>1</v>
      </c>
      <c r="D112" s="56">
        <v>1</v>
      </c>
      <c r="E112" s="147">
        <v>44627</v>
      </c>
      <c r="F112" s="147"/>
      <c r="G112" s="142">
        <v>44704</v>
      </c>
      <c r="H112" s="48">
        <v>900226715</v>
      </c>
      <c r="I112" s="144" t="s">
        <v>187</v>
      </c>
      <c r="J112" s="120">
        <v>800204497</v>
      </c>
      <c r="K112" s="70">
        <v>3084201</v>
      </c>
      <c r="L112" s="71">
        <v>0</v>
      </c>
      <c r="M112" s="72">
        <v>0</v>
      </c>
      <c r="N112" s="72">
        <v>0</v>
      </c>
      <c r="O112" s="72">
        <v>0</v>
      </c>
      <c r="P112" s="72">
        <v>3084201</v>
      </c>
      <c r="Q112" s="72">
        <v>0</v>
      </c>
      <c r="R112" s="72">
        <v>0</v>
      </c>
      <c r="S112" s="72">
        <v>0</v>
      </c>
      <c r="T112" s="72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 t="s">
        <v>96</v>
      </c>
      <c r="AA112" s="68">
        <v>6582</v>
      </c>
      <c r="AB112" s="157">
        <v>4.7908607008389413E-2</v>
      </c>
      <c r="AC112" s="69" t="s">
        <v>97</v>
      </c>
    </row>
    <row r="113" spans="1:29" x14ac:dyDescent="0.25">
      <c r="A113" s="58" t="s">
        <v>170</v>
      </c>
      <c r="B113" s="64">
        <v>44701</v>
      </c>
      <c r="C113" s="48">
        <v>1</v>
      </c>
      <c r="D113" s="56">
        <v>1</v>
      </c>
      <c r="E113" s="147">
        <v>44704</v>
      </c>
      <c r="F113" s="147"/>
      <c r="G113" s="142">
        <v>44704</v>
      </c>
      <c r="H113" s="48">
        <v>900226715</v>
      </c>
      <c r="I113" s="144" t="s">
        <v>82</v>
      </c>
      <c r="J113" s="120">
        <v>900000427</v>
      </c>
      <c r="K113" s="70">
        <v>65720</v>
      </c>
      <c r="L113" s="71">
        <v>65720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 t="s">
        <v>96</v>
      </c>
      <c r="AA113" s="68">
        <v>26</v>
      </c>
      <c r="AB113" s="157">
        <v>0.30609157918883917</v>
      </c>
      <c r="AC113" s="69" t="s">
        <v>97</v>
      </c>
    </row>
    <row r="114" spans="1:29" x14ac:dyDescent="0.25">
      <c r="A114" s="58" t="s">
        <v>170</v>
      </c>
      <c r="B114" s="64">
        <v>44701</v>
      </c>
      <c r="C114" s="48">
        <v>1</v>
      </c>
      <c r="D114" s="56">
        <v>1</v>
      </c>
      <c r="E114" s="147">
        <v>44651</v>
      </c>
      <c r="F114" s="147"/>
      <c r="G114" s="142">
        <v>44704</v>
      </c>
      <c r="H114" s="48">
        <v>900226715</v>
      </c>
      <c r="I114" s="144" t="s">
        <v>188</v>
      </c>
      <c r="J114" s="112">
        <v>900283194</v>
      </c>
      <c r="K114" s="70">
        <v>731593</v>
      </c>
      <c r="L114" s="71">
        <v>17280</v>
      </c>
      <c r="M114" s="72">
        <v>450112</v>
      </c>
      <c r="N114" s="72">
        <v>0</v>
      </c>
      <c r="O114" s="72">
        <v>0</v>
      </c>
      <c r="P114" s="72">
        <v>9600</v>
      </c>
      <c r="Q114" s="72">
        <v>2667</v>
      </c>
      <c r="R114" s="72">
        <v>0</v>
      </c>
      <c r="S114" s="72">
        <v>0</v>
      </c>
      <c r="T114" s="72">
        <v>251934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68">
        <v>4</v>
      </c>
      <c r="AB114" s="157">
        <f t="shared" ref="AB114:AB124" si="5">L114/K114</f>
        <v>2.361969018292958E-2</v>
      </c>
      <c r="AC114" s="69" t="s">
        <v>122</v>
      </c>
    </row>
    <row r="115" spans="1:29" x14ac:dyDescent="0.25">
      <c r="A115" s="58" t="s">
        <v>170</v>
      </c>
      <c r="B115" s="64">
        <v>44701</v>
      </c>
      <c r="C115" s="48">
        <v>1</v>
      </c>
      <c r="D115" s="56">
        <v>1</v>
      </c>
      <c r="E115" s="147">
        <v>44620</v>
      </c>
      <c r="F115" s="147"/>
      <c r="G115" s="142">
        <v>44701</v>
      </c>
      <c r="H115" s="48">
        <v>800249241</v>
      </c>
      <c r="I115" s="151" t="s">
        <v>50</v>
      </c>
      <c r="J115" s="51">
        <v>800099860</v>
      </c>
      <c r="K115" s="152">
        <v>28003543</v>
      </c>
      <c r="L115" s="71">
        <v>11117843</v>
      </c>
      <c r="M115" s="72">
        <v>0</v>
      </c>
      <c r="N115" s="72">
        <v>0</v>
      </c>
      <c r="O115" s="72">
        <v>0</v>
      </c>
      <c r="P115" s="72">
        <v>13499060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68">
        <v>11</v>
      </c>
      <c r="AB115" s="157">
        <f t="shared" si="5"/>
        <v>0.397015584777969</v>
      </c>
      <c r="AC115" s="69" t="s">
        <v>122</v>
      </c>
    </row>
    <row r="116" spans="1:29" x14ac:dyDescent="0.25">
      <c r="A116" s="58" t="s">
        <v>170</v>
      </c>
      <c r="B116" s="64">
        <v>44701</v>
      </c>
      <c r="C116" s="48">
        <v>1</v>
      </c>
      <c r="D116" s="56">
        <v>1</v>
      </c>
      <c r="E116" s="147">
        <v>44620</v>
      </c>
      <c r="F116" s="147"/>
      <c r="G116" s="142">
        <v>44701</v>
      </c>
      <c r="H116" s="48">
        <v>900226715</v>
      </c>
      <c r="I116" s="46" t="s">
        <v>50</v>
      </c>
      <c r="J116" s="51">
        <v>800099860</v>
      </c>
      <c r="K116" s="77">
        <v>66658418</v>
      </c>
      <c r="L116" s="71">
        <v>6120603</v>
      </c>
      <c r="M116" s="72">
        <v>306691</v>
      </c>
      <c r="N116" s="72">
        <v>0</v>
      </c>
      <c r="O116" s="72">
        <v>0</v>
      </c>
      <c r="P116" s="72">
        <v>36731257</v>
      </c>
      <c r="Q116" s="72">
        <v>6535241</v>
      </c>
      <c r="R116" s="72">
        <v>31464</v>
      </c>
      <c r="S116" s="72">
        <v>0</v>
      </c>
      <c r="T116" s="72">
        <v>16960761</v>
      </c>
      <c r="U116" s="72">
        <v>0</v>
      </c>
      <c r="V116" s="72">
        <v>0</v>
      </c>
      <c r="W116" s="72">
        <v>-27599</v>
      </c>
      <c r="X116" s="72">
        <v>0</v>
      </c>
      <c r="Y116" s="72">
        <v>0</v>
      </c>
      <c r="Z116" s="72">
        <v>0</v>
      </c>
      <c r="AA116" s="68">
        <v>2</v>
      </c>
      <c r="AB116" s="157">
        <f t="shared" si="5"/>
        <v>9.1820405938826816E-2</v>
      </c>
      <c r="AC116" s="69" t="s">
        <v>122</v>
      </c>
    </row>
    <row r="117" spans="1:29" x14ac:dyDescent="0.25">
      <c r="A117" s="58" t="s">
        <v>170</v>
      </c>
      <c r="B117" s="64">
        <v>44701</v>
      </c>
      <c r="C117" s="48">
        <v>1</v>
      </c>
      <c r="D117" s="56">
        <v>1</v>
      </c>
      <c r="E117" s="147">
        <v>44592</v>
      </c>
      <c r="F117" s="147"/>
      <c r="G117" s="142">
        <v>44704</v>
      </c>
      <c r="H117" s="48">
        <v>900226715</v>
      </c>
      <c r="I117" s="46" t="s">
        <v>189</v>
      </c>
      <c r="J117" s="51">
        <v>899999163</v>
      </c>
      <c r="K117" s="77">
        <v>8923788</v>
      </c>
      <c r="L117" s="71">
        <v>722477</v>
      </c>
      <c r="M117" s="72">
        <v>0</v>
      </c>
      <c r="N117" s="72">
        <v>0</v>
      </c>
      <c r="O117" s="72">
        <v>0</v>
      </c>
      <c r="P117" s="72">
        <v>5665623</v>
      </c>
      <c r="Q117" s="72">
        <v>0</v>
      </c>
      <c r="R117" s="72">
        <v>0</v>
      </c>
      <c r="S117" s="72">
        <v>0</v>
      </c>
      <c r="T117" s="72">
        <v>2535688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68">
        <v>98</v>
      </c>
      <c r="AB117" s="157">
        <f t="shared" si="5"/>
        <v>8.0960798261904027E-2</v>
      </c>
      <c r="AC117" s="69" t="s">
        <v>122</v>
      </c>
    </row>
    <row r="118" spans="1:29" x14ac:dyDescent="0.25">
      <c r="A118" s="58" t="s">
        <v>170</v>
      </c>
      <c r="B118" s="64">
        <v>44701</v>
      </c>
      <c r="C118" s="48">
        <v>1</v>
      </c>
      <c r="D118" s="56">
        <v>1</v>
      </c>
      <c r="E118" s="147">
        <v>44651</v>
      </c>
      <c r="F118" s="147"/>
      <c r="G118" s="142">
        <v>44704</v>
      </c>
      <c r="H118" s="48">
        <v>900226715</v>
      </c>
      <c r="I118" s="46" t="s">
        <v>55</v>
      </c>
      <c r="J118" s="51">
        <v>860024026</v>
      </c>
      <c r="K118" s="77">
        <v>14676387</v>
      </c>
      <c r="L118" s="71">
        <v>3273755</v>
      </c>
      <c r="M118" s="72">
        <v>5079547</v>
      </c>
      <c r="N118" s="72">
        <v>0</v>
      </c>
      <c r="O118" s="72">
        <v>0</v>
      </c>
      <c r="P118" s="72">
        <v>2080392</v>
      </c>
      <c r="Q118" s="72">
        <v>0</v>
      </c>
      <c r="R118" s="72">
        <v>0</v>
      </c>
      <c r="S118" s="72">
        <v>0</v>
      </c>
      <c r="T118" s="72">
        <v>4242693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68">
        <v>17</v>
      </c>
      <c r="AB118" s="157">
        <f t="shared" si="5"/>
        <v>0.22306273335528695</v>
      </c>
      <c r="AC118" s="69" t="s">
        <v>122</v>
      </c>
    </row>
    <row r="119" spans="1:29" x14ac:dyDescent="0.25">
      <c r="A119" s="58" t="s">
        <v>170</v>
      </c>
      <c r="B119" s="64">
        <v>44701</v>
      </c>
      <c r="C119" s="48">
        <v>1</v>
      </c>
      <c r="D119" s="56">
        <v>1</v>
      </c>
      <c r="E119" s="147">
        <v>44651</v>
      </c>
      <c r="F119" s="147"/>
      <c r="G119" s="142">
        <v>44704</v>
      </c>
      <c r="H119" s="48">
        <v>900226715</v>
      </c>
      <c r="I119" s="46" t="s">
        <v>190</v>
      </c>
      <c r="J119" s="112">
        <v>899999151</v>
      </c>
      <c r="K119" s="77">
        <v>627373677</v>
      </c>
      <c r="L119" s="71">
        <v>-70190111</v>
      </c>
      <c r="M119" s="72">
        <v>117069893</v>
      </c>
      <c r="N119" s="72">
        <v>0</v>
      </c>
      <c r="O119" s="72">
        <v>0</v>
      </c>
      <c r="P119" s="72">
        <v>311273854</v>
      </c>
      <c r="Q119" s="72">
        <v>54503571</v>
      </c>
      <c r="R119" s="72">
        <v>83794</v>
      </c>
      <c r="S119" s="72">
        <v>0</v>
      </c>
      <c r="T119" s="72">
        <v>145474529</v>
      </c>
      <c r="U119" s="72">
        <v>0</v>
      </c>
      <c r="V119" s="72">
        <v>0</v>
      </c>
      <c r="W119" s="72">
        <v>-1031964</v>
      </c>
      <c r="X119" s="72">
        <v>0</v>
      </c>
      <c r="Y119" s="72">
        <v>0</v>
      </c>
      <c r="Z119" s="72">
        <v>0</v>
      </c>
      <c r="AA119" s="68">
        <v>233</v>
      </c>
      <c r="AB119" s="157">
        <f t="shared" si="5"/>
        <v>-0.11187927318793134</v>
      </c>
      <c r="AC119" s="69" t="s">
        <v>122</v>
      </c>
    </row>
    <row r="120" spans="1:29" x14ac:dyDescent="0.25">
      <c r="A120" s="58" t="s">
        <v>170</v>
      </c>
      <c r="B120" s="64">
        <v>44701</v>
      </c>
      <c r="C120" s="48">
        <v>1</v>
      </c>
      <c r="D120" s="56">
        <v>1</v>
      </c>
      <c r="E120" s="147">
        <v>44651</v>
      </c>
      <c r="F120" s="147"/>
      <c r="G120" s="142">
        <v>44704</v>
      </c>
      <c r="H120" s="48">
        <v>800249241</v>
      </c>
      <c r="I120" s="46" t="s">
        <v>190</v>
      </c>
      <c r="J120" s="112">
        <v>899999151</v>
      </c>
      <c r="K120" s="77">
        <v>97764814</v>
      </c>
      <c r="L120" s="71">
        <v>0</v>
      </c>
      <c r="M120" s="72">
        <v>0</v>
      </c>
      <c r="N120" s="72">
        <v>0</v>
      </c>
      <c r="O120" s="72">
        <v>0</v>
      </c>
      <c r="P120" s="72">
        <v>86447547</v>
      </c>
      <c r="Q120" s="72">
        <v>2870725</v>
      </c>
      <c r="R120" s="72">
        <v>1158885</v>
      </c>
      <c r="S120" s="72">
        <v>0</v>
      </c>
      <c r="T120" s="72">
        <v>6055914</v>
      </c>
      <c r="U120" s="72">
        <v>0</v>
      </c>
      <c r="V120" s="72">
        <v>0</v>
      </c>
      <c r="W120" s="72">
        <v>1231743</v>
      </c>
      <c r="X120" s="72">
        <v>0</v>
      </c>
      <c r="Y120" s="72">
        <v>0</v>
      </c>
      <c r="Z120" s="72">
        <v>0</v>
      </c>
      <c r="AA120" s="68">
        <v>20</v>
      </c>
      <c r="AB120" s="157">
        <f t="shared" si="5"/>
        <v>0</v>
      </c>
      <c r="AC120" s="69" t="s">
        <v>122</v>
      </c>
    </row>
    <row r="121" spans="1:29" x14ac:dyDescent="0.25">
      <c r="A121" s="58" t="s">
        <v>170</v>
      </c>
      <c r="B121" s="64">
        <v>44701</v>
      </c>
      <c r="C121" s="48">
        <v>1</v>
      </c>
      <c r="D121" s="56">
        <v>1</v>
      </c>
      <c r="E121" s="147">
        <v>44620</v>
      </c>
      <c r="F121" s="147"/>
      <c r="G121" s="142">
        <v>44704</v>
      </c>
      <c r="H121" s="48">
        <v>800249241</v>
      </c>
      <c r="I121" s="46" t="s">
        <v>68</v>
      </c>
      <c r="J121" s="112">
        <v>900750333</v>
      </c>
      <c r="K121" s="77">
        <v>10063412</v>
      </c>
      <c r="L121" s="71">
        <v>6403133</v>
      </c>
      <c r="M121" s="72">
        <v>0</v>
      </c>
      <c r="N121" s="72">
        <v>0</v>
      </c>
      <c r="O121" s="72">
        <v>0</v>
      </c>
      <c r="P121" s="72">
        <v>3530592</v>
      </c>
      <c r="Q121" s="72">
        <v>0</v>
      </c>
      <c r="R121" s="72">
        <v>0</v>
      </c>
      <c r="S121" s="72">
        <v>0</v>
      </c>
      <c r="T121" s="72">
        <v>39387</v>
      </c>
      <c r="U121" s="72">
        <v>0</v>
      </c>
      <c r="V121" s="72">
        <v>0</v>
      </c>
      <c r="W121" s="72">
        <v>90300</v>
      </c>
      <c r="X121" s="72">
        <v>0</v>
      </c>
      <c r="Y121" s="72">
        <v>0</v>
      </c>
      <c r="Z121" s="72">
        <v>0</v>
      </c>
      <c r="AA121" s="68">
        <v>16</v>
      </c>
      <c r="AB121" s="157">
        <f t="shared" si="5"/>
        <v>0.63627853058187422</v>
      </c>
      <c r="AC121" s="69" t="s">
        <v>122</v>
      </c>
    </row>
    <row r="122" spans="1:29" x14ac:dyDescent="0.25">
      <c r="A122" s="58" t="s">
        <v>170</v>
      </c>
      <c r="B122" s="64">
        <v>44701</v>
      </c>
      <c r="C122" s="48">
        <v>1</v>
      </c>
      <c r="D122" s="56">
        <v>1</v>
      </c>
      <c r="E122" s="147">
        <v>44620</v>
      </c>
      <c r="F122" s="147"/>
      <c r="G122" s="142">
        <v>44704</v>
      </c>
      <c r="H122" s="48">
        <v>900226715</v>
      </c>
      <c r="I122" s="46" t="s">
        <v>68</v>
      </c>
      <c r="J122" s="112">
        <v>900750333</v>
      </c>
      <c r="K122" s="77">
        <v>164503955</v>
      </c>
      <c r="L122" s="71">
        <v>13728297</v>
      </c>
      <c r="M122" s="72">
        <v>0</v>
      </c>
      <c r="N122" s="72">
        <v>0</v>
      </c>
      <c r="O122" s="72">
        <v>0</v>
      </c>
      <c r="P122" s="72">
        <v>88351703</v>
      </c>
      <c r="Q122" s="72">
        <v>3823117</v>
      </c>
      <c r="R122" s="72">
        <v>1107566</v>
      </c>
      <c r="S122" s="72">
        <v>0</v>
      </c>
      <c r="T122" s="72">
        <v>59667319</v>
      </c>
      <c r="U122" s="72">
        <v>0</v>
      </c>
      <c r="V122" s="72">
        <v>0</v>
      </c>
      <c r="W122" s="72">
        <v>-2174047</v>
      </c>
      <c r="X122" s="72">
        <v>0</v>
      </c>
      <c r="Y122" s="72">
        <v>0</v>
      </c>
      <c r="Z122" s="72">
        <v>0</v>
      </c>
      <c r="AA122" s="68">
        <v>12</v>
      </c>
      <c r="AB122" s="157">
        <f t="shared" si="5"/>
        <v>8.3452686593462139E-2</v>
      </c>
      <c r="AC122" s="69" t="s">
        <v>122</v>
      </c>
    </row>
    <row r="123" spans="1:29" x14ac:dyDescent="0.25">
      <c r="A123" s="58" t="s">
        <v>170</v>
      </c>
      <c r="B123" s="64">
        <v>44701</v>
      </c>
      <c r="C123" s="48">
        <v>1</v>
      </c>
      <c r="D123" s="56">
        <v>1</v>
      </c>
      <c r="E123" s="147">
        <v>44642</v>
      </c>
      <c r="F123" s="147"/>
      <c r="G123" s="142">
        <v>44705</v>
      </c>
      <c r="H123" s="48">
        <v>900226715</v>
      </c>
      <c r="I123" s="46" t="s">
        <v>53</v>
      </c>
      <c r="J123" s="112">
        <v>892001990</v>
      </c>
      <c r="K123" s="77">
        <v>3200505</v>
      </c>
      <c r="L123" s="71">
        <v>687960</v>
      </c>
      <c r="M123" s="72">
        <v>1868390</v>
      </c>
      <c r="N123" s="72">
        <v>0</v>
      </c>
      <c r="O123" s="72">
        <v>0</v>
      </c>
      <c r="P123" s="72">
        <v>0</v>
      </c>
      <c r="Q123" s="72">
        <v>47363</v>
      </c>
      <c r="R123" s="72">
        <v>4200</v>
      </c>
      <c r="S123" s="72">
        <v>0</v>
      </c>
      <c r="T123" s="72">
        <v>592592</v>
      </c>
      <c r="U123" s="72">
        <v>0</v>
      </c>
      <c r="V123" s="72">
        <v>0</v>
      </c>
      <c r="W123" s="72">
        <v>0</v>
      </c>
      <c r="X123" s="72">
        <v>0</v>
      </c>
      <c r="Y123" s="72">
        <v>0</v>
      </c>
      <c r="Z123" s="72">
        <v>0</v>
      </c>
      <c r="AA123" s="68">
        <v>10</v>
      </c>
      <c r="AB123" s="157">
        <f t="shared" si="5"/>
        <v>0.21495357763852893</v>
      </c>
      <c r="AC123" s="69" t="s">
        <v>122</v>
      </c>
    </row>
    <row r="124" spans="1:29" x14ac:dyDescent="0.25">
      <c r="A124" s="58" t="s">
        <v>170</v>
      </c>
      <c r="B124" s="64">
        <v>44705</v>
      </c>
      <c r="C124" s="48">
        <v>1</v>
      </c>
      <c r="D124" s="56">
        <v>1</v>
      </c>
      <c r="E124" s="147">
        <v>44620</v>
      </c>
      <c r="F124" s="147"/>
      <c r="G124" s="142">
        <v>44706</v>
      </c>
      <c r="H124" s="48">
        <v>800249241</v>
      </c>
      <c r="I124" s="46" t="s">
        <v>47</v>
      </c>
      <c r="J124" s="51">
        <v>899999156</v>
      </c>
      <c r="K124" s="77">
        <v>16072237</v>
      </c>
      <c r="L124" s="71">
        <v>0</v>
      </c>
      <c r="M124" s="72">
        <v>0</v>
      </c>
      <c r="N124" s="72">
        <v>0</v>
      </c>
      <c r="O124" s="72">
        <v>0</v>
      </c>
      <c r="P124" s="72">
        <v>0</v>
      </c>
      <c r="Q124" s="72">
        <v>0</v>
      </c>
      <c r="R124" s="72">
        <v>0</v>
      </c>
      <c r="S124" s="72">
        <v>0</v>
      </c>
      <c r="T124" s="72">
        <v>16072237</v>
      </c>
      <c r="U124" s="72">
        <v>0</v>
      </c>
      <c r="V124" s="72">
        <v>0</v>
      </c>
      <c r="W124" s="72">
        <v>0</v>
      </c>
      <c r="X124" s="72">
        <v>0</v>
      </c>
      <c r="Y124" s="72">
        <v>0</v>
      </c>
      <c r="Z124" s="72">
        <v>0</v>
      </c>
      <c r="AA124" s="68">
        <v>3904</v>
      </c>
      <c r="AB124" s="157">
        <f t="shared" si="5"/>
        <v>0</v>
      </c>
      <c r="AC124" s="69" t="s">
        <v>122</v>
      </c>
    </row>
    <row r="125" spans="1:29" x14ac:dyDescent="0.25">
      <c r="A125" s="58" t="s">
        <v>170</v>
      </c>
      <c r="B125" s="64">
        <v>44705</v>
      </c>
      <c r="C125" s="48">
        <v>1</v>
      </c>
      <c r="D125" s="56">
        <v>1</v>
      </c>
      <c r="E125" s="147">
        <v>44620</v>
      </c>
      <c r="F125" s="147"/>
      <c r="G125" s="142">
        <v>44706</v>
      </c>
      <c r="H125" s="48">
        <v>900226715</v>
      </c>
      <c r="I125" s="153" t="s">
        <v>47</v>
      </c>
      <c r="J125" s="114">
        <v>899999156</v>
      </c>
      <c r="K125" s="154">
        <v>79859767</v>
      </c>
      <c r="L125" s="71">
        <v>0</v>
      </c>
      <c r="M125" s="72">
        <v>0</v>
      </c>
      <c r="N125" s="72">
        <v>0</v>
      </c>
      <c r="O125" s="72">
        <v>0</v>
      </c>
      <c r="P125" s="72">
        <v>33004480</v>
      </c>
      <c r="Q125" s="72">
        <v>3951225</v>
      </c>
      <c r="R125" s="72">
        <v>22800</v>
      </c>
      <c r="S125" s="72">
        <v>0</v>
      </c>
      <c r="T125" s="72">
        <v>45335418</v>
      </c>
      <c r="U125" s="72">
        <v>5689527</v>
      </c>
      <c r="V125" s="72">
        <v>0</v>
      </c>
      <c r="W125" s="72">
        <v>-2454156</v>
      </c>
      <c r="X125" s="72">
        <v>0</v>
      </c>
      <c r="Y125" s="72">
        <v>0</v>
      </c>
      <c r="Z125" s="72" t="s">
        <v>96</v>
      </c>
      <c r="AA125" s="68">
        <v>234</v>
      </c>
      <c r="AB125" s="157">
        <v>-3.0199866029951294E-2</v>
      </c>
      <c r="AC125" s="69" t="s">
        <v>97</v>
      </c>
    </row>
    <row r="126" spans="1:29" x14ac:dyDescent="0.25">
      <c r="A126" s="58" t="s">
        <v>170</v>
      </c>
      <c r="B126" s="64">
        <v>44707</v>
      </c>
      <c r="C126" s="48">
        <v>1</v>
      </c>
      <c r="D126" s="56">
        <v>1</v>
      </c>
      <c r="E126" s="147">
        <v>44592</v>
      </c>
      <c r="F126" s="147"/>
      <c r="G126" s="142">
        <v>44696</v>
      </c>
      <c r="H126" s="48">
        <v>900226715</v>
      </c>
      <c r="I126" s="153" t="s">
        <v>45</v>
      </c>
      <c r="J126" s="121">
        <v>899999147</v>
      </c>
      <c r="K126" s="154">
        <v>67800050</v>
      </c>
      <c r="L126" s="71">
        <v>18608011</v>
      </c>
      <c r="M126" s="72">
        <v>8734292</v>
      </c>
      <c r="N126" s="72">
        <v>0</v>
      </c>
      <c r="O126" s="72">
        <v>1690191</v>
      </c>
      <c r="P126" s="72">
        <v>12515948</v>
      </c>
      <c r="Q126" s="72">
        <v>3039207</v>
      </c>
      <c r="R126" s="72">
        <v>633506</v>
      </c>
      <c r="S126" s="72">
        <v>0</v>
      </c>
      <c r="T126" s="72">
        <v>27562393</v>
      </c>
      <c r="U126" s="72">
        <v>0</v>
      </c>
      <c r="V126" s="72">
        <v>0</v>
      </c>
      <c r="W126" s="72">
        <v>-4983498</v>
      </c>
      <c r="X126" s="72">
        <v>0</v>
      </c>
      <c r="Y126" s="72">
        <v>0</v>
      </c>
      <c r="Z126" s="72">
        <v>0</v>
      </c>
      <c r="AA126" s="68">
        <v>618</v>
      </c>
      <c r="AB126" s="157">
        <f t="shared" ref="AB126:AB133" si="6">L126/K126</f>
        <v>0.27445423712814371</v>
      </c>
      <c r="AC126" s="69" t="s">
        <v>122</v>
      </c>
    </row>
    <row r="127" spans="1:29" x14ac:dyDescent="0.25">
      <c r="A127" s="58" t="s">
        <v>170</v>
      </c>
      <c r="B127" s="64">
        <v>44720</v>
      </c>
      <c r="C127" s="48">
        <v>1</v>
      </c>
      <c r="D127" s="56">
        <v>1</v>
      </c>
      <c r="E127" s="147">
        <v>44705</v>
      </c>
      <c r="F127" s="147"/>
      <c r="G127" s="142">
        <v>44719</v>
      </c>
      <c r="H127" s="48">
        <v>900226715</v>
      </c>
      <c r="I127" s="153" t="s">
        <v>191</v>
      </c>
      <c r="J127" s="121">
        <v>901164974</v>
      </c>
      <c r="K127" s="154">
        <v>55313017</v>
      </c>
      <c r="L127" s="71">
        <v>17277333</v>
      </c>
      <c r="M127" s="72">
        <v>0</v>
      </c>
      <c r="N127" s="72">
        <v>0</v>
      </c>
      <c r="O127" s="72">
        <v>0</v>
      </c>
      <c r="P127" s="72">
        <v>30367624</v>
      </c>
      <c r="Q127" s="72">
        <v>7668060</v>
      </c>
      <c r="R127" s="72">
        <v>0</v>
      </c>
      <c r="S127" s="72">
        <v>0</v>
      </c>
      <c r="T127" s="72">
        <v>0</v>
      </c>
      <c r="U127" s="72">
        <v>0</v>
      </c>
      <c r="V127" s="72">
        <v>0</v>
      </c>
      <c r="W127" s="72">
        <v>0</v>
      </c>
      <c r="X127" s="72">
        <v>0</v>
      </c>
      <c r="Y127" s="72">
        <v>0</v>
      </c>
      <c r="Z127" s="72">
        <v>0</v>
      </c>
      <c r="AA127" s="68">
        <v>49</v>
      </c>
      <c r="AB127" s="157">
        <f t="shared" si="6"/>
        <v>0.31235564315719749</v>
      </c>
      <c r="AC127" s="69" t="s">
        <v>122</v>
      </c>
    </row>
    <row r="128" spans="1:29" x14ac:dyDescent="0.25">
      <c r="A128" s="58" t="s">
        <v>170</v>
      </c>
      <c r="B128" s="64">
        <v>44726</v>
      </c>
      <c r="C128" s="48">
        <v>1</v>
      </c>
      <c r="D128" s="56">
        <v>1</v>
      </c>
      <c r="E128" s="147">
        <v>43039</v>
      </c>
      <c r="F128" s="147"/>
      <c r="G128" s="142">
        <v>44726</v>
      </c>
      <c r="H128" s="48">
        <v>800249241</v>
      </c>
      <c r="I128" s="153" t="s">
        <v>192</v>
      </c>
      <c r="J128" s="155">
        <v>860020094</v>
      </c>
      <c r="K128" s="154">
        <v>1217305</v>
      </c>
      <c r="L128" s="71">
        <v>0</v>
      </c>
      <c r="M128" s="72">
        <v>663995</v>
      </c>
      <c r="N128" s="72">
        <v>0</v>
      </c>
      <c r="O128" s="72">
        <v>0</v>
      </c>
      <c r="P128" s="72">
        <v>553310</v>
      </c>
      <c r="Q128" s="72">
        <v>0</v>
      </c>
      <c r="R128" s="72">
        <v>0</v>
      </c>
      <c r="S128" s="72">
        <v>0</v>
      </c>
      <c r="T128" s="72">
        <v>0</v>
      </c>
      <c r="U128" s="72">
        <v>0</v>
      </c>
      <c r="V128" s="72">
        <v>0</v>
      </c>
      <c r="W128" s="72">
        <v>0</v>
      </c>
      <c r="X128" s="72">
        <v>0</v>
      </c>
      <c r="Y128" s="72">
        <v>0</v>
      </c>
      <c r="Z128" s="72">
        <v>0</v>
      </c>
      <c r="AA128" s="68">
        <v>63</v>
      </c>
      <c r="AB128" s="157">
        <f t="shared" si="6"/>
        <v>0</v>
      </c>
      <c r="AC128" s="69" t="s">
        <v>122</v>
      </c>
    </row>
    <row r="129" spans="1:29" x14ac:dyDescent="0.25">
      <c r="A129" s="58" t="s">
        <v>170</v>
      </c>
      <c r="B129" s="64">
        <v>44726</v>
      </c>
      <c r="C129" s="48">
        <v>1</v>
      </c>
      <c r="D129" s="56">
        <v>1</v>
      </c>
      <c r="E129" s="147">
        <v>44681</v>
      </c>
      <c r="F129" s="147"/>
      <c r="G129" s="142">
        <v>44726</v>
      </c>
      <c r="H129" s="48">
        <v>800249241</v>
      </c>
      <c r="I129" s="153" t="s">
        <v>192</v>
      </c>
      <c r="J129" s="155">
        <v>860020094</v>
      </c>
      <c r="K129" s="154">
        <v>3296221</v>
      </c>
      <c r="L129" s="71">
        <v>694650</v>
      </c>
      <c r="M129" s="72">
        <v>0</v>
      </c>
      <c r="N129" s="72">
        <v>0</v>
      </c>
      <c r="O129" s="72">
        <v>0</v>
      </c>
      <c r="P129" s="72">
        <v>789806</v>
      </c>
      <c r="Q129" s="72">
        <v>461300</v>
      </c>
      <c r="R129" s="72">
        <v>0</v>
      </c>
      <c r="S129" s="72"/>
      <c r="T129" s="72">
        <v>1425439</v>
      </c>
      <c r="U129" s="72">
        <v>0</v>
      </c>
      <c r="V129" s="72">
        <v>0</v>
      </c>
      <c r="W129" s="72">
        <v>-74974</v>
      </c>
      <c r="X129" s="72">
        <v>0</v>
      </c>
      <c r="Y129" s="72">
        <v>0</v>
      </c>
      <c r="Z129" s="72">
        <v>0</v>
      </c>
      <c r="AA129" s="68">
        <v>48</v>
      </c>
      <c r="AB129" s="157">
        <f t="shared" si="6"/>
        <v>0.21074133075421825</v>
      </c>
      <c r="AC129" s="69" t="s">
        <v>122</v>
      </c>
    </row>
    <row r="130" spans="1:29" x14ac:dyDescent="0.25">
      <c r="A130" s="58" t="s">
        <v>170</v>
      </c>
      <c r="B130" s="64">
        <v>44726</v>
      </c>
      <c r="C130" s="48">
        <v>1</v>
      </c>
      <c r="D130" s="56">
        <v>1</v>
      </c>
      <c r="E130" s="147">
        <v>43039</v>
      </c>
      <c r="F130" s="147"/>
      <c r="G130" s="142">
        <v>44726</v>
      </c>
      <c r="H130" s="48">
        <v>800249241</v>
      </c>
      <c r="I130" s="153" t="s">
        <v>193</v>
      </c>
      <c r="J130" s="155">
        <v>860035447</v>
      </c>
      <c r="K130" s="154">
        <v>678745</v>
      </c>
      <c r="L130" s="71">
        <v>341730</v>
      </c>
      <c r="M130" s="72">
        <v>100200</v>
      </c>
      <c r="N130" s="72">
        <v>0</v>
      </c>
      <c r="O130" s="72">
        <v>0</v>
      </c>
      <c r="P130" s="72">
        <v>236815</v>
      </c>
      <c r="Q130" s="72">
        <v>0</v>
      </c>
      <c r="R130" s="72">
        <v>0</v>
      </c>
      <c r="S130" s="72">
        <v>0</v>
      </c>
      <c r="T130" s="72">
        <v>0</v>
      </c>
      <c r="U130" s="72">
        <v>0</v>
      </c>
      <c r="V130" s="72">
        <v>0</v>
      </c>
      <c r="W130" s="72">
        <v>0</v>
      </c>
      <c r="X130" s="72">
        <v>0</v>
      </c>
      <c r="Y130" s="72">
        <v>0</v>
      </c>
      <c r="Z130" s="72">
        <v>0</v>
      </c>
      <c r="AA130" s="68">
        <v>46</v>
      </c>
      <c r="AB130" s="157">
        <f t="shared" si="6"/>
        <v>0.50347332208708717</v>
      </c>
      <c r="AC130" s="69" t="s">
        <v>122</v>
      </c>
    </row>
    <row r="131" spans="1:29" x14ac:dyDescent="0.25">
      <c r="A131" s="58" t="s">
        <v>170</v>
      </c>
      <c r="B131" s="64">
        <v>44726</v>
      </c>
      <c r="C131" s="48">
        <v>1</v>
      </c>
      <c r="D131" s="56">
        <v>1</v>
      </c>
      <c r="E131" s="147">
        <v>44681</v>
      </c>
      <c r="F131" s="147"/>
      <c r="G131" s="142">
        <v>44726</v>
      </c>
      <c r="H131" s="48">
        <v>800249241</v>
      </c>
      <c r="I131" s="153" t="s">
        <v>193</v>
      </c>
      <c r="J131" s="155">
        <v>860035447</v>
      </c>
      <c r="K131" s="154">
        <v>473200</v>
      </c>
      <c r="L131" s="71">
        <v>0</v>
      </c>
      <c r="M131" s="72">
        <v>379700</v>
      </c>
      <c r="N131" s="72">
        <v>0</v>
      </c>
      <c r="O131" s="72">
        <v>0</v>
      </c>
      <c r="P131" s="72">
        <v>0</v>
      </c>
      <c r="Q131" s="72">
        <v>0</v>
      </c>
      <c r="R131" s="72">
        <v>0</v>
      </c>
      <c r="S131" s="72">
        <v>0</v>
      </c>
      <c r="T131" s="72">
        <v>229500</v>
      </c>
      <c r="U131" s="72">
        <v>0</v>
      </c>
      <c r="V131" s="72">
        <v>0</v>
      </c>
      <c r="W131" s="72">
        <v>-136000</v>
      </c>
      <c r="X131" s="72">
        <v>0</v>
      </c>
      <c r="Y131" s="72">
        <v>0</v>
      </c>
      <c r="Z131" s="72">
        <v>0</v>
      </c>
      <c r="AA131" s="68">
        <v>65</v>
      </c>
      <c r="AB131" s="157">
        <f t="shared" si="6"/>
        <v>0</v>
      </c>
      <c r="AC131" s="69" t="s">
        <v>122</v>
      </c>
    </row>
    <row r="132" spans="1:29" x14ac:dyDescent="0.25">
      <c r="A132" s="58" t="s">
        <v>170</v>
      </c>
      <c r="B132" s="64">
        <v>44727</v>
      </c>
      <c r="C132" s="48">
        <v>1</v>
      </c>
      <c r="D132" s="56">
        <v>1</v>
      </c>
      <c r="E132" s="147">
        <v>44712</v>
      </c>
      <c r="F132" s="147"/>
      <c r="G132" s="142">
        <v>44727</v>
      </c>
      <c r="H132" s="48">
        <v>900226715</v>
      </c>
      <c r="I132" s="153" t="s">
        <v>176</v>
      </c>
      <c r="J132" s="121">
        <v>832008321</v>
      </c>
      <c r="K132" s="154">
        <v>415000</v>
      </c>
      <c r="L132" s="71">
        <v>415000</v>
      </c>
      <c r="M132" s="72">
        <v>0</v>
      </c>
      <c r="N132" s="72">
        <v>0</v>
      </c>
      <c r="O132" s="72">
        <v>0</v>
      </c>
      <c r="P132" s="72">
        <v>0</v>
      </c>
      <c r="Q132" s="72">
        <v>0</v>
      </c>
      <c r="R132" s="72">
        <v>0</v>
      </c>
      <c r="S132" s="72">
        <v>0</v>
      </c>
      <c r="T132" s="72">
        <v>0</v>
      </c>
      <c r="U132" s="72">
        <v>0</v>
      </c>
      <c r="V132" s="72">
        <v>0</v>
      </c>
      <c r="W132" s="72">
        <v>0</v>
      </c>
      <c r="X132" s="72">
        <v>0</v>
      </c>
      <c r="Y132" s="72">
        <v>0</v>
      </c>
      <c r="Z132" s="72">
        <v>0</v>
      </c>
      <c r="AA132" s="68">
        <v>3</v>
      </c>
      <c r="AB132" s="157">
        <f t="shared" si="6"/>
        <v>1</v>
      </c>
      <c r="AC132" s="69" t="s">
        <v>122</v>
      </c>
    </row>
    <row r="133" spans="1:29" x14ac:dyDescent="0.25">
      <c r="A133" s="58" t="s">
        <v>170</v>
      </c>
      <c r="B133" s="64">
        <v>44740</v>
      </c>
      <c r="C133" s="48">
        <v>1</v>
      </c>
      <c r="D133" s="56">
        <v>1</v>
      </c>
      <c r="E133" s="147">
        <v>43039</v>
      </c>
      <c r="F133" s="147"/>
      <c r="G133" s="142">
        <v>44740</v>
      </c>
      <c r="H133" s="48">
        <v>800249241</v>
      </c>
      <c r="I133" s="153" t="s">
        <v>194</v>
      </c>
      <c r="J133" s="114">
        <v>900094475</v>
      </c>
      <c r="K133" s="154">
        <v>1631233</v>
      </c>
      <c r="L133" s="71">
        <v>0</v>
      </c>
      <c r="M133" s="72">
        <v>346356</v>
      </c>
      <c r="N133" s="72">
        <v>0</v>
      </c>
      <c r="O133" s="72">
        <v>0</v>
      </c>
      <c r="P133" s="72">
        <v>1284877</v>
      </c>
      <c r="Q133" s="72">
        <v>0</v>
      </c>
      <c r="R133" s="72">
        <v>0</v>
      </c>
      <c r="S133" s="72">
        <v>0</v>
      </c>
      <c r="T133" s="72">
        <v>0</v>
      </c>
      <c r="U133" s="72">
        <v>0</v>
      </c>
      <c r="V133" s="72">
        <v>0</v>
      </c>
      <c r="W133" s="72">
        <v>0</v>
      </c>
      <c r="X133" s="72">
        <v>0</v>
      </c>
      <c r="Y133" s="72">
        <v>0</v>
      </c>
      <c r="Z133" s="72">
        <v>0</v>
      </c>
      <c r="AA133" s="72">
        <v>0</v>
      </c>
      <c r="AB133" s="157">
        <f t="shared" si="6"/>
        <v>0</v>
      </c>
      <c r="AC133" s="69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Supersalud</vt:lpstr>
      <vt:lpstr>CONC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Reyes Bernal</dc:creator>
  <cp:keywords/>
  <dc:description/>
  <cp:lastModifiedBy>Arud Polo Silvera</cp:lastModifiedBy>
  <cp:revision/>
  <dcterms:created xsi:type="dcterms:W3CDTF">2022-07-01T15:24:19Z</dcterms:created>
  <dcterms:modified xsi:type="dcterms:W3CDTF">2022-07-19T15:09:24Z</dcterms:modified>
  <cp:category/>
  <cp:contentStatus/>
</cp:coreProperties>
</file>