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Fatima Mazzeneth\Desktop\CIRCULAR 011 INF NACIONAL\"/>
    </mc:Choice>
  </mc:AlternateContent>
  <xr:revisionPtr revIDLastSave="0" documentId="13_ncr:1_{177D95C1-EADE-4C07-9190-3009B7153C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3" l="1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9" i="3"/>
  <c r="AE10" i="3"/>
  <c r="AE11" i="3"/>
  <c r="AE12" i="3"/>
  <c r="AE13" i="3"/>
  <c r="AE14" i="3"/>
  <c r="AE15" i="3"/>
  <c r="AE16" i="3"/>
  <c r="AE17" i="3"/>
  <c r="AE18" i="3"/>
  <c r="Q22" i="3"/>
  <c r="Q23" i="3"/>
  <c r="Q24" i="3"/>
  <c r="Q9" i="3"/>
  <c r="Q10" i="3"/>
  <c r="Q11" i="3"/>
  <c r="Q12" i="3"/>
  <c r="Q13" i="3"/>
  <c r="Q14" i="3"/>
  <c r="Q15" i="3"/>
  <c r="Q16" i="3"/>
  <c r="Q17" i="3"/>
  <c r="Q18" i="3"/>
  <c r="Q25" i="3"/>
  <c r="Q26" i="3"/>
  <c r="Q27" i="3"/>
  <c r="Q28" i="3"/>
  <c r="Q29" i="3"/>
  <c r="Q30" i="3"/>
  <c r="Q31" i="3"/>
  <c r="Q32" i="3"/>
  <c r="Q33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9" i="3"/>
  <c r="P34" i="3" s="1"/>
  <c r="O9" i="3"/>
  <c r="O10" i="3"/>
  <c r="O11" i="3"/>
  <c r="O12" i="3"/>
  <c r="O13" i="3"/>
  <c r="O14" i="3"/>
  <c r="O15" i="3"/>
  <c r="O16" i="3"/>
  <c r="O17" i="3"/>
  <c r="O18" i="3"/>
  <c r="O25" i="3"/>
  <c r="O26" i="3"/>
  <c r="O27" i="3"/>
  <c r="O28" i="3"/>
  <c r="O29" i="3"/>
  <c r="O30" i="3"/>
  <c r="O31" i="3"/>
  <c r="O32" i="3"/>
  <c r="O33" i="3"/>
  <c r="O19" i="3" l="1"/>
  <c r="Q19" i="3"/>
  <c r="O20" i="3"/>
  <c r="Q20" i="3"/>
  <c r="O21" i="3"/>
  <c r="Q21" i="3"/>
  <c r="O22" i="3"/>
  <c r="O23" i="3"/>
  <c r="O24" i="3"/>
  <c r="O34" i="3" l="1"/>
  <c r="Q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<sst xmlns="http://schemas.openxmlformats.org/spreadsheetml/2006/main" count="77" uniqueCount="44">
  <si>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</si>
  <si>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</si>
  <si>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</si>
  <si>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</si>
  <si>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</si>
  <si>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</si>
  <si>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</si>
  <si>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</si>
  <si>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</si>
  <si>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</si>
  <si>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</si>
  <si>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</si>
  <si>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</si>
  <si>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</si>
  <si>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</si>
  <si>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</si>
  <si>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</si>
  <si>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</si>
  <si>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</si>
  <si>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</si>
  <si>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</si>
  <si>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</si>
  <si>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</si>
  <si>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</si>
  <si>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</si>
  <si>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</si>
  <si>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</si>
  <si>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</si>
  <si>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</si>
  <si>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</si>
  <si>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</si>
  <si>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</si>
  <si>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</si>
  <si>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</si>
  <si>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</si>
  <si>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</si>
  <si>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</si>
  <si>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</si>
  <si>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</si>
  <si>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</si>
  <si>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FV</t>
  </si>
  <si>
    <t>IPS:HOSPITAL SAN RAFAEL NIVEL II</t>
  </si>
  <si>
    <t>FECHA DE CORTE DE CONCILIACION: 30 ABRIL 2021</t>
  </si>
  <si>
    <t>FECHA DE CONCILIACION: 09 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</si>
</sst>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10" fillId="0" borderId="0"/>
    <xf numFmtId="0" fontId="11" fillId="0" borderId="0"/>
  </cellStyleXfs>
  <cellXfs count="60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1" fontId="8" fillId="0" borderId="1" xfId="3" applyFont="1" applyFill="1" applyBorder="1"/>
    <xf numFmtId="3" fontId="8" fillId="0" borderId="6" xfId="0" applyNumberFormat="1" applyFont="1" applyFill="1" applyBorder="1"/>
    <xf numFmtId="0" fontId="9" fillId="0" borderId="1" xfId="0" applyFont="1" applyBorder="1"/>
    <xf numFmtId="0" fontId="9" fillId="0" borderId="0" xfId="0" applyFont="1"/>
    <xf numFmtId="42" fontId="9" fillId="0" borderId="0" xfId="0" applyNumberFormat="1" applyFont="1"/>
    <xf numFmtId="41" fontId="9" fillId="0" borderId="1" xfId="3" applyFont="1" applyFill="1" applyBorder="1"/>
    <xf numFmtId="0" fontId="9" fillId="0" borderId="1" xfId="0" applyFont="1" applyFill="1" applyBorder="1"/>
    <xf numFmtId="0" fontId="9" fillId="0" borderId="0" xfId="0" applyFont="1" applyFill="1"/>
    <xf numFmtId="0" fontId="9" fillId="0" borderId="6" xfId="0" applyFont="1" applyFill="1" applyBorder="1"/>
    <xf numFmtId="0" fontId="9" fillId="0" borderId="8" xfId="0" applyFont="1" applyFill="1" applyBorder="1"/>
    <xf numFmtId="0" fontId="9" fillId="0" borderId="8" xfId="0" applyFont="1" applyBorder="1"/>
    <xf numFmtId="165" fontId="0" fillId="0" borderId="0" xfId="1" applyNumberFormat="1" applyFont="1"/>
    <xf numFmtId="165" fontId="3" fillId="2" borderId="2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/>
    </xf>
    <xf numFmtId="165" fontId="9" fillId="0" borderId="9" xfId="1" applyNumberFormat="1" applyFont="1" applyFill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0" borderId="0" xfId="1" applyNumberFormat="1" applyFont="1"/>
    <xf numFmtId="0" fontId="12" fillId="0" borderId="1" xfId="5" applyFont="1" applyBorder="1" applyAlignment="1">
      <alignment horizontal="right" wrapText="1"/>
    </xf>
    <xf numFmtId="14" fontId="12" fillId="0" borderId="1" xfId="5" applyNumberFormat="1" applyFont="1" applyBorder="1" applyAlignment="1">
      <alignment horizontal="right" wrapText="1"/>
    </xf>
    <xf numFmtId="165" fontId="8" fillId="0" borderId="2" xfId="1" applyNumberFormat="1" applyFont="1" applyFill="1" applyBorder="1" applyAlignment="1">
      <alignment horizontal="right" vertical="center" wrapText="1"/>
    </xf>
    <xf numFmtId="3" fontId="13" fillId="0" borderId="6" xfId="1" applyNumberFormat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0" fontId="8" fillId="0" borderId="1" xfId="4" applyFont="1" applyBorder="1"/>
    <xf numFmtId="14" fontId="8" fillId="0" borderId="1" xfId="4" applyNumberFormat="1" applyFont="1" applyBorder="1" applyAlignment="1">
      <alignment horizontal="right"/>
    </xf>
    <xf numFmtId="14" fontId="8" fillId="0" borderId="0" xfId="4" applyNumberFormat="1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13" fillId="0" borderId="2" xfId="1" applyNumberFormat="1" applyFont="1" applyFill="1" applyBorder="1" applyAlignment="1">
      <alignment horizontal="center" vertical="center" wrapText="1"/>
    </xf>
    <xf numFmtId="41" fontId="9" fillId="0" borderId="0" xfId="0" applyNumberFormat="1" applyFont="1"/>
    <xf numFmtId="165" fontId="13" fillId="0" borderId="10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Border="1"/>
    <xf numFmtId="165" fontId="13" fillId="0" borderId="7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/>
    </xf>
    <xf numFmtId="165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0" fontId="9" fillId="0" borderId="8" xfId="4" applyFont="1" applyBorder="1"/>
    <xf numFmtId="14" fontId="9" fillId="0" borderId="1" xfId="4" applyNumberFormat="1" applyFont="1" applyBorder="1" applyAlignment="1">
      <alignment horizontal="right"/>
    </xf>
    <xf numFmtId="165" fontId="14" fillId="0" borderId="2" xfId="1" applyNumberFormat="1" applyFont="1" applyFill="1" applyBorder="1" applyAlignment="1">
      <alignment horizontal="center" vertical="center" wrapText="1"/>
    </xf>
    <xf numFmtId="165" fontId="14" fillId="0" borderId="10" xfId="1" applyNumberFormat="1" applyFont="1" applyFill="1" applyBorder="1" applyAlignment="1">
      <alignment horizontal="center" vertical="center" wrapText="1"/>
    </xf>
    <xf numFmtId="165" fontId="14" fillId="0" borderId="7" xfId="1" applyNumberFormat="1" applyFont="1" applyFill="1" applyBorder="1" applyAlignment="1">
      <alignment horizontal="center" vertical="center" wrapText="1"/>
    </xf>
    <xf numFmtId="41" fontId="8" fillId="0" borderId="11" xfId="3" applyFont="1" applyFill="1" applyBorder="1"/>
    <xf numFmtId="41" fontId="9" fillId="0" borderId="11" xfId="3" applyFont="1" applyFill="1" applyBorder="1"/>
    <xf numFmtId="0" fontId="3" fillId="3" borderId="9" xfId="2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3" builtinId="6"/>
    <cellStyle name="Normal" xfId="0" builtinId="0"/>
    <cellStyle name="Normal 2" xfId="4" xr:uid="{2AF4BC5C-A0F8-44DD-8F80-8434A4C7793F}"/>
    <cellStyle name="Normal 2 2" xfId="2" xr:uid="{00000000-0005-0000-0000-000002000000}"/>
    <cellStyle name="Normal_Hoja8" xfId="5" xr:uid="{135FBCDC-4C8C-4A40-AB2B-FBD4626FE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"/>
  <sheetViews>
    <sheetView tabSelected="1" zoomScale="98" zoomScaleNormal="98" workbookViewId="0">
      <selection activeCell="K35" sqref="K35"/>
    </sheetView>
  </sheetViews>
  <sheetFormatPr baseColWidth="10" defaultRowHeight="15" x14ac:dyDescent="0.25"/>
  <cols>
    <col min="1" max="1" width="11.5703125" style="15" bestFit="1" customWidth="1"/>
    <col min="2" max="2" width="14.7109375" style="15" customWidth="1"/>
    <col min="3" max="3" width="13.7109375" style="15" bestFit="1" customWidth="1"/>
    <col min="4" max="6" width="11.5703125" style="15" bestFit="1" customWidth="1"/>
    <col min="7" max="7" width="27.28515625" style="29" bestFit="1" customWidth="1"/>
    <col min="8" max="8" width="12.28515625" style="15" customWidth="1"/>
    <col min="9" max="9" width="18" style="15" bestFit="1" customWidth="1"/>
    <col min="10" max="13" width="14.140625" style="15" customWidth="1"/>
    <col min="14" max="14" width="25.140625" style="15" bestFit="1" customWidth="1"/>
    <col min="15" max="15" width="27.28515625" style="15" bestFit="1" customWidth="1"/>
    <col min="16" max="16" width="25.140625" style="15" bestFit="1" customWidth="1"/>
    <col min="17" max="17" width="27.28515625" style="15" bestFit="1" customWidth="1"/>
    <col min="18" max="18" width="11.5703125" style="15" bestFit="1" customWidth="1"/>
    <col min="19" max="20" width="12.42578125" style="15" customWidth="1"/>
    <col min="21" max="23" width="11.5703125" style="15" bestFit="1" customWidth="1"/>
    <col min="24" max="24" width="16.7109375" style="15" bestFit="1" customWidth="1"/>
    <col min="25" max="27" width="11.5703125" style="15" bestFit="1" customWidth="1"/>
    <col min="28" max="28" width="15.85546875" style="15" bestFit="1" customWidth="1"/>
    <col min="29" max="29" width="11.5703125" style="15" bestFit="1" customWidth="1"/>
    <col min="30" max="30" width="13.85546875" style="15" customWidth="1"/>
    <col min="31" max="31" width="23.140625" style="15" bestFit="1" customWidth="1"/>
    <col min="32" max="32" width="11.5703125" style="15" bestFit="1" customWidth="1"/>
    <col min="33" max="33" width="28.5703125" style="15" customWidth="1"/>
    <col min="34" max="34" width="13.85546875" style="15" customWidth="1"/>
    <col min="35" max="35" width="15.7109375" style="15" bestFit="1" customWidth="1"/>
    <col min="36" max="16384" width="11.42578125" style="15"/>
  </cols>
  <sheetData>
    <row r="1" spans="1:35" customFormat="1" x14ac:dyDescent="0.25">
      <c r="A1" s="1" t="s">
        <v>25</v>
      </c>
      <c r="G1" s="23"/>
    </row>
    <row r="2" spans="1:35" customFormat="1" x14ac:dyDescent="0.25">
      <c r="A2" s="1" t="s">
        <v>38</v>
      </c>
      <c r="G2" s="23"/>
    </row>
    <row r="3" spans="1:35" customFormat="1" x14ac:dyDescent="0.25">
      <c r="A3" s="1" t="s">
        <v>41</v>
      </c>
      <c r="G3" s="23"/>
    </row>
    <row r="4" spans="1:35" customFormat="1" x14ac:dyDescent="0.25">
      <c r="A4" s="1" t="s">
        <v>42</v>
      </c>
      <c r="G4" s="23"/>
    </row>
    <row r="5" spans="1:35" customFormat="1" x14ac:dyDescent="0.25">
      <c r="A5" s="1" t="s">
        <v>43</v>
      </c>
      <c r="G5" s="23"/>
    </row>
    <row r="6" spans="1:35" customFormat="1" ht="15.75" thickBot="1" x14ac:dyDescent="0.3">
      <c r="G6" s="23"/>
    </row>
    <row r="7" spans="1:35" customFormat="1" ht="15.75" customHeight="1" thickBot="1" x14ac:dyDescent="0.3">
      <c r="A7" s="41" t="s">
        <v>37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  <c r="P7" s="38" t="s">
        <v>20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0"/>
    </row>
    <row r="8" spans="1:35" customFormat="1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24" t="s">
        <v>30</v>
      </c>
      <c r="H8" s="5" t="s">
        <v>39</v>
      </c>
      <c r="I8" s="5" t="s">
        <v>31</v>
      </c>
      <c r="J8" s="5" t="s">
        <v>21</v>
      </c>
      <c r="K8" s="5" t="s">
        <v>24</v>
      </c>
      <c r="L8" s="5" t="s">
        <v>22</v>
      </c>
      <c r="M8" s="5" t="s">
        <v>23</v>
      </c>
      <c r="N8" s="7" t="s">
        <v>18</v>
      </c>
      <c r="O8" s="7" t="s">
        <v>32</v>
      </c>
      <c r="P8" s="59" t="s">
        <v>33</v>
      </c>
      <c r="Q8" s="8" t="s">
        <v>7</v>
      </c>
      <c r="R8" s="8" t="s">
        <v>6</v>
      </c>
      <c r="S8" s="8" t="s">
        <v>11</v>
      </c>
      <c r="T8" s="9" t="s">
        <v>17</v>
      </c>
      <c r="U8" s="8" t="s">
        <v>12</v>
      </c>
      <c r="V8" s="9" t="s">
        <v>14</v>
      </c>
      <c r="W8" s="9" t="s">
        <v>16</v>
      </c>
      <c r="X8" s="9" t="s">
        <v>5</v>
      </c>
      <c r="Y8" s="8" t="s">
        <v>8</v>
      </c>
      <c r="Z8" s="9" t="s">
        <v>34</v>
      </c>
      <c r="AA8" s="9" t="s">
        <v>35</v>
      </c>
      <c r="AB8" s="9" t="s">
        <v>0</v>
      </c>
      <c r="AC8" s="9" t="s">
        <v>36</v>
      </c>
      <c r="AD8" s="9" t="s">
        <v>1</v>
      </c>
      <c r="AE8" s="9" t="s">
        <v>10</v>
      </c>
      <c r="AF8" s="9" t="s">
        <v>15</v>
      </c>
      <c r="AG8" s="9" t="s">
        <v>9</v>
      </c>
      <c r="AH8" s="3" t="s">
        <v>19</v>
      </c>
      <c r="AI8" s="2" t="s">
        <v>2</v>
      </c>
    </row>
    <row r="9" spans="1:35" s="19" customFormat="1" x14ac:dyDescent="0.25">
      <c r="A9" s="10">
        <v>1</v>
      </c>
      <c r="B9" s="11" t="s">
        <v>4</v>
      </c>
      <c r="C9" s="30" t="s">
        <v>40</v>
      </c>
      <c r="D9" s="30">
        <v>775</v>
      </c>
      <c r="E9" s="31">
        <v>44152</v>
      </c>
      <c r="F9" s="31">
        <v>44152</v>
      </c>
      <c r="G9" s="32">
        <v>1617300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57">
        <f t="shared" ref="O9:O18" si="0">+G9-H9-I9-N9</f>
        <v>1617300</v>
      </c>
      <c r="P9" s="11">
        <f t="shared" ref="P9:P33" si="1">+D9</f>
        <v>775</v>
      </c>
      <c r="Q9" s="12">
        <f t="shared" ref="Q9:Q18" si="2">+G9</f>
        <v>1617300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6">
        <v>0</v>
      </c>
      <c r="X9" s="47">
        <v>1617300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12">
        <f t="shared" ref="AE9:AE33" si="3">+X9</f>
        <v>1617300</v>
      </c>
      <c r="AF9" s="12">
        <v>0</v>
      </c>
      <c r="AG9" s="32">
        <v>0</v>
      </c>
      <c r="AH9" s="33"/>
      <c r="AI9" s="34"/>
    </row>
    <row r="10" spans="1:35" s="19" customFormat="1" x14ac:dyDescent="0.25">
      <c r="A10" s="10">
        <v>2</v>
      </c>
      <c r="B10" s="11" t="s">
        <v>4</v>
      </c>
      <c r="C10" s="30" t="s">
        <v>40</v>
      </c>
      <c r="D10" s="30">
        <v>9634</v>
      </c>
      <c r="E10" s="31">
        <v>44180</v>
      </c>
      <c r="F10" s="31">
        <v>44180</v>
      </c>
      <c r="G10" s="32">
        <v>730681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57">
        <f t="shared" si="0"/>
        <v>730681</v>
      </c>
      <c r="P10" s="11">
        <f t="shared" si="1"/>
        <v>9634</v>
      </c>
      <c r="Q10" s="12">
        <f t="shared" si="2"/>
        <v>730681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6">
        <v>0</v>
      </c>
      <c r="X10" s="47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12">
        <f t="shared" si="3"/>
        <v>0</v>
      </c>
      <c r="AF10" s="12">
        <v>0</v>
      </c>
      <c r="AG10" s="32">
        <v>730681</v>
      </c>
      <c r="AH10" s="33"/>
      <c r="AI10" s="34"/>
    </row>
    <row r="11" spans="1:35" s="19" customFormat="1" x14ac:dyDescent="0.25">
      <c r="A11" s="10">
        <v>3</v>
      </c>
      <c r="B11" s="11" t="s">
        <v>4</v>
      </c>
      <c r="C11" s="30" t="s">
        <v>40</v>
      </c>
      <c r="D11" s="30">
        <v>2754347</v>
      </c>
      <c r="E11" s="31">
        <v>44088</v>
      </c>
      <c r="F11" s="31">
        <v>44088</v>
      </c>
      <c r="G11" s="32">
        <v>14400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57">
        <f t="shared" si="0"/>
        <v>14400</v>
      </c>
      <c r="P11" s="11">
        <f t="shared" si="1"/>
        <v>2754347</v>
      </c>
      <c r="Q11" s="12">
        <f t="shared" si="2"/>
        <v>14400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6">
        <v>0</v>
      </c>
      <c r="X11" s="47">
        <v>14400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12">
        <f t="shared" si="3"/>
        <v>14400</v>
      </c>
      <c r="AF11" s="12">
        <v>0</v>
      </c>
      <c r="AG11" s="32">
        <v>0</v>
      </c>
      <c r="AH11" s="33"/>
      <c r="AI11" s="34"/>
    </row>
    <row r="12" spans="1:35" s="19" customFormat="1" x14ac:dyDescent="0.25">
      <c r="A12" s="10">
        <v>4</v>
      </c>
      <c r="B12" s="11" t="s">
        <v>4</v>
      </c>
      <c r="C12" s="30" t="s">
        <v>40</v>
      </c>
      <c r="D12" s="30">
        <v>2755486</v>
      </c>
      <c r="E12" s="31">
        <v>44088</v>
      </c>
      <c r="F12" s="31">
        <v>44088</v>
      </c>
      <c r="G12" s="32">
        <v>30300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57">
        <f t="shared" si="0"/>
        <v>30300</v>
      </c>
      <c r="P12" s="11">
        <f t="shared" si="1"/>
        <v>2755486</v>
      </c>
      <c r="Q12" s="12">
        <f t="shared" si="2"/>
        <v>30300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6">
        <v>0</v>
      </c>
      <c r="X12" s="47">
        <v>30300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12">
        <f t="shared" si="3"/>
        <v>30300</v>
      </c>
      <c r="AF12" s="12">
        <v>0</v>
      </c>
      <c r="AG12" s="32">
        <v>0</v>
      </c>
      <c r="AH12" s="33"/>
      <c r="AI12" s="34"/>
    </row>
    <row r="13" spans="1:35" s="19" customFormat="1" x14ac:dyDescent="0.25">
      <c r="A13" s="10">
        <v>5</v>
      </c>
      <c r="B13" s="11" t="s">
        <v>4</v>
      </c>
      <c r="C13" s="30" t="s">
        <v>40</v>
      </c>
      <c r="D13" s="30">
        <v>2758164</v>
      </c>
      <c r="E13" s="31">
        <v>44088</v>
      </c>
      <c r="F13" s="31">
        <v>44088</v>
      </c>
      <c r="G13" s="32">
        <v>70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57">
        <f t="shared" si="0"/>
        <v>70</v>
      </c>
      <c r="P13" s="11">
        <f t="shared" si="1"/>
        <v>2758164</v>
      </c>
      <c r="Q13" s="12">
        <f t="shared" si="2"/>
        <v>70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6">
        <v>0</v>
      </c>
      <c r="X13" s="47">
        <v>70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12">
        <f t="shared" si="3"/>
        <v>70</v>
      </c>
      <c r="AF13" s="12">
        <v>0</v>
      </c>
      <c r="AG13" s="32">
        <v>0</v>
      </c>
      <c r="AH13" s="33"/>
      <c r="AI13" s="34"/>
    </row>
    <row r="14" spans="1:35" s="19" customFormat="1" x14ac:dyDescent="0.25">
      <c r="A14" s="10">
        <v>6</v>
      </c>
      <c r="B14" s="11" t="s">
        <v>4</v>
      </c>
      <c r="C14" s="30" t="s">
        <v>40</v>
      </c>
      <c r="D14" s="30">
        <v>2761226</v>
      </c>
      <c r="E14" s="31">
        <v>44088</v>
      </c>
      <c r="F14" s="31">
        <v>44088</v>
      </c>
      <c r="G14" s="32">
        <v>12540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57">
        <f t="shared" si="0"/>
        <v>12540</v>
      </c>
      <c r="P14" s="11">
        <f t="shared" si="1"/>
        <v>2761226</v>
      </c>
      <c r="Q14" s="12">
        <f t="shared" si="2"/>
        <v>12540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6">
        <v>0</v>
      </c>
      <c r="X14" s="47">
        <v>12540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12">
        <f t="shared" si="3"/>
        <v>12540</v>
      </c>
      <c r="AF14" s="12">
        <v>0</v>
      </c>
      <c r="AG14" s="32">
        <v>0</v>
      </c>
      <c r="AH14" s="33"/>
      <c r="AI14" s="34"/>
    </row>
    <row r="15" spans="1:35" s="19" customFormat="1" x14ac:dyDescent="0.25">
      <c r="A15" s="10">
        <v>7</v>
      </c>
      <c r="B15" s="11" t="s">
        <v>4</v>
      </c>
      <c r="C15" s="30" t="s">
        <v>40</v>
      </c>
      <c r="D15" s="30">
        <v>2761879</v>
      </c>
      <c r="E15" s="31">
        <v>44088</v>
      </c>
      <c r="F15" s="31">
        <v>44088</v>
      </c>
      <c r="G15" s="32">
        <v>96600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57">
        <f t="shared" si="0"/>
        <v>96600</v>
      </c>
      <c r="P15" s="11">
        <f t="shared" si="1"/>
        <v>2761879</v>
      </c>
      <c r="Q15" s="12">
        <f t="shared" si="2"/>
        <v>96600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6">
        <v>0</v>
      </c>
      <c r="X15" s="47">
        <v>96600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12">
        <f t="shared" si="3"/>
        <v>96600</v>
      </c>
      <c r="AF15" s="12">
        <v>0</v>
      </c>
      <c r="AG15" s="32">
        <v>0</v>
      </c>
      <c r="AH15" s="33"/>
      <c r="AI15" s="34"/>
    </row>
    <row r="16" spans="1:35" s="19" customFormat="1" x14ac:dyDescent="0.25">
      <c r="A16" s="10">
        <v>8</v>
      </c>
      <c r="B16" s="11" t="s">
        <v>4</v>
      </c>
      <c r="C16" s="30" t="s">
        <v>40</v>
      </c>
      <c r="D16" s="30">
        <v>2762778</v>
      </c>
      <c r="E16" s="31">
        <v>44088</v>
      </c>
      <c r="F16" s="31">
        <v>44088</v>
      </c>
      <c r="G16" s="32">
        <v>106740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57">
        <f t="shared" si="0"/>
        <v>106740</v>
      </c>
      <c r="P16" s="11">
        <f t="shared" si="1"/>
        <v>2762778</v>
      </c>
      <c r="Q16" s="12">
        <f t="shared" si="2"/>
        <v>106740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6">
        <v>0</v>
      </c>
      <c r="X16" s="47">
        <v>106740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12">
        <f t="shared" si="3"/>
        <v>106740</v>
      </c>
      <c r="AF16" s="12">
        <v>0</v>
      </c>
      <c r="AG16" s="32">
        <v>0</v>
      </c>
      <c r="AH16" s="33"/>
      <c r="AI16" s="34"/>
    </row>
    <row r="17" spans="1:35" s="19" customFormat="1" x14ac:dyDescent="0.25">
      <c r="A17" s="10">
        <v>9</v>
      </c>
      <c r="B17" s="11" t="s">
        <v>4</v>
      </c>
      <c r="C17" s="30" t="s">
        <v>40</v>
      </c>
      <c r="D17" s="30">
        <v>2763438</v>
      </c>
      <c r="E17" s="31">
        <v>44088</v>
      </c>
      <c r="F17" s="31">
        <v>44088</v>
      </c>
      <c r="G17" s="32">
        <v>2210790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57">
        <f t="shared" si="0"/>
        <v>2210790</v>
      </c>
      <c r="P17" s="11">
        <f t="shared" si="1"/>
        <v>2763438</v>
      </c>
      <c r="Q17" s="12">
        <f t="shared" si="2"/>
        <v>2210790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6">
        <v>0</v>
      </c>
      <c r="X17" s="47">
        <v>2210790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12">
        <f t="shared" si="3"/>
        <v>2210790</v>
      </c>
      <c r="AF17" s="12">
        <v>0</v>
      </c>
      <c r="AG17" s="32">
        <v>0</v>
      </c>
      <c r="AH17" s="33"/>
      <c r="AI17" s="34"/>
    </row>
    <row r="18" spans="1:35" s="19" customFormat="1" x14ac:dyDescent="0.25">
      <c r="A18" s="10">
        <v>10</v>
      </c>
      <c r="B18" s="11" t="s">
        <v>4</v>
      </c>
      <c r="C18" s="30" t="s">
        <v>40</v>
      </c>
      <c r="D18" s="30">
        <v>2766814</v>
      </c>
      <c r="E18" s="31">
        <v>44120</v>
      </c>
      <c r="F18" s="31">
        <v>44120</v>
      </c>
      <c r="G18" s="32">
        <v>270292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57">
        <f t="shared" si="0"/>
        <v>270292</v>
      </c>
      <c r="P18" s="11">
        <f t="shared" si="1"/>
        <v>2766814</v>
      </c>
      <c r="Q18" s="12">
        <f t="shared" si="2"/>
        <v>270292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6">
        <v>0</v>
      </c>
      <c r="X18" s="47">
        <v>270292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12">
        <f t="shared" si="3"/>
        <v>270292</v>
      </c>
      <c r="AF18" s="12">
        <v>0</v>
      </c>
      <c r="AG18" s="32">
        <v>0</v>
      </c>
      <c r="AH18" s="33"/>
      <c r="AI18" s="34"/>
    </row>
    <row r="19" spans="1:35" s="19" customFormat="1" x14ac:dyDescent="0.25">
      <c r="A19" s="10">
        <v>11</v>
      </c>
      <c r="B19" s="11" t="s">
        <v>4</v>
      </c>
      <c r="C19" s="10"/>
      <c r="D19" s="35">
        <v>14473</v>
      </c>
      <c r="E19" s="36">
        <v>44231</v>
      </c>
      <c r="F19" s="36">
        <v>44231</v>
      </c>
      <c r="G19" s="25">
        <v>70540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57">
        <f>+G19-H19-I19-N19</f>
        <v>70540</v>
      </c>
      <c r="P19" s="11">
        <f t="shared" si="1"/>
        <v>14473</v>
      </c>
      <c r="Q19" s="12">
        <f>+G19</f>
        <v>70540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6">
        <v>0</v>
      </c>
      <c r="X19" s="47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12">
        <f t="shared" si="3"/>
        <v>0</v>
      </c>
      <c r="AF19" s="12">
        <v>0</v>
      </c>
      <c r="AG19" s="49">
        <v>70540</v>
      </c>
      <c r="AH19" s="13"/>
      <c r="AI19" s="18"/>
    </row>
    <row r="20" spans="1:35" s="19" customFormat="1" x14ac:dyDescent="0.25">
      <c r="A20" s="10">
        <v>12</v>
      </c>
      <c r="B20" s="11" t="s">
        <v>4</v>
      </c>
      <c r="C20" s="10"/>
      <c r="D20" s="35">
        <v>18227</v>
      </c>
      <c r="E20" s="36">
        <v>44231</v>
      </c>
      <c r="F20" s="36">
        <v>44231</v>
      </c>
      <c r="G20" s="25">
        <v>120292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57">
        <f t="shared" ref="O20:O33" si="4">+G20-H20-I20-N20</f>
        <v>120292</v>
      </c>
      <c r="P20" s="11">
        <f t="shared" si="1"/>
        <v>18227</v>
      </c>
      <c r="Q20" s="12">
        <f t="shared" ref="Q20:Q33" si="5">+G20</f>
        <v>120292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6">
        <v>0</v>
      </c>
      <c r="X20" s="47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12">
        <f t="shared" si="3"/>
        <v>0</v>
      </c>
      <c r="AF20" s="12">
        <v>0</v>
      </c>
      <c r="AG20" s="49">
        <v>120292</v>
      </c>
      <c r="AH20" s="13"/>
      <c r="AI20" s="18"/>
    </row>
    <row r="21" spans="1:35" s="19" customFormat="1" x14ac:dyDescent="0.25">
      <c r="A21" s="10">
        <v>13</v>
      </c>
      <c r="B21" s="11" t="s">
        <v>4</v>
      </c>
      <c r="C21" s="10"/>
      <c r="D21" s="35">
        <v>22437</v>
      </c>
      <c r="E21" s="36">
        <v>44259</v>
      </c>
      <c r="F21" s="36">
        <v>44259</v>
      </c>
      <c r="G21" s="25">
        <v>67007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57">
        <f t="shared" si="4"/>
        <v>67007</v>
      </c>
      <c r="P21" s="11">
        <f t="shared" si="1"/>
        <v>22437</v>
      </c>
      <c r="Q21" s="12">
        <f t="shared" si="5"/>
        <v>67007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6">
        <v>0</v>
      </c>
      <c r="X21" s="47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12">
        <f t="shared" si="3"/>
        <v>0</v>
      </c>
      <c r="AF21" s="12">
        <v>0</v>
      </c>
      <c r="AG21" s="49">
        <v>67007</v>
      </c>
      <c r="AH21" s="13"/>
      <c r="AI21" s="18"/>
    </row>
    <row r="22" spans="1:35" s="19" customFormat="1" x14ac:dyDescent="0.25">
      <c r="A22" s="10">
        <v>14</v>
      </c>
      <c r="B22" s="11" t="s">
        <v>4</v>
      </c>
      <c r="C22" s="10"/>
      <c r="D22" s="35">
        <v>20022</v>
      </c>
      <c r="E22" s="36">
        <v>44256</v>
      </c>
      <c r="F22" s="36">
        <v>44256</v>
      </c>
      <c r="G22" s="25">
        <v>387051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57">
        <f t="shared" si="4"/>
        <v>387051</v>
      </c>
      <c r="P22" s="11">
        <f t="shared" si="1"/>
        <v>20022</v>
      </c>
      <c r="Q22" s="12">
        <f t="shared" si="5"/>
        <v>387051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6">
        <v>0</v>
      </c>
      <c r="X22" s="47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12">
        <f t="shared" si="3"/>
        <v>0</v>
      </c>
      <c r="AF22" s="12">
        <v>0</v>
      </c>
      <c r="AG22" s="49">
        <v>387051</v>
      </c>
      <c r="AH22" s="13"/>
      <c r="AI22" s="18"/>
    </row>
    <row r="23" spans="1:35" s="19" customFormat="1" x14ac:dyDescent="0.25">
      <c r="A23" s="10">
        <v>15</v>
      </c>
      <c r="B23" s="11" t="s">
        <v>4</v>
      </c>
      <c r="C23" s="10"/>
      <c r="D23" s="35">
        <v>30469</v>
      </c>
      <c r="E23" s="36">
        <v>44294</v>
      </c>
      <c r="F23" s="36">
        <v>44294</v>
      </c>
      <c r="G23" s="25">
        <v>832955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57">
        <f t="shared" si="4"/>
        <v>832955</v>
      </c>
      <c r="P23" s="11">
        <f t="shared" si="1"/>
        <v>30469</v>
      </c>
      <c r="Q23" s="12">
        <f t="shared" si="5"/>
        <v>832955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6">
        <v>0</v>
      </c>
      <c r="X23" s="47">
        <v>125900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12">
        <f t="shared" si="3"/>
        <v>125900</v>
      </c>
      <c r="AF23" s="12">
        <v>0</v>
      </c>
      <c r="AG23" s="49">
        <v>707055</v>
      </c>
      <c r="AH23" s="13"/>
      <c r="AI23" s="18"/>
    </row>
    <row r="24" spans="1:35" s="19" customFormat="1" x14ac:dyDescent="0.25">
      <c r="A24" s="10">
        <v>16</v>
      </c>
      <c r="B24" s="11" t="s">
        <v>4</v>
      </c>
      <c r="C24" s="10"/>
      <c r="D24" s="35">
        <v>26063</v>
      </c>
      <c r="E24" s="36">
        <v>44291</v>
      </c>
      <c r="F24" s="36">
        <v>44291</v>
      </c>
      <c r="G24" s="25">
        <v>491437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57">
        <f t="shared" si="4"/>
        <v>491437</v>
      </c>
      <c r="P24" s="11">
        <f t="shared" si="1"/>
        <v>26063</v>
      </c>
      <c r="Q24" s="12">
        <f t="shared" si="5"/>
        <v>491437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6">
        <v>0</v>
      </c>
      <c r="X24" s="47">
        <v>315675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12">
        <f t="shared" si="3"/>
        <v>315675</v>
      </c>
      <c r="AF24" s="12">
        <v>0</v>
      </c>
      <c r="AG24" s="49">
        <v>175762</v>
      </c>
      <c r="AH24" s="20"/>
      <c r="AI24" s="18"/>
    </row>
    <row r="25" spans="1:35" x14ac:dyDescent="0.25">
      <c r="A25" s="51">
        <v>17</v>
      </c>
      <c r="B25" s="21" t="s">
        <v>4</v>
      </c>
      <c r="D25" s="52">
        <v>29791</v>
      </c>
      <c r="E25" s="53">
        <v>44291</v>
      </c>
      <c r="F25" s="53">
        <v>44291</v>
      </c>
      <c r="G25" s="26">
        <v>65000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8">
        <f t="shared" si="4"/>
        <v>65000</v>
      </c>
      <c r="P25" s="18">
        <f t="shared" si="1"/>
        <v>29791</v>
      </c>
      <c r="Q25" s="17">
        <f t="shared" si="5"/>
        <v>65000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5">
        <v>0</v>
      </c>
      <c r="X25" s="47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17">
        <f t="shared" si="3"/>
        <v>0</v>
      </c>
      <c r="AF25" s="17">
        <v>0</v>
      </c>
      <c r="AG25" s="50">
        <v>65500</v>
      </c>
      <c r="AH25" s="21"/>
      <c r="AI25" s="22"/>
    </row>
    <row r="26" spans="1:35" x14ac:dyDescent="0.25">
      <c r="A26" s="10">
        <v>18</v>
      </c>
      <c r="B26" s="11" t="s">
        <v>4</v>
      </c>
      <c r="C26" s="14"/>
      <c r="D26" s="35">
        <v>29770</v>
      </c>
      <c r="E26" s="36">
        <v>44291</v>
      </c>
      <c r="F26" s="36">
        <v>44291</v>
      </c>
      <c r="G26" s="27">
        <v>65500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57">
        <f t="shared" si="4"/>
        <v>65500</v>
      </c>
      <c r="P26" s="11">
        <f t="shared" si="1"/>
        <v>29770</v>
      </c>
      <c r="Q26" s="12">
        <f t="shared" si="5"/>
        <v>65500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6">
        <v>0</v>
      </c>
      <c r="X26" s="47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12">
        <f t="shared" si="3"/>
        <v>0</v>
      </c>
      <c r="AF26" s="12">
        <v>0</v>
      </c>
      <c r="AG26" s="27">
        <v>65500</v>
      </c>
      <c r="AH26" s="14"/>
      <c r="AI26" s="14"/>
    </row>
    <row r="27" spans="1:35" x14ac:dyDescent="0.25">
      <c r="A27" s="10">
        <v>19</v>
      </c>
      <c r="B27" s="11" t="s">
        <v>4</v>
      </c>
      <c r="C27" s="14"/>
      <c r="D27" s="35">
        <v>29580</v>
      </c>
      <c r="E27" s="36">
        <v>44291</v>
      </c>
      <c r="F27" s="36">
        <v>44291</v>
      </c>
      <c r="G27" s="27">
        <v>304800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57">
        <f t="shared" si="4"/>
        <v>304800</v>
      </c>
      <c r="P27" s="11">
        <f t="shared" si="1"/>
        <v>29580</v>
      </c>
      <c r="Q27" s="12">
        <f t="shared" si="5"/>
        <v>304800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6">
        <v>0</v>
      </c>
      <c r="X27" s="47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12">
        <f t="shared" si="3"/>
        <v>0</v>
      </c>
      <c r="AF27" s="12">
        <v>0</v>
      </c>
      <c r="AG27" s="27">
        <v>304800</v>
      </c>
      <c r="AH27" s="14"/>
      <c r="AI27" s="14"/>
    </row>
    <row r="28" spans="1:35" x14ac:dyDescent="0.25">
      <c r="A28" s="10">
        <v>20</v>
      </c>
      <c r="B28" s="11" t="s">
        <v>4</v>
      </c>
      <c r="C28" s="14"/>
      <c r="D28" s="35">
        <v>29248</v>
      </c>
      <c r="E28" s="36">
        <v>44291</v>
      </c>
      <c r="F28" s="36">
        <v>44291</v>
      </c>
      <c r="G28" s="27">
        <v>45400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57">
        <f t="shared" si="4"/>
        <v>45400</v>
      </c>
      <c r="P28" s="11">
        <f t="shared" si="1"/>
        <v>29248</v>
      </c>
      <c r="Q28" s="12">
        <f t="shared" si="5"/>
        <v>45400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6">
        <v>0</v>
      </c>
      <c r="X28" s="47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12">
        <f t="shared" si="3"/>
        <v>0</v>
      </c>
      <c r="AF28" s="12">
        <v>0</v>
      </c>
      <c r="AG28" s="27">
        <v>45400</v>
      </c>
      <c r="AH28" s="14"/>
      <c r="AI28" s="14"/>
    </row>
    <row r="29" spans="1:35" x14ac:dyDescent="0.25">
      <c r="A29" s="10">
        <v>21</v>
      </c>
      <c r="B29" s="11" t="s">
        <v>4</v>
      </c>
      <c r="C29" s="14"/>
      <c r="D29" s="35">
        <v>28507</v>
      </c>
      <c r="E29" s="36">
        <v>44291</v>
      </c>
      <c r="F29" s="36">
        <v>44291</v>
      </c>
      <c r="G29" s="27">
        <v>253600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57">
        <f t="shared" si="4"/>
        <v>253600</v>
      </c>
      <c r="P29" s="11">
        <f t="shared" si="1"/>
        <v>28507</v>
      </c>
      <c r="Q29" s="12">
        <f t="shared" si="5"/>
        <v>253600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6">
        <v>0</v>
      </c>
      <c r="X29" s="47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12">
        <f t="shared" si="3"/>
        <v>0</v>
      </c>
      <c r="AF29" s="12">
        <v>0</v>
      </c>
      <c r="AG29" s="27">
        <v>253600</v>
      </c>
      <c r="AH29" s="14"/>
      <c r="AI29" s="14"/>
    </row>
    <row r="30" spans="1:35" x14ac:dyDescent="0.25">
      <c r="A30" s="10">
        <v>22</v>
      </c>
      <c r="B30" s="11" t="s">
        <v>4</v>
      </c>
      <c r="C30" s="14"/>
      <c r="D30" s="35">
        <v>27248</v>
      </c>
      <c r="E30" s="36">
        <v>44291</v>
      </c>
      <c r="F30" s="36">
        <v>44291</v>
      </c>
      <c r="G30" s="27">
        <v>45400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57">
        <f t="shared" si="4"/>
        <v>45400</v>
      </c>
      <c r="P30" s="11">
        <f t="shared" si="1"/>
        <v>27248</v>
      </c>
      <c r="Q30" s="12">
        <f t="shared" si="5"/>
        <v>45400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6">
        <v>0</v>
      </c>
      <c r="X30" s="47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12">
        <f t="shared" si="3"/>
        <v>0</v>
      </c>
      <c r="AF30" s="12">
        <v>0</v>
      </c>
      <c r="AG30" s="27">
        <v>45400</v>
      </c>
      <c r="AH30" s="14"/>
      <c r="AI30" s="14"/>
    </row>
    <row r="31" spans="1:35" x14ac:dyDescent="0.25">
      <c r="A31" s="10">
        <v>23</v>
      </c>
      <c r="B31" s="11" t="s">
        <v>4</v>
      </c>
      <c r="C31" s="14"/>
      <c r="D31" s="35">
        <v>26634</v>
      </c>
      <c r="E31" s="36">
        <v>44291</v>
      </c>
      <c r="F31" s="36">
        <v>44291</v>
      </c>
      <c r="G31" s="27">
        <v>45400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57">
        <f t="shared" si="4"/>
        <v>45400</v>
      </c>
      <c r="P31" s="11">
        <f t="shared" si="1"/>
        <v>26634</v>
      </c>
      <c r="Q31" s="12">
        <f t="shared" si="5"/>
        <v>45400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6">
        <v>0</v>
      </c>
      <c r="X31" s="47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12">
        <f t="shared" si="3"/>
        <v>0</v>
      </c>
      <c r="AF31" s="12">
        <v>0</v>
      </c>
      <c r="AG31" s="27">
        <v>45400</v>
      </c>
      <c r="AH31" s="14"/>
      <c r="AI31" s="14"/>
    </row>
    <row r="32" spans="1:35" x14ac:dyDescent="0.25">
      <c r="A32" s="10">
        <v>24</v>
      </c>
      <c r="B32" s="11" t="s">
        <v>4</v>
      </c>
      <c r="C32" s="14"/>
      <c r="D32" s="35">
        <v>25215</v>
      </c>
      <c r="E32" s="36">
        <v>44291</v>
      </c>
      <c r="F32" s="36">
        <v>44291</v>
      </c>
      <c r="G32" s="27">
        <v>45400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57">
        <f t="shared" si="4"/>
        <v>45400</v>
      </c>
      <c r="P32" s="11">
        <f t="shared" si="1"/>
        <v>25215</v>
      </c>
      <c r="Q32" s="12">
        <f t="shared" si="5"/>
        <v>45400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6">
        <v>0</v>
      </c>
      <c r="X32" s="47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12">
        <f t="shared" si="3"/>
        <v>0</v>
      </c>
      <c r="AF32" s="12">
        <v>0</v>
      </c>
      <c r="AG32" s="27">
        <v>45400</v>
      </c>
      <c r="AH32" s="14"/>
      <c r="AI32" s="14"/>
    </row>
    <row r="33" spans="1:35" x14ac:dyDescent="0.25">
      <c r="A33" s="10">
        <v>25</v>
      </c>
      <c r="B33" s="11" t="s">
        <v>4</v>
      </c>
      <c r="C33" s="14"/>
      <c r="D33" s="35">
        <v>24303</v>
      </c>
      <c r="E33" s="36">
        <v>44265</v>
      </c>
      <c r="F33" s="36">
        <v>44265</v>
      </c>
      <c r="G33" s="27">
        <v>657369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57">
        <f t="shared" si="4"/>
        <v>657369</v>
      </c>
      <c r="P33" s="11">
        <f t="shared" si="1"/>
        <v>24303</v>
      </c>
      <c r="Q33" s="12">
        <f t="shared" si="5"/>
        <v>657369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6">
        <v>0</v>
      </c>
      <c r="X33" s="47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12">
        <f t="shared" si="3"/>
        <v>0</v>
      </c>
      <c r="AF33" s="12">
        <v>0</v>
      </c>
      <c r="AG33" s="27">
        <v>657369</v>
      </c>
      <c r="AH33" s="14"/>
      <c r="AI33" s="14"/>
    </row>
    <row r="34" spans="1:35" x14ac:dyDescent="0.25">
      <c r="E34" s="37"/>
      <c r="F34" s="37"/>
      <c r="G34" s="28">
        <v>8587364</v>
      </c>
      <c r="O34" s="45">
        <f>SUM(O9:O33)</f>
        <v>8586864</v>
      </c>
      <c r="P34" s="11">
        <f>SUM(P9:P33)</f>
        <v>22476528</v>
      </c>
      <c r="Q34" s="45">
        <f>SUM(Q9:Q33)</f>
        <v>8586864</v>
      </c>
      <c r="X34" s="47">
        <v>-4800607</v>
      </c>
      <c r="AB34" s="16"/>
      <c r="AE34" s="45">
        <f>SUM(AE9:AE33)</f>
        <v>4800607</v>
      </c>
      <c r="AG34" s="28">
        <v>3786757</v>
      </c>
    </row>
    <row r="35" spans="1:35" x14ac:dyDescent="0.25">
      <c r="AB35" s="16"/>
    </row>
    <row r="36" spans="1:35" x14ac:dyDescent="0.25">
      <c r="AB36" s="16"/>
    </row>
    <row r="37" spans="1:35" x14ac:dyDescent="0.25">
      <c r="AB37" s="16"/>
    </row>
    <row r="38" spans="1:35" x14ac:dyDescent="0.25">
      <c r="AB38" s="16"/>
    </row>
    <row r="39" spans="1:35" x14ac:dyDescent="0.25">
      <c r="AB39" s="16"/>
    </row>
  </sheetData>
  <autoFilter ref="A8:AI34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C2FF5E-7219-46C8-B2EF-D2E01B7A5C2F}"/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Mazzeneth</cp:lastModifiedBy>
  <dcterms:created xsi:type="dcterms:W3CDTF">2020-05-12T22:12:59Z</dcterms:created>
  <dcterms:modified xsi:type="dcterms:W3CDTF">2021-07-03T12:03:05Z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