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8_{E60E44B6-839F-4C4F-AEB3-55C38A410627}" xr6:coauthVersionLast="47" xr6:coauthVersionMax="47" xr10:uidLastSave="{00000000-0000-0000-0000-000000000000}"/>
  <bookViews>
    <workbookView xWindow="-120" yWindow="-120" windowWidth="20730" windowHeight="11160" xr2:uid="{19B51609-2ED0-43D9-B366-6E596433560D}"/>
  </bookViews>
  <sheets>
    <sheet name="CLINICA SAN JUAN BAUTISTA" sheetId="1" r:id="rId1"/>
  </sheets>
  <definedNames>
    <definedName name="_xlnm._FilterDatabase" localSheetId="0" hidden="1">'CLINICA SAN JUAN BAUTISTA'!$A$8:$AI$38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9" i="1"/>
  <c r="U48" i="1"/>
  <c r="U43" i="1"/>
  <c r="AH38" i="1"/>
  <c r="AI38" i="1"/>
  <c r="AJ38" i="1"/>
  <c r="AG38" i="1"/>
  <c r="U47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N38" i="1"/>
  <c r="M38" i="1"/>
  <c r="L38" i="1"/>
  <c r="K38" i="1"/>
  <c r="J38" i="1"/>
  <c r="I38" i="1"/>
  <c r="H38" i="1"/>
  <c r="G38" i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EDA2959-C64E-4538-ACF8-BFA6EEF404C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80E546EB-1D75-4AE6-B7A3-EEAC4A40652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<sst xmlns="http://schemas.openxmlformats.org/spreadsheetml/2006/main" count="175" uniqueCount="114">
  <si>
    <t>EPS: COOSALUD EPS SA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</si>
  <si>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</si>
  <si>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</si>
  <si>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</si>
  <si>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</si>
  <si>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</si>
  <si>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</si>
  <si>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</si>
  <si>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</si>
  <si>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</si>
  <si>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</si>
  <si>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</si>
  <si>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</si>
  <si>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</si>
  <si>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</si>
  <si>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</si>
  <si>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</si>
  <si>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</si>
  <si>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</si>
  <si>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</si>
  <si>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</si>
  <si>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</si>
  <si>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</si>
  <si>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</si>
  <si>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</si>
  <si>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</si>
  <si>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</si>
  <si>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</si>
  <si>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</si>
  <si>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</si>
  <si>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</si>
  <si>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</si>
  <si>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</si>
  <si>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</si>
  <si>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</si>
  <si>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</si>
  <si>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</si>
  <si>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COOSALUD</t>
  </si>
  <si>
    <t>CARTERA  IPS</t>
  </si>
  <si>
    <t>SUBTOTAL</t>
  </si>
  <si>
    <t>FACTURAS DEVUELTAS</t>
  </si>
  <si>
    <t>FACTURAS NO REGISTRAN</t>
  </si>
  <si>
    <t>TOTAL</t>
  </si>
  <si>
    <t>IPS: CLINICA SAN JUAN BAUTISTA</t>
  </si>
  <si>
    <t>FECHA DE CONCILIACION: 10 DE FEBRERO  2021</t>
  </si>
  <si>
    <t>FECHA DE CORTE DE CONCILIACION: 31 DE ENERO 2021</t>
  </si>
  <si>
    <t>CSJB0000235952</t>
  </si>
  <si>
    <t>CSJB0000244254</t>
  </si>
  <si>
    <t>CSJB0000248544</t>
  </si>
  <si>
    <t>CSJB0000249113</t>
  </si>
  <si>
    <t>SJE0000002168</t>
  </si>
  <si>
    <t>SJE0000002244</t>
  </si>
  <si>
    <t>SJE0000002275</t>
  </si>
  <si>
    <t>SJE0000002667</t>
  </si>
  <si>
    <t>SJE0000003720</t>
  </si>
  <si>
    <t>SJE0000003721</t>
  </si>
  <si>
    <t>SJE0000011407</t>
  </si>
  <si>
    <t>SJE0000012655</t>
  </si>
  <si>
    <t>SJE0000012825</t>
  </si>
  <si>
    <t>SJE0000014247</t>
  </si>
  <si>
    <t>SJE0000016714</t>
  </si>
  <si>
    <t>SJE0000024938</t>
  </si>
  <si>
    <t>CSJ0000007164</t>
  </si>
  <si>
    <t>CSJ0000007734</t>
  </si>
  <si>
    <t>CSJ0000008054</t>
  </si>
  <si>
    <t>CSJ0000008147</t>
  </si>
  <si>
    <t>CSJ0000008248</t>
  </si>
  <si>
    <t>CSJ0000008566</t>
  </si>
  <si>
    <t>CSJ0000009272</t>
  </si>
  <si>
    <t>CSJ0000009608</t>
  </si>
  <si>
    <t>CSJ0000011449</t>
  </si>
  <si>
    <t>CSJ0000012227</t>
  </si>
  <si>
    <t>CSJ0000013887</t>
  </si>
  <si>
    <t>CSJ0000015285</t>
  </si>
  <si>
    <t>CSJ0000015906</t>
  </si>
  <si>
    <t>CSJ7164</t>
  </si>
  <si>
    <t>CSJ9272</t>
  </si>
  <si>
    <t>CSJ8054</t>
  </si>
  <si>
    <t>CSJ8566</t>
  </si>
  <si>
    <t>CSJ11449</t>
  </si>
  <si>
    <t>CSJ12227</t>
  </si>
  <si>
    <t>CSJ15906</t>
  </si>
  <si>
    <t>CSJ8147</t>
  </si>
  <si>
    <t>CSJ7734</t>
  </si>
  <si>
    <t>CSJ9608</t>
  </si>
  <si>
    <t>CSJB235952</t>
  </si>
  <si>
    <t>CSJB244254</t>
  </si>
  <si>
    <t>CSJB248544</t>
  </si>
  <si>
    <t>CSJB249113</t>
  </si>
  <si>
    <t>SJE02168</t>
  </si>
  <si>
    <t>SJE02244</t>
  </si>
  <si>
    <t>SJE02275</t>
  </si>
  <si>
    <t>SJE02667</t>
  </si>
  <si>
    <t>SJE03720</t>
  </si>
  <si>
    <t>SJE03721</t>
  </si>
  <si>
    <t>SJE11407</t>
  </si>
  <si>
    <t>SJE12655</t>
  </si>
  <si>
    <t>SJE12825</t>
  </si>
  <si>
    <t>SJE14247</t>
  </si>
  <si>
    <t>SJE16714</t>
  </si>
  <si>
    <t>SJE24938</t>
  </si>
  <si>
    <t>CSJ8248</t>
  </si>
  <si>
    <t>CSJ13887</t>
  </si>
  <si>
    <t>CSJ15285</t>
  </si>
  <si>
    <t>PENDIENTE DE PAGO</t>
  </si>
  <si>
    <t>PAGA NUEVO</t>
  </si>
  <si>
    <t>FORMATO AIFT010  Conciliación Cartera ERP – EBP</t>
  </si>
  <si>
    <t>VALOR COPAGO  CUOTA MODERADORA (SÍ Aplica)</t>
  </si>
  <si>
    <t>VLR GLOSA  ACEPTADA ACREEDOR</t>
  </si>
  <si>
    <t>SE LE REALIZO ABONO</t>
  </si>
  <si>
    <t>DIFERENCIA EN VALOR</t>
  </si>
  <si>
    <t>CRUCE PAGOS ACTUALIZADOS A LA FECHA</t>
  </si>
  <si>
    <t>CSJ</t>
  </si>
  <si>
    <t>SJE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</si>
</sst>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/>
    <xf numFmtId="1" fontId="5" fillId="4" borderId="5" xfId="1" applyNumberFormat="1" applyFont="1" applyFill="1" applyBorder="1"/>
    <xf numFmtId="3" fontId="6" fillId="0" borderId="5" xfId="1" applyNumberFormat="1" applyFont="1" applyFill="1" applyBorder="1"/>
    <xf numFmtId="1" fontId="5" fillId="0" borderId="5" xfId="0" applyNumberFormat="1" applyFont="1" applyBorder="1"/>
    <xf numFmtId="3" fontId="6" fillId="0" borderId="5" xfId="0" applyNumberFormat="1" applyFont="1" applyBorder="1"/>
    <xf numFmtId="0" fontId="5" fillId="0" borderId="6" xfId="0" applyFont="1" applyBorder="1"/>
    <xf numFmtId="0" fontId="5" fillId="0" borderId="5" xfId="1" applyNumberFormat="1" applyFont="1" applyBorder="1"/>
    <xf numFmtId="0" fontId="5" fillId="0" borderId="7" xfId="0" applyFont="1" applyBorder="1"/>
    <xf numFmtId="1" fontId="5" fillId="0" borderId="5" xfId="1" applyNumberFormat="1" applyFont="1" applyBorder="1"/>
    <xf numFmtId="164" fontId="2" fillId="5" borderId="0" xfId="1" applyNumberFormat="1" applyFont="1" applyFill="1"/>
    <xf numFmtId="0" fontId="0" fillId="0" borderId="8" xfId="0" applyBorder="1"/>
    <xf numFmtId="0" fontId="0" fillId="0" borderId="10" xfId="0" applyBorder="1"/>
    <xf numFmtId="164" fontId="0" fillId="0" borderId="7" xfId="1" applyNumberFormat="1" applyFont="1" applyBorder="1"/>
    <xf numFmtId="0" fontId="2" fillId="5" borderId="10" xfId="0" applyFont="1" applyFill="1" applyBorder="1"/>
    <xf numFmtId="164" fontId="2" fillId="5" borderId="7" xfId="0" applyNumberFormat="1" applyFont="1" applyFill="1" applyBorder="1"/>
    <xf numFmtId="0" fontId="0" fillId="0" borderId="11" xfId="0" applyBorder="1"/>
    <xf numFmtId="164" fontId="0" fillId="0" borderId="12" xfId="0" applyNumberFormat="1" applyBorder="1"/>
    <xf numFmtId="3" fontId="5" fillId="0" borderId="0" xfId="0" applyNumberFormat="1" applyFont="1"/>
    <xf numFmtId="164" fontId="0" fillId="0" borderId="9" xfId="1" applyNumberFormat="1" applyFont="1" applyBorder="1"/>
    <xf numFmtId="0" fontId="5" fillId="6" borderId="0" xfId="0" applyFont="1" applyFill="1" applyAlignment="1">
      <alignment horizontal="center" vertical="center" wrapText="1"/>
    </xf>
    <xf numFmtId="164" fontId="2" fillId="5" borderId="7" xfId="1" applyNumberFormat="1" applyFont="1" applyFill="1" applyBorder="1"/>
    <xf numFmtId="14" fontId="5" fillId="0" borderId="5" xfId="0" applyNumberFormat="1" applyFont="1" applyBorder="1"/>
  </cellXfs>
  <cellStyles count="4">
    <cellStyle name="Millares" xfId="1" builtinId="3"/>
    <cellStyle name="Normal" xfId="0" builtinId="0"/>
    <cellStyle name="Normal 2" xfId="3" xr:uid="{796323C2-5CAC-4BD7-8C7C-BA8EF5093478}"/>
    <cellStyle name="Normal 2 2" xfId="2" xr:uid="{A90A1A24-1C07-42E0-A58E-AB4F967B3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0773-9AF9-4E04-BD26-F2F55044D732}">
  <dimension ref="A1:AK48"/>
  <sheetViews>
    <sheetView tabSelected="1" zoomScaleNormal="100" workbookViewId="0">
      <selection activeCell="H12" sqref="H12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24.28515625" customWidth="1"/>
    <col min="7" max="7" width="14.140625" bestFit="1" customWidth="1"/>
    <col min="8" max="8" width="12.28515625" customWidth="1"/>
    <col min="9" max="9" width="11.5703125" bestFit="1" customWidth="1"/>
    <col min="10" max="13" width="14.140625" customWidth="1"/>
    <col min="14" max="14" width="13.140625" bestFit="1" customWidth="1"/>
    <col min="15" max="15" width="14.140625" bestFit="1" customWidth="1"/>
    <col min="16" max="16" width="11.5703125" bestFit="1" customWidth="1"/>
    <col min="17" max="17" width="12.28515625" customWidth="1"/>
    <col min="18" max="18" width="11.5703125" bestFit="1" customWidth="1"/>
    <col min="19" max="20" width="12.42578125" customWidth="1"/>
    <col min="21" max="21" width="15.140625" bestFit="1" customWidth="1"/>
    <col min="22" max="23" width="11.5703125" bestFit="1" customWidth="1"/>
    <col min="24" max="24" width="12.85546875" customWidth="1"/>
    <col min="25" max="29" width="11.5703125" bestFit="1" customWidth="1"/>
    <col min="30" max="30" width="12.42578125" customWidth="1"/>
    <col min="31" max="33" width="11.5703125" bestFit="1" customWidth="1"/>
    <col min="34" max="34" width="13.85546875" customWidth="1"/>
    <col min="36" max="36" width="14" customWidth="1"/>
  </cols>
  <sheetData>
    <row r="1" spans="1:36" x14ac:dyDescent="0.25">
      <c r="A1" s="1" t="s">
        <v>106</v>
      </c>
    </row>
    <row r="2" spans="1:36" x14ac:dyDescent="0.25">
      <c r="A2" s="1" t="s">
        <v>0</v>
      </c>
    </row>
    <row r="3" spans="1:36" x14ac:dyDescent="0.25">
      <c r="A3" s="1" t="s">
        <v>43</v>
      </c>
    </row>
    <row r="4" spans="1:36" x14ac:dyDescent="0.25">
      <c r="A4" s="1" t="s">
        <v>45</v>
      </c>
    </row>
    <row r="5" spans="1:36" x14ac:dyDescent="0.25">
      <c r="A5" s="1" t="s">
        <v>44</v>
      </c>
    </row>
    <row r="6" spans="1:36" ht="15.75" thickBot="1" x14ac:dyDescent="0.3"/>
    <row r="7" spans="1:36" ht="15.75" customHeight="1" thickBot="1" x14ac:dyDescent="0.3">
      <c r="A7" s="2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5" t="s">
        <v>2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</row>
    <row r="8" spans="1:36" s="17" customFormat="1" ht="56.25" x14ac:dyDescent="0.2">
      <c r="A8" s="8" t="s">
        <v>3</v>
      </c>
      <c r="B8" s="9" t="s">
        <v>4</v>
      </c>
      <c r="C8" s="8" t="s">
        <v>5</v>
      </c>
      <c r="D8" s="8" t="s">
        <v>6</v>
      </c>
      <c r="E8" s="10" t="s">
        <v>7</v>
      </c>
      <c r="F8" s="9" t="s">
        <v>8</v>
      </c>
      <c r="G8" s="11" t="s">
        <v>9</v>
      </c>
      <c r="H8" s="9" t="s">
        <v>107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1" t="s">
        <v>15</v>
      </c>
      <c r="O8" s="11" t="s">
        <v>16</v>
      </c>
      <c r="P8" s="12" t="s">
        <v>17</v>
      </c>
      <c r="Q8" s="13" t="s">
        <v>18</v>
      </c>
      <c r="R8" s="13" t="s">
        <v>19</v>
      </c>
      <c r="S8" s="13" t="s">
        <v>20</v>
      </c>
      <c r="T8" s="14" t="s">
        <v>21</v>
      </c>
      <c r="U8" s="13" t="s">
        <v>22</v>
      </c>
      <c r="V8" s="14" t="s">
        <v>23</v>
      </c>
      <c r="W8" s="14" t="s">
        <v>24</v>
      </c>
      <c r="X8" s="14" t="s">
        <v>25</v>
      </c>
      <c r="Y8" s="13" t="s">
        <v>26</v>
      </c>
      <c r="Z8" s="14" t="s">
        <v>108</v>
      </c>
      <c r="AA8" s="14" t="s">
        <v>27</v>
      </c>
      <c r="AB8" s="14" t="s">
        <v>28</v>
      </c>
      <c r="AC8" s="14" t="s">
        <v>29</v>
      </c>
      <c r="AD8" s="14" t="s">
        <v>30</v>
      </c>
      <c r="AE8" s="14" t="s">
        <v>31</v>
      </c>
      <c r="AF8" s="14" t="s">
        <v>32</v>
      </c>
      <c r="AG8" s="14" t="s">
        <v>33</v>
      </c>
      <c r="AH8" s="15" t="s">
        <v>34</v>
      </c>
      <c r="AI8" s="16" t="s">
        <v>35</v>
      </c>
      <c r="AJ8" s="39" t="s">
        <v>111</v>
      </c>
    </row>
    <row r="9" spans="1:36" s="17" customFormat="1" ht="11.25" x14ac:dyDescent="0.2">
      <c r="A9" s="18">
        <v>1</v>
      </c>
      <c r="B9" s="19" t="s">
        <v>36</v>
      </c>
      <c r="C9" s="18" t="s">
        <v>112</v>
      </c>
      <c r="D9" s="20" t="s">
        <v>46</v>
      </c>
      <c r="E9" s="41">
        <v>43225.372893518521</v>
      </c>
      <c r="F9" s="41">
        <v>43263</v>
      </c>
      <c r="G9" s="21">
        <v>5324520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G9-I9-N9</f>
        <v>5324520</v>
      </c>
      <c r="P9" s="20" t="s">
        <v>85</v>
      </c>
      <c r="Q9" s="24">
        <v>0</v>
      </c>
      <c r="R9" s="22">
        <v>0</v>
      </c>
      <c r="S9" s="25">
        <v>0</v>
      </c>
      <c r="T9" s="22">
        <v>0</v>
      </c>
      <c r="U9" s="26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4">
        <v>0</v>
      </c>
      <c r="AH9" s="24"/>
      <c r="AI9" s="20"/>
    </row>
    <row r="10" spans="1:36" s="17" customFormat="1" ht="11.25" x14ac:dyDescent="0.2">
      <c r="A10" s="18">
        <v>2</v>
      </c>
      <c r="B10" s="19" t="s">
        <v>36</v>
      </c>
      <c r="C10" s="18" t="s">
        <v>112</v>
      </c>
      <c r="D10" s="20" t="s">
        <v>47</v>
      </c>
      <c r="E10" s="41">
        <v>43316.522523148145</v>
      </c>
      <c r="F10" s="41">
        <v>43925</v>
      </c>
      <c r="G10" s="21">
        <v>27613511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3">
        <f t="shared" ref="O10:O37" si="0">G10-I10-N10</f>
        <v>27613511</v>
      </c>
      <c r="P10" s="20" t="s">
        <v>86</v>
      </c>
      <c r="Q10" s="24">
        <v>0</v>
      </c>
      <c r="R10" s="22">
        <v>0</v>
      </c>
      <c r="S10" s="25">
        <v>27613511</v>
      </c>
      <c r="T10" s="22">
        <v>0</v>
      </c>
      <c r="U10" s="26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4">
        <v>0</v>
      </c>
      <c r="AH10" s="24"/>
      <c r="AI10" s="20"/>
    </row>
    <row r="11" spans="1:36" s="17" customFormat="1" ht="11.25" x14ac:dyDescent="0.2">
      <c r="A11" s="18">
        <v>3</v>
      </c>
      <c r="B11" s="19" t="s">
        <v>36</v>
      </c>
      <c r="C11" s="18" t="s">
        <v>112</v>
      </c>
      <c r="D11" s="20" t="s">
        <v>48</v>
      </c>
      <c r="E11" s="41">
        <v>43365.469942129632</v>
      </c>
      <c r="F11" s="41">
        <v>43532</v>
      </c>
      <c r="G11" s="21">
        <v>2617576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3">
        <f t="shared" si="0"/>
        <v>2617576</v>
      </c>
      <c r="P11" s="20" t="s">
        <v>87</v>
      </c>
      <c r="Q11" s="24">
        <v>0</v>
      </c>
      <c r="R11" s="22">
        <v>0</v>
      </c>
      <c r="S11" s="25">
        <v>2617576</v>
      </c>
      <c r="T11" s="22">
        <v>0</v>
      </c>
      <c r="U11" s="26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4">
        <v>0</v>
      </c>
      <c r="AH11" s="24"/>
      <c r="AI11" s="20"/>
    </row>
    <row r="12" spans="1:36" s="17" customFormat="1" ht="11.25" x14ac:dyDescent="0.2">
      <c r="A12" s="18">
        <v>4</v>
      </c>
      <c r="B12" s="19" t="s">
        <v>36</v>
      </c>
      <c r="C12" s="18" t="s">
        <v>112</v>
      </c>
      <c r="D12" s="20" t="s">
        <v>49</v>
      </c>
      <c r="E12" s="41">
        <v>43371.653287037036</v>
      </c>
      <c r="F12" s="41">
        <v>43532</v>
      </c>
      <c r="G12" s="21">
        <v>41009993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3">
        <f t="shared" si="0"/>
        <v>41009993</v>
      </c>
      <c r="P12" s="20" t="s">
        <v>88</v>
      </c>
      <c r="Q12" s="24">
        <v>0</v>
      </c>
      <c r="R12" s="22">
        <v>0</v>
      </c>
      <c r="S12" s="25">
        <v>41009993</v>
      </c>
      <c r="T12" s="22">
        <v>0</v>
      </c>
      <c r="U12" s="26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4">
        <v>0</v>
      </c>
      <c r="AH12" s="24"/>
      <c r="AI12" s="20"/>
    </row>
    <row r="13" spans="1:36" s="17" customFormat="1" ht="11.25" x14ac:dyDescent="0.2">
      <c r="A13" s="18">
        <v>5</v>
      </c>
      <c r="B13" s="19" t="s">
        <v>36</v>
      </c>
      <c r="C13" s="18" t="s">
        <v>113</v>
      </c>
      <c r="D13" s="20" t="s">
        <v>50</v>
      </c>
      <c r="E13" s="41">
        <v>43413.832777777781</v>
      </c>
      <c r="F13" s="41">
        <v>43479</v>
      </c>
      <c r="G13" s="21">
        <v>410369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 t="shared" si="0"/>
        <v>410369</v>
      </c>
      <c r="P13" s="20" t="s">
        <v>89</v>
      </c>
      <c r="Q13" s="24">
        <v>0</v>
      </c>
      <c r="R13" s="22">
        <v>0</v>
      </c>
      <c r="S13" s="25">
        <v>410369</v>
      </c>
      <c r="T13" s="22">
        <v>0</v>
      </c>
      <c r="U13" s="26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4">
        <v>0</v>
      </c>
      <c r="AH13" s="24"/>
      <c r="AI13" s="20"/>
    </row>
    <row r="14" spans="1:36" s="17" customFormat="1" ht="11.25" x14ac:dyDescent="0.2">
      <c r="A14" s="18">
        <v>6</v>
      </c>
      <c r="B14" s="19" t="s">
        <v>36</v>
      </c>
      <c r="C14" s="18" t="s">
        <v>113</v>
      </c>
      <c r="D14" s="20" t="s">
        <v>51</v>
      </c>
      <c r="E14" s="41">
        <v>43415.845069444447</v>
      </c>
      <c r="F14" s="41">
        <v>43479</v>
      </c>
      <c r="G14" s="21">
        <v>306233</v>
      </c>
      <c r="H14" s="22">
        <v>0</v>
      </c>
      <c r="I14" s="20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3">
        <f t="shared" si="0"/>
        <v>306233</v>
      </c>
      <c r="P14" s="20" t="s">
        <v>90</v>
      </c>
      <c r="Q14" s="24">
        <v>0</v>
      </c>
      <c r="R14" s="22">
        <v>0</v>
      </c>
      <c r="S14" s="27">
        <v>306233</v>
      </c>
      <c r="T14" s="22">
        <v>0</v>
      </c>
      <c r="U14" s="26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4">
        <v>0</v>
      </c>
      <c r="AH14" s="20"/>
      <c r="AI14" s="20"/>
    </row>
    <row r="15" spans="1:36" s="17" customFormat="1" ht="11.25" x14ac:dyDescent="0.2">
      <c r="A15" s="18">
        <v>7</v>
      </c>
      <c r="B15" s="19" t="s">
        <v>36</v>
      </c>
      <c r="C15" s="18" t="s">
        <v>113</v>
      </c>
      <c r="D15" s="20" t="s">
        <v>52</v>
      </c>
      <c r="E15" s="41">
        <v>43416.954907407409</v>
      </c>
      <c r="F15" s="41">
        <v>43479</v>
      </c>
      <c r="G15" s="21">
        <v>193934</v>
      </c>
      <c r="H15" s="22">
        <v>0</v>
      </c>
      <c r="I15" s="20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3">
        <f t="shared" si="0"/>
        <v>193934</v>
      </c>
      <c r="P15" s="20" t="s">
        <v>91</v>
      </c>
      <c r="Q15" s="24">
        <v>0</v>
      </c>
      <c r="R15" s="22">
        <v>0</v>
      </c>
      <c r="S15" s="27">
        <v>193934</v>
      </c>
      <c r="T15" s="22">
        <v>0</v>
      </c>
      <c r="U15" s="26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4">
        <v>0</v>
      </c>
      <c r="AH15" s="20"/>
      <c r="AI15" s="20"/>
    </row>
    <row r="16" spans="1:36" s="17" customFormat="1" ht="11.25" x14ac:dyDescent="0.2">
      <c r="A16" s="18">
        <v>8</v>
      </c>
      <c r="B16" s="19" t="s">
        <v>36</v>
      </c>
      <c r="C16" s="18" t="s">
        <v>113</v>
      </c>
      <c r="D16" s="20" t="s">
        <v>53</v>
      </c>
      <c r="E16" s="41">
        <v>43420.967523148145</v>
      </c>
      <c r="F16" s="41">
        <v>43479</v>
      </c>
      <c r="G16" s="21">
        <v>354376</v>
      </c>
      <c r="H16" s="22">
        <v>0</v>
      </c>
      <c r="I16" s="20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3">
        <f t="shared" si="0"/>
        <v>354376</v>
      </c>
      <c r="P16" s="20" t="s">
        <v>92</v>
      </c>
      <c r="Q16" s="24">
        <v>0</v>
      </c>
      <c r="R16" s="22">
        <v>0</v>
      </c>
      <c r="S16" s="27">
        <v>354376</v>
      </c>
      <c r="T16" s="22">
        <v>0</v>
      </c>
      <c r="U16" s="26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4">
        <v>0</v>
      </c>
      <c r="AH16" s="20"/>
      <c r="AI16" s="20"/>
    </row>
    <row r="17" spans="1:37" s="17" customFormat="1" ht="11.25" x14ac:dyDescent="0.2">
      <c r="A17" s="18">
        <v>9</v>
      </c>
      <c r="B17" s="19" t="s">
        <v>36</v>
      </c>
      <c r="C17" s="18" t="s">
        <v>113</v>
      </c>
      <c r="D17" s="20" t="s">
        <v>54</v>
      </c>
      <c r="E17" s="41">
        <v>43432.792245370372</v>
      </c>
      <c r="F17" s="41">
        <v>43479</v>
      </c>
      <c r="G17" s="21">
        <v>307520</v>
      </c>
      <c r="H17" s="22">
        <v>0</v>
      </c>
      <c r="I17" s="20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 t="shared" si="0"/>
        <v>307520</v>
      </c>
      <c r="P17" s="20" t="s">
        <v>93</v>
      </c>
      <c r="Q17" s="24">
        <v>0</v>
      </c>
      <c r="R17" s="22">
        <v>0</v>
      </c>
      <c r="S17" s="27">
        <v>307520</v>
      </c>
      <c r="T17" s="22">
        <v>0</v>
      </c>
      <c r="U17" s="26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4">
        <v>0</v>
      </c>
      <c r="AH17" s="20"/>
      <c r="AI17" s="20"/>
    </row>
    <row r="18" spans="1:37" s="17" customFormat="1" ht="11.25" x14ac:dyDescent="0.2">
      <c r="A18" s="18">
        <v>10</v>
      </c>
      <c r="B18" s="19" t="s">
        <v>36</v>
      </c>
      <c r="C18" s="18" t="s">
        <v>113</v>
      </c>
      <c r="D18" s="20" t="s">
        <v>55</v>
      </c>
      <c r="E18" s="41">
        <v>43432.798333333332</v>
      </c>
      <c r="F18" s="41">
        <v>43479</v>
      </c>
      <c r="G18" s="21">
        <v>754094</v>
      </c>
      <c r="H18" s="22">
        <v>0</v>
      </c>
      <c r="I18" s="20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3">
        <f t="shared" si="0"/>
        <v>754094</v>
      </c>
      <c r="P18" s="20" t="s">
        <v>94</v>
      </c>
      <c r="Q18" s="24">
        <v>0</v>
      </c>
      <c r="R18" s="22">
        <v>0</v>
      </c>
      <c r="S18" s="27">
        <v>754094</v>
      </c>
      <c r="T18" s="22">
        <v>0</v>
      </c>
      <c r="U18" s="26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4">
        <v>0</v>
      </c>
      <c r="AH18" s="20"/>
      <c r="AI18" s="20"/>
    </row>
    <row r="19" spans="1:37" s="17" customFormat="1" ht="11.25" x14ac:dyDescent="0.2">
      <c r="A19" s="18">
        <v>11</v>
      </c>
      <c r="B19" s="19" t="s">
        <v>36</v>
      </c>
      <c r="C19" s="18" t="s">
        <v>113</v>
      </c>
      <c r="D19" s="20" t="s">
        <v>56</v>
      </c>
      <c r="E19" s="41">
        <v>43556.597962962966</v>
      </c>
      <c r="F19" s="41">
        <v>43621</v>
      </c>
      <c r="G19" s="21">
        <v>1094500</v>
      </c>
      <c r="H19" s="22">
        <v>0</v>
      </c>
      <c r="I19" s="20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f t="shared" si="0"/>
        <v>1094500</v>
      </c>
      <c r="P19" s="20" t="s">
        <v>95</v>
      </c>
      <c r="Q19" s="24">
        <v>0</v>
      </c>
      <c r="R19" s="22">
        <v>0</v>
      </c>
      <c r="S19" s="27">
        <v>0</v>
      </c>
      <c r="T19" s="22">
        <v>0</v>
      </c>
      <c r="U19" s="26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4">
        <v>0</v>
      </c>
      <c r="AH19" s="20"/>
      <c r="AI19" s="20"/>
    </row>
    <row r="20" spans="1:37" s="17" customFormat="1" ht="11.25" x14ac:dyDescent="0.2">
      <c r="A20" s="18">
        <v>12</v>
      </c>
      <c r="B20" s="19" t="s">
        <v>36</v>
      </c>
      <c r="C20" s="18" t="s">
        <v>113</v>
      </c>
      <c r="D20" s="20" t="s">
        <v>57</v>
      </c>
      <c r="E20" s="41">
        <v>43584.325648148151</v>
      </c>
      <c r="F20" s="41">
        <v>43621</v>
      </c>
      <c r="G20" s="21">
        <v>216174</v>
      </c>
      <c r="H20" s="22">
        <v>0</v>
      </c>
      <c r="I20" s="20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f t="shared" si="0"/>
        <v>216174</v>
      </c>
      <c r="P20" s="20" t="s">
        <v>96</v>
      </c>
      <c r="Q20" s="24">
        <v>0</v>
      </c>
      <c r="R20" s="22">
        <v>0</v>
      </c>
      <c r="S20" s="27">
        <v>0</v>
      </c>
      <c r="T20" s="22">
        <v>0</v>
      </c>
      <c r="U20" s="26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4">
        <v>0</v>
      </c>
      <c r="AH20" s="20"/>
      <c r="AI20" s="20"/>
    </row>
    <row r="21" spans="1:37" s="17" customFormat="1" ht="11.25" x14ac:dyDescent="0.2">
      <c r="A21" s="18">
        <v>13</v>
      </c>
      <c r="B21" s="19" t="s">
        <v>36</v>
      </c>
      <c r="C21" s="18" t="s">
        <v>113</v>
      </c>
      <c r="D21" s="20" t="s">
        <v>58</v>
      </c>
      <c r="E21" s="41">
        <v>43585.621516203704</v>
      </c>
      <c r="F21" s="41">
        <v>43621</v>
      </c>
      <c r="G21" s="21">
        <v>505507</v>
      </c>
      <c r="H21" s="22">
        <v>0</v>
      </c>
      <c r="I21" s="20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 t="shared" si="0"/>
        <v>505507</v>
      </c>
      <c r="P21" s="20" t="s">
        <v>97</v>
      </c>
      <c r="Q21" s="24">
        <v>0</v>
      </c>
      <c r="R21" s="22">
        <v>0</v>
      </c>
      <c r="S21" s="27">
        <v>0</v>
      </c>
      <c r="T21" s="22">
        <v>0</v>
      </c>
      <c r="U21" s="26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4">
        <v>0</v>
      </c>
      <c r="AH21" s="20"/>
      <c r="AI21" s="20"/>
    </row>
    <row r="22" spans="1:37" s="17" customFormat="1" ht="11.25" x14ac:dyDescent="0.2">
      <c r="A22" s="18">
        <v>14</v>
      </c>
      <c r="B22" s="19" t="s">
        <v>36</v>
      </c>
      <c r="C22" s="18" t="s">
        <v>113</v>
      </c>
      <c r="D22" s="20" t="s">
        <v>59</v>
      </c>
      <c r="E22" s="41">
        <v>43608.419456018521</v>
      </c>
      <c r="F22" s="41">
        <v>43679</v>
      </c>
      <c r="G22" s="21">
        <v>2300767</v>
      </c>
      <c r="H22" s="22">
        <v>0</v>
      </c>
      <c r="I22" s="20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f t="shared" si="0"/>
        <v>2300767</v>
      </c>
      <c r="P22" s="20" t="s">
        <v>98</v>
      </c>
      <c r="Q22" s="24">
        <v>0</v>
      </c>
      <c r="R22" s="22">
        <v>0</v>
      </c>
      <c r="S22" s="27">
        <v>2300767</v>
      </c>
      <c r="T22" s="22">
        <v>0</v>
      </c>
      <c r="U22" s="26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4">
        <v>0</v>
      </c>
      <c r="AH22" s="20"/>
      <c r="AI22" s="20"/>
    </row>
    <row r="23" spans="1:37" s="17" customFormat="1" ht="11.25" x14ac:dyDescent="0.2">
      <c r="A23" s="18">
        <v>15</v>
      </c>
      <c r="B23" s="19" t="s">
        <v>36</v>
      </c>
      <c r="C23" s="18" t="s">
        <v>113</v>
      </c>
      <c r="D23" s="20" t="s">
        <v>60</v>
      </c>
      <c r="E23" s="41">
        <v>43646.644074074073</v>
      </c>
      <c r="F23" s="41">
        <v>43739</v>
      </c>
      <c r="G23" s="21">
        <v>5073042</v>
      </c>
      <c r="H23" s="22">
        <v>0</v>
      </c>
      <c r="I23" s="20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f t="shared" si="0"/>
        <v>5073042</v>
      </c>
      <c r="P23" s="20" t="s">
        <v>99</v>
      </c>
      <c r="Q23" s="24">
        <v>0</v>
      </c>
      <c r="R23" s="22">
        <v>0</v>
      </c>
      <c r="S23" s="27">
        <v>5073042</v>
      </c>
      <c r="T23" s="22">
        <v>0</v>
      </c>
      <c r="U23" s="26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4">
        <v>0</v>
      </c>
      <c r="AH23" s="20"/>
      <c r="AI23" s="20"/>
    </row>
    <row r="24" spans="1:37" s="17" customFormat="1" ht="11.25" x14ac:dyDescent="0.2">
      <c r="A24" s="18">
        <v>16</v>
      </c>
      <c r="B24" s="19" t="s">
        <v>36</v>
      </c>
      <c r="C24" s="18" t="s">
        <v>113</v>
      </c>
      <c r="D24" s="20" t="s">
        <v>61</v>
      </c>
      <c r="E24" s="41">
        <v>43767.727939814817</v>
      </c>
      <c r="F24" s="41">
        <v>43830</v>
      </c>
      <c r="G24" s="21">
        <v>23768164</v>
      </c>
      <c r="H24" s="22">
        <v>0</v>
      </c>
      <c r="I24" s="20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3">
        <f t="shared" si="0"/>
        <v>23768164</v>
      </c>
      <c r="P24" s="20" t="s">
        <v>100</v>
      </c>
      <c r="Q24" s="24">
        <v>0</v>
      </c>
      <c r="R24" s="22">
        <v>0</v>
      </c>
      <c r="S24" s="27">
        <v>23768164</v>
      </c>
      <c r="T24" s="22">
        <v>0</v>
      </c>
      <c r="U24" s="26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4">
        <v>0</v>
      </c>
      <c r="AH24" s="20"/>
      <c r="AI24" s="20"/>
    </row>
    <row r="25" spans="1:37" s="17" customFormat="1" ht="11.25" x14ac:dyDescent="0.2">
      <c r="A25" s="18">
        <v>17</v>
      </c>
      <c r="B25" s="19" t="s">
        <v>36</v>
      </c>
      <c r="C25" s="18" t="s">
        <v>112</v>
      </c>
      <c r="D25" s="20" t="s">
        <v>62</v>
      </c>
      <c r="E25" s="41">
        <v>43916.403240740743</v>
      </c>
      <c r="F25" s="41">
        <v>43992</v>
      </c>
      <c r="G25" s="21">
        <v>15688</v>
      </c>
      <c r="H25" s="22">
        <v>0</v>
      </c>
      <c r="I25" s="20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 t="shared" si="0"/>
        <v>15688</v>
      </c>
      <c r="P25" s="20" t="s">
        <v>75</v>
      </c>
      <c r="Q25" s="24">
        <v>15688</v>
      </c>
      <c r="R25" s="22">
        <v>0</v>
      </c>
      <c r="S25" s="27">
        <v>0</v>
      </c>
      <c r="T25" s="22">
        <v>0</v>
      </c>
      <c r="U25" s="26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4">
        <v>15688</v>
      </c>
      <c r="AH25" s="20"/>
      <c r="AI25" s="20" t="s">
        <v>105</v>
      </c>
      <c r="AJ25" s="17">
        <v>15688</v>
      </c>
    </row>
    <row r="26" spans="1:37" s="17" customFormat="1" ht="11.25" x14ac:dyDescent="0.2">
      <c r="A26" s="18">
        <v>18</v>
      </c>
      <c r="B26" s="19" t="s">
        <v>36</v>
      </c>
      <c r="C26" s="18" t="s">
        <v>112</v>
      </c>
      <c r="D26" s="20" t="s">
        <v>63</v>
      </c>
      <c r="E26" s="41">
        <v>43941.516041666669</v>
      </c>
      <c r="F26" s="41">
        <v>43992</v>
      </c>
      <c r="G26" s="21">
        <v>517854</v>
      </c>
      <c r="H26" s="22">
        <v>0</v>
      </c>
      <c r="I26" s="20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3">
        <f t="shared" si="0"/>
        <v>517854</v>
      </c>
      <c r="P26" s="20" t="s">
        <v>83</v>
      </c>
      <c r="Q26" s="24">
        <v>517854</v>
      </c>
      <c r="R26" s="22">
        <v>0</v>
      </c>
      <c r="S26" s="27">
        <v>0</v>
      </c>
      <c r="T26" s="22">
        <v>0</v>
      </c>
      <c r="U26" s="26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4">
        <v>517854</v>
      </c>
      <c r="AH26" s="20"/>
      <c r="AI26" s="20" t="s">
        <v>105</v>
      </c>
      <c r="AJ26" s="17">
        <v>517854</v>
      </c>
    </row>
    <row r="27" spans="1:37" s="17" customFormat="1" ht="11.25" x14ac:dyDescent="0.2">
      <c r="A27" s="18">
        <v>19</v>
      </c>
      <c r="B27" s="19" t="s">
        <v>36</v>
      </c>
      <c r="C27" s="18" t="s">
        <v>112</v>
      </c>
      <c r="D27" s="20" t="s">
        <v>64</v>
      </c>
      <c r="E27" s="41">
        <v>43956.603194444448</v>
      </c>
      <c r="F27" s="41">
        <v>44028</v>
      </c>
      <c r="G27" s="21">
        <v>419599</v>
      </c>
      <c r="H27" s="22">
        <v>0</v>
      </c>
      <c r="I27" s="20">
        <v>-1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f t="shared" si="0"/>
        <v>419600</v>
      </c>
      <c r="P27" s="20" t="s">
        <v>77</v>
      </c>
      <c r="Q27" s="24">
        <v>419600</v>
      </c>
      <c r="R27" s="22">
        <v>0</v>
      </c>
      <c r="S27" s="27">
        <v>0</v>
      </c>
      <c r="T27" s="22">
        <v>0</v>
      </c>
      <c r="U27" s="26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4">
        <v>419600</v>
      </c>
      <c r="AH27" s="20"/>
      <c r="AI27" s="20" t="s">
        <v>105</v>
      </c>
      <c r="AJ27" s="17">
        <v>419600</v>
      </c>
    </row>
    <row r="28" spans="1:37" s="17" customFormat="1" ht="11.25" x14ac:dyDescent="0.2">
      <c r="A28" s="18">
        <v>20</v>
      </c>
      <c r="B28" s="19" t="s">
        <v>36</v>
      </c>
      <c r="C28" s="18" t="s">
        <v>112</v>
      </c>
      <c r="D28" s="20" t="s">
        <v>65</v>
      </c>
      <c r="E28" s="41">
        <v>43958.630949074075</v>
      </c>
      <c r="F28" s="41">
        <v>44028</v>
      </c>
      <c r="G28" s="21">
        <v>237422</v>
      </c>
      <c r="H28" s="22">
        <v>0</v>
      </c>
      <c r="I28" s="20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f t="shared" si="0"/>
        <v>237422</v>
      </c>
      <c r="P28" s="20" t="s">
        <v>82</v>
      </c>
      <c r="Q28" s="24">
        <v>237422</v>
      </c>
      <c r="R28" s="22">
        <v>0</v>
      </c>
      <c r="S28" s="27">
        <v>0</v>
      </c>
      <c r="T28" s="22">
        <v>0</v>
      </c>
      <c r="U28" s="26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4">
        <v>237422</v>
      </c>
      <c r="AH28" s="20"/>
      <c r="AI28" s="20" t="s">
        <v>109</v>
      </c>
      <c r="AJ28" s="17">
        <v>8650</v>
      </c>
      <c r="AK28" s="37"/>
    </row>
    <row r="29" spans="1:37" s="17" customFormat="1" ht="11.25" x14ac:dyDescent="0.2">
      <c r="A29" s="18">
        <v>21</v>
      </c>
      <c r="B29" s="19" t="s">
        <v>36</v>
      </c>
      <c r="C29" s="18" t="s">
        <v>112</v>
      </c>
      <c r="D29" s="20" t="s">
        <v>66</v>
      </c>
      <c r="E29" s="41">
        <v>43963.506145833337</v>
      </c>
      <c r="F29" s="41">
        <v>44028</v>
      </c>
      <c r="G29" s="21">
        <v>3128683</v>
      </c>
      <c r="H29" s="22">
        <v>0</v>
      </c>
      <c r="I29" s="20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f t="shared" si="0"/>
        <v>3128683</v>
      </c>
      <c r="P29" s="20" t="s">
        <v>101</v>
      </c>
      <c r="Q29" s="24">
        <v>3128683</v>
      </c>
      <c r="R29" s="22">
        <v>0</v>
      </c>
      <c r="S29" s="27">
        <v>0</v>
      </c>
      <c r="T29" s="22">
        <v>0</v>
      </c>
      <c r="U29" s="26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4">
        <v>3128683</v>
      </c>
      <c r="AH29" s="20"/>
      <c r="AI29" s="20" t="s">
        <v>104</v>
      </c>
      <c r="AJ29" s="17">
        <v>0</v>
      </c>
      <c r="AK29" s="37"/>
    </row>
    <row r="30" spans="1:37" s="17" customFormat="1" ht="11.25" x14ac:dyDescent="0.2">
      <c r="A30" s="18">
        <v>22</v>
      </c>
      <c r="B30" s="19" t="s">
        <v>36</v>
      </c>
      <c r="C30" s="18" t="s">
        <v>112</v>
      </c>
      <c r="D30" s="20" t="s">
        <v>67</v>
      </c>
      <c r="E30" s="41">
        <v>43972.574305555558</v>
      </c>
      <c r="F30" s="41">
        <v>44028</v>
      </c>
      <c r="G30" s="21">
        <v>274643</v>
      </c>
      <c r="H30" s="22">
        <v>0</v>
      </c>
      <c r="I30" s="20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f t="shared" si="0"/>
        <v>274643</v>
      </c>
      <c r="P30" s="20" t="s">
        <v>78</v>
      </c>
      <c r="Q30" s="24">
        <v>274643</v>
      </c>
      <c r="R30" s="22">
        <v>0</v>
      </c>
      <c r="S30" s="27">
        <v>0</v>
      </c>
      <c r="T30" s="22">
        <v>0</v>
      </c>
      <c r="U30" s="26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4">
        <v>274643</v>
      </c>
      <c r="AH30" s="20"/>
      <c r="AI30" s="20" t="s">
        <v>105</v>
      </c>
      <c r="AJ30" s="17">
        <v>274643</v>
      </c>
    </row>
    <row r="31" spans="1:37" s="17" customFormat="1" ht="11.25" x14ac:dyDescent="0.2">
      <c r="A31" s="18">
        <v>23</v>
      </c>
      <c r="B31" s="19" t="s">
        <v>36</v>
      </c>
      <c r="C31" s="18" t="s">
        <v>112</v>
      </c>
      <c r="D31" s="20" t="s">
        <v>68</v>
      </c>
      <c r="E31" s="41">
        <v>43992.473009259258</v>
      </c>
      <c r="F31" s="41">
        <v>44028</v>
      </c>
      <c r="G31" s="21">
        <v>349000</v>
      </c>
      <c r="H31" s="22">
        <v>0</v>
      </c>
      <c r="I31" s="20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f t="shared" si="0"/>
        <v>349000</v>
      </c>
      <c r="P31" s="20" t="s">
        <v>76</v>
      </c>
      <c r="Q31" s="24">
        <v>349000</v>
      </c>
      <c r="R31" s="22">
        <v>0</v>
      </c>
      <c r="S31" s="27">
        <v>0</v>
      </c>
      <c r="T31" s="22">
        <v>0</v>
      </c>
      <c r="U31" s="26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4">
        <v>349000</v>
      </c>
      <c r="AH31" s="20"/>
      <c r="AI31" s="20" t="s">
        <v>105</v>
      </c>
      <c r="AJ31" s="17">
        <v>349000</v>
      </c>
    </row>
    <row r="32" spans="1:37" s="17" customFormat="1" ht="11.25" x14ac:dyDescent="0.2">
      <c r="A32" s="18">
        <v>24</v>
      </c>
      <c r="B32" s="19" t="s">
        <v>36</v>
      </c>
      <c r="C32" s="18" t="s">
        <v>112</v>
      </c>
      <c r="D32" s="20" t="s">
        <v>69</v>
      </c>
      <c r="E32" s="41">
        <v>44000.589236111111</v>
      </c>
      <c r="F32" s="41">
        <v>44028</v>
      </c>
      <c r="G32" s="21">
        <v>777863</v>
      </c>
      <c r="H32" s="22">
        <v>0</v>
      </c>
      <c r="I32" s="20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f t="shared" si="0"/>
        <v>777863</v>
      </c>
      <c r="P32" s="20" t="s">
        <v>84</v>
      </c>
      <c r="Q32" s="24">
        <v>777863</v>
      </c>
      <c r="R32" s="22">
        <v>0</v>
      </c>
      <c r="S32" s="27">
        <v>0</v>
      </c>
      <c r="T32" s="22">
        <v>0</v>
      </c>
      <c r="U32" s="26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4">
        <v>777863</v>
      </c>
      <c r="AH32" s="20"/>
      <c r="AI32" s="20" t="s">
        <v>109</v>
      </c>
      <c r="AJ32" s="17">
        <v>17400</v>
      </c>
      <c r="AK32" s="37"/>
    </row>
    <row r="33" spans="1:36" s="17" customFormat="1" ht="11.25" x14ac:dyDescent="0.2">
      <c r="A33" s="18">
        <v>25</v>
      </c>
      <c r="B33" s="19" t="s">
        <v>36</v>
      </c>
      <c r="C33" s="18" t="s">
        <v>112</v>
      </c>
      <c r="D33" s="20" t="s">
        <v>70</v>
      </c>
      <c r="E33" s="41">
        <v>44061.595833333333</v>
      </c>
      <c r="F33" s="41">
        <v>44106</v>
      </c>
      <c r="G33" s="21">
        <v>233362</v>
      </c>
      <c r="H33" s="22">
        <v>0</v>
      </c>
      <c r="I33" s="20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3">
        <f t="shared" si="0"/>
        <v>233362</v>
      </c>
      <c r="P33" s="20" t="s">
        <v>79</v>
      </c>
      <c r="Q33" s="24">
        <v>0</v>
      </c>
      <c r="R33" s="22">
        <v>0</v>
      </c>
      <c r="S33" s="27">
        <v>0</v>
      </c>
      <c r="T33" s="22">
        <v>0</v>
      </c>
      <c r="U33" s="26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4">
        <v>0</v>
      </c>
      <c r="AH33" s="20"/>
      <c r="AI33" s="20"/>
    </row>
    <row r="34" spans="1:36" s="17" customFormat="1" ht="11.25" x14ac:dyDescent="0.2">
      <c r="A34" s="18">
        <v>26</v>
      </c>
      <c r="B34" s="19" t="s">
        <v>36</v>
      </c>
      <c r="C34" s="18" t="s">
        <v>112</v>
      </c>
      <c r="D34" s="20" t="s">
        <v>71</v>
      </c>
      <c r="E34" s="41">
        <v>44074.615428240744</v>
      </c>
      <c r="F34" s="41">
        <v>44106</v>
      </c>
      <c r="G34" s="21">
        <v>289182</v>
      </c>
      <c r="H34" s="22">
        <v>0</v>
      </c>
      <c r="I34" s="20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3">
        <f t="shared" si="0"/>
        <v>289182</v>
      </c>
      <c r="P34" s="20" t="s">
        <v>80</v>
      </c>
      <c r="Q34" s="24">
        <v>0</v>
      </c>
      <c r="R34" s="22">
        <v>0</v>
      </c>
      <c r="S34" s="27">
        <v>0</v>
      </c>
      <c r="T34" s="22">
        <v>0</v>
      </c>
      <c r="U34" s="26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4">
        <v>0</v>
      </c>
      <c r="AH34" s="20"/>
      <c r="AI34" s="20"/>
    </row>
    <row r="35" spans="1:36" s="17" customFormat="1" ht="11.25" x14ac:dyDescent="0.2">
      <c r="A35" s="18">
        <v>27</v>
      </c>
      <c r="B35" s="19" t="s">
        <v>36</v>
      </c>
      <c r="C35" s="18" t="s">
        <v>112</v>
      </c>
      <c r="D35" s="20" t="s">
        <v>72</v>
      </c>
      <c r="E35" s="41">
        <v>44127.575208333335</v>
      </c>
      <c r="F35" s="41">
        <v>44142.621678240743</v>
      </c>
      <c r="G35" s="28">
        <v>15543966</v>
      </c>
      <c r="H35" s="22">
        <v>0</v>
      </c>
      <c r="I35" s="20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3">
        <f t="shared" si="0"/>
        <v>15543966</v>
      </c>
      <c r="P35" s="20" t="s">
        <v>102</v>
      </c>
      <c r="Q35" s="24">
        <v>0</v>
      </c>
      <c r="R35" s="22">
        <v>0</v>
      </c>
      <c r="S35" s="27">
        <v>0</v>
      </c>
      <c r="T35" s="22">
        <v>0</v>
      </c>
      <c r="U35" s="26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4">
        <v>0</v>
      </c>
      <c r="AH35" s="20"/>
      <c r="AI35" s="20"/>
    </row>
    <row r="36" spans="1:36" s="17" customFormat="1" ht="11.25" x14ac:dyDescent="0.2">
      <c r="A36" s="18">
        <v>28</v>
      </c>
      <c r="B36" s="19" t="s">
        <v>36</v>
      </c>
      <c r="C36" s="18" t="s">
        <v>112</v>
      </c>
      <c r="D36" s="20" t="s">
        <v>73</v>
      </c>
      <c r="E36" s="41">
        <v>44172.495879629627</v>
      </c>
      <c r="F36" s="41">
        <v>44200.465891203705</v>
      </c>
      <c r="G36" s="28">
        <v>2143352</v>
      </c>
      <c r="H36" s="22">
        <v>0</v>
      </c>
      <c r="I36" s="20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3">
        <f t="shared" si="0"/>
        <v>2143352</v>
      </c>
      <c r="P36" s="20" t="s">
        <v>103</v>
      </c>
      <c r="Q36" s="24">
        <v>0</v>
      </c>
      <c r="R36" s="22">
        <v>0</v>
      </c>
      <c r="S36" s="27">
        <v>0</v>
      </c>
      <c r="T36" s="22">
        <v>0</v>
      </c>
      <c r="U36" s="26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4">
        <v>0</v>
      </c>
      <c r="AH36" s="20"/>
      <c r="AI36" s="20"/>
    </row>
    <row r="37" spans="1:36" s="17" customFormat="1" ht="11.25" x14ac:dyDescent="0.2">
      <c r="A37" s="18">
        <v>29</v>
      </c>
      <c r="B37" s="19" t="s">
        <v>36</v>
      </c>
      <c r="C37" s="18" t="s">
        <v>112</v>
      </c>
      <c r="D37" s="20" t="s">
        <v>74</v>
      </c>
      <c r="E37" s="41">
        <v>44193.59946759259</v>
      </c>
      <c r="F37" s="41">
        <v>44200.465891203705</v>
      </c>
      <c r="G37" s="28">
        <v>433631</v>
      </c>
      <c r="H37" s="22">
        <v>0</v>
      </c>
      <c r="I37" s="20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3">
        <f t="shared" si="0"/>
        <v>433631</v>
      </c>
      <c r="P37" s="20" t="s">
        <v>81</v>
      </c>
      <c r="Q37" s="24">
        <v>0</v>
      </c>
      <c r="R37" s="22">
        <v>0</v>
      </c>
      <c r="S37" s="27">
        <v>0</v>
      </c>
      <c r="T37" s="22">
        <v>0</v>
      </c>
      <c r="U37" s="26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4">
        <v>0</v>
      </c>
      <c r="AH37" s="20"/>
      <c r="AI37" s="20"/>
    </row>
    <row r="38" spans="1:36" x14ac:dyDescent="0.25">
      <c r="G38" s="29">
        <f>SUM(G9:G37)</f>
        <v>136214525</v>
      </c>
      <c r="H38" s="29">
        <f>SUM(H9:H37)</f>
        <v>0</v>
      </c>
      <c r="I38" s="29">
        <f>SUM(I9:I37)</f>
        <v>-1</v>
      </c>
      <c r="J38" s="29">
        <f>SUM(J9:J37)</f>
        <v>0</v>
      </c>
      <c r="K38" s="29">
        <f>SUM(K9:K37)</f>
        <v>0</v>
      </c>
      <c r="L38" s="29">
        <f>SUM(L9:L37)</f>
        <v>0</v>
      </c>
      <c r="M38" s="29">
        <f>SUM(M9:M37)</f>
        <v>0</v>
      </c>
      <c r="N38" s="29">
        <f>SUM(N9:N37)</f>
        <v>0</v>
      </c>
      <c r="O38" s="29">
        <f>SUM(O9:O37)</f>
        <v>136214526</v>
      </c>
      <c r="P38" s="29">
        <f>SUM(P9:P37)</f>
        <v>0</v>
      </c>
      <c r="Q38" s="29">
        <f>SUM(Q9:Q37)</f>
        <v>5720753</v>
      </c>
      <c r="R38" s="29">
        <f>SUM(R9:R37)</f>
        <v>0</v>
      </c>
      <c r="S38" s="29">
        <f>SUM(S9:S37)</f>
        <v>104709579</v>
      </c>
      <c r="T38" s="29">
        <f>SUM(T9:T37)</f>
        <v>0</v>
      </c>
      <c r="U38" s="29">
        <f>SUM(U9:U37)</f>
        <v>0</v>
      </c>
      <c r="V38" s="29">
        <f>SUM(V9:V37)</f>
        <v>0</v>
      </c>
      <c r="W38" s="29">
        <f>SUM(W9:W37)</f>
        <v>0</v>
      </c>
      <c r="X38" s="29">
        <f>SUM(X9:X37)</f>
        <v>0</v>
      </c>
      <c r="Y38" s="29">
        <f>SUM(Y9:Y37)</f>
        <v>0</v>
      </c>
      <c r="Z38" s="29">
        <f>SUM(Z9:Z37)</f>
        <v>0</v>
      </c>
      <c r="AA38" s="29">
        <f>SUM(AA9:AA37)</f>
        <v>0</v>
      </c>
      <c r="AB38" s="29">
        <f>SUM(AB9:AB37)</f>
        <v>0</v>
      </c>
      <c r="AC38" s="29">
        <f>SUM(AC9:AC37)</f>
        <v>0</v>
      </c>
      <c r="AD38" s="29">
        <f>SUM(AD9:AD37)</f>
        <v>0</v>
      </c>
      <c r="AE38" s="29">
        <f>SUM(AE9:AE37)</f>
        <v>0</v>
      </c>
      <c r="AF38" s="29">
        <f>SUM(AF9:AF37)</f>
        <v>0</v>
      </c>
      <c r="AG38" s="29">
        <f>SUM(AG9:AG37)</f>
        <v>5720753</v>
      </c>
      <c r="AH38" s="29">
        <f t="shared" ref="AH38:AJ38" si="1">SUM(AH9:AH37)</f>
        <v>0</v>
      </c>
      <c r="AI38" s="29">
        <f t="shared" si="1"/>
        <v>0</v>
      </c>
      <c r="AJ38" s="29">
        <f t="shared" si="1"/>
        <v>1602835</v>
      </c>
    </row>
    <row r="40" spans="1:36" ht="15.75" thickBot="1" x14ac:dyDescent="0.3"/>
    <row r="41" spans="1:36" x14ac:dyDescent="0.25">
      <c r="T41" s="30" t="s">
        <v>37</v>
      </c>
      <c r="U41" s="38">
        <v>5720753</v>
      </c>
    </row>
    <row r="42" spans="1:36" x14ac:dyDescent="0.25">
      <c r="T42" s="31" t="s">
        <v>38</v>
      </c>
      <c r="U42" s="32">
        <v>136214525</v>
      </c>
    </row>
    <row r="43" spans="1:36" x14ac:dyDescent="0.25">
      <c r="T43" s="33" t="s">
        <v>39</v>
      </c>
      <c r="U43" s="34">
        <f>U42-U41</f>
        <v>130493772</v>
      </c>
    </row>
    <row r="44" spans="1:36" x14ac:dyDescent="0.25">
      <c r="T44" s="31" t="s">
        <v>40</v>
      </c>
      <c r="U44" s="32">
        <v>104709579</v>
      </c>
    </row>
    <row r="45" spans="1:36" x14ac:dyDescent="0.25">
      <c r="T45" s="31" t="s">
        <v>110</v>
      </c>
      <c r="U45" s="32">
        <v>-1</v>
      </c>
    </row>
    <row r="46" spans="1:36" x14ac:dyDescent="0.25">
      <c r="T46" s="31" t="s">
        <v>41</v>
      </c>
      <c r="U46" s="32">
        <v>25784194</v>
      </c>
    </row>
    <row r="47" spans="1:36" x14ac:dyDescent="0.25">
      <c r="T47" s="33" t="s">
        <v>39</v>
      </c>
      <c r="U47" s="40">
        <f>SUBTOTAL(9,U44:U46)</f>
        <v>130493772</v>
      </c>
    </row>
    <row r="48" spans="1:36" ht="15.75" thickBot="1" x14ac:dyDescent="0.3">
      <c r="T48" s="35" t="s">
        <v>42</v>
      </c>
      <c r="U48" s="36">
        <f>U43-U47</f>
        <v>0</v>
      </c>
    </row>
  </sheetData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75205-9E94-48CB-90DF-476A25541B34}"/>
</file>

<file path=customXml/itemProps2.xml><?xml version="1.0" encoding="utf-8"?>
<ds:datastoreItem xmlns:ds="http://schemas.openxmlformats.org/officeDocument/2006/customXml" ds:itemID="{70476460-4371-4417-918E-ED615934F917}"/>
</file>

<file path=customXml/itemProps3.xml><?xml version="1.0" encoding="utf-8"?>
<ds:datastoreItem xmlns:ds="http://schemas.openxmlformats.org/officeDocument/2006/customXml" ds:itemID="{4F06D6C1-1D25-4B6D-8339-0F81DF64F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CLINICA SAN JUAN BAUTISTA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2021-07-03T12:42:59Z</dcterms:created>
  <dcterms:modified xsi:type="dcterms:W3CDTF">2021-07-03T13:16:50Z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