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19618ECB-E13A-4405-A9F4-E8B939FAF329}" xr6:coauthVersionLast="47" xr6:coauthVersionMax="47" xr10:uidLastSave="{00000000-0000-0000-0000-000000000000}"/>
  <bookViews>
    <workbookView xWindow="-120" yWindow="-120" windowWidth="20730" windowHeight="11160" xr2:uid="{390C2E8D-B36D-4D4B-BA7C-E524762A2397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AIFT010!$A$8:$AI$36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2" i="1" l="1"/>
  <c r="AK32" i="1"/>
  <c r="AK31" i="1"/>
  <c r="AL31" i="1" s="1"/>
  <c r="AL30" i="1"/>
  <c r="AK30" i="1"/>
  <c r="AK24" i="1"/>
  <c r="AL24" i="1" s="1"/>
  <c r="AL23" i="1"/>
  <c r="AK23" i="1"/>
  <c r="AK22" i="1"/>
  <c r="AL22" i="1" s="1"/>
  <c r="AK16" i="1"/>
  <c r="AL16" i="1" s="1"/>
  <c r="AK15" i="1"/>
  <c r="AL15" i="1" s="1"/>
  <c r="AK14" i="1"/>
  <c r="AK11" i="1"/>
  <c r="AL11" i="1" s="1"/>
  <c r="AL10" i="1"/>
  <c r="AK10" i="1"/>
  <c r="S37" i="1"/>
  <c r="R37" i="1"/>
  <c r="O37" i="1"/>
  <c r="N37" i="1"/>
  <c r="AK9" i="1"/>
  <c r="AL9" i="1" s="1"/>
  <c r="L37" i="1" l="1"/>
  <c r="AK13" i="1"/>
  <c r="AL13" i="1" s="1"/>
  <c r="AK12" i="1"/>
  <c r="AL12" i="1" s="1"/>
  <c r="AK21" i="1"/>
  <c r="AL21" i="1" s="1"/>
  <c r="AK27" i="1"/>
  <c r="AL27" i="1"/>
  <c r="AL14" i="1"/>
  <c r="G37" i="1"/>
  <c r="AK20" i="1"/>
  <c r="AL20" i="1" s="1"/>
  <c r="AK29" i="1"/>
  <c r="AL29" i="1" s="1"/>
  <c r="AK19" i="1"/>
  <c r="AL19" i="1"/>
  <c r="U37" i="1"/>
  <c r="AK28" i="1"/>
  <c r="AL28" i="1"/>
  <c r="AK36" i="1"/>
  <c r="AL36" i="1"/>
  <c r="AK35" i="1"/>
  <c r="AL35" i="1"/>
  <c r="AK17" i="1"/>
  <c r="AL17" i="1" s="1"/>
  <c r="AL18" i="1"/>
  <c r="AK25" i="1"/>
  <c r="AL25" i="1" s="1"/>
  <c r="AL26" i="1"/>
  <c r="AK33" i="1"/>
  <c r="AL33" i="1" s="1"/>
  <c r="AK18" i="1"/>
  <c r="AK26" i="1"/>
  <c r="AK34" i="1"/>
  <c r="AL34" i="1" s="1"/>
  <c r="AC37" i="1" l="1"/>
  <c r="J37" i="1"/>
  <c r="K37" i="1"/>
  <c r="M37" i="1"/>
  <c r="AB37" i="1" l="1"/>
  <c r="AE37" i="1"/>
  <c r="X37" i="1"/>
  <c r="AF37" i="1"/>
  <c r="Z37" i="1"/>
  <c r="Q37" i="1"/>
  <c r="AG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1EF13A9-03E0-4B7C-9F6D-AAF0F6B663C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CAFE8ED-2727-41A1-A064-18243BFCA1F5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<sst xmlns="http://schemas.openxmlformats.org/spreadsheetml/2006/main" count="242" uniqueCount="135">
  <si>
    <t>FORMATO AIFT010 - Conciliación Cartera ERP – EBP</t>
  </si>
  <si>
    <t>EPS:</t>
  </si>
  <si>
    <t>COOSALUD EPS S.A.</t>
  </si>
  <si>
    <t>IPS:</t>
  </si>
  <si>
    <t>CLINICA DE URGENCIAS BUCARAMANGA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</si>
  <si>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</si>
  <si>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</si>
  <si>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</si>
  <si>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</si>
  <si>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</si>
  <si>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</si>
  <si>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</si>
  <si>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</si>
  <si>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</si>
  <si>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</si>
  <si>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</si>
  <si>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</si>
  <si>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</si>
  <si>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</si>
  <si>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</si>
  <si>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</si>
  <si>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</si>
  <si>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</si>
  <si>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</si>
  <si>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</si>
  <si>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</si>
  <si>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</si>
  <si>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</si>
  <si>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</si>
  <si>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</si>
  <si>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</si>
  <si>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</si>
  <si>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</si>
  <si>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</si>
  <si>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</si>
  <si>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</si>
  <si>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</si>
  <si>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</si>
  <si>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</si>
  <si>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</si>
  <si>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</si>
  <si>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</si>
  <si>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</si>
  <si>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</si>
  <si>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</si>
  <si>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</si>
  <si>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</si>
  <si>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CUB</t>
  </si>
  <si>
    <t>122504</t>
  </si>
  <si>
    <t>CUB122504</t>
  </si>
  <si>
    <t/>
  </si>
  <si>
    <t>GL-689251636031</t>
  </si>
  <si>
    <t xml:space="preserve"> </t>
  </si>
  <si>
    <t>124302</t>
  </si>
  <si>
    <t>CUB124302</t>
  </si>
  <si>
    <t>GL-689251636029</t>
  </si>
  <si>
    <t>126673</t>
  </si>
  <si>
    <t>CUB126673</t>
  </si>
  <si>
    <t>GL-689251636028</t>
  </si>
  <si>
    <t>126708</t>
  </si>
  <si>
    <t>CUB126708</t>
  </si>
  <si>
    <t>GL-689251636027</t>
  </si>
  <si>
    <t>126753</t>
  </si>
  <si>
    <t>CUB126753</t>
  </si>
  <si>
    <t>GL-689251636026</t>
  </si>
  <si>
    <t>126919</t>
  </si>
  <si>
    <t>CUB126919</t>
  </si>
  <si>
    <t>GL-689251636024</t>
  </si>
  <si>
    <t>128716</t>
  </si>
  <si>
    <t>CUB128716</t>
  </si>
  <si>
    <t>GL-689251636036</t>
  </si>
  <si>
    <t>129537</t>
  </si>
  <si>
    <t>CUB129537</t>
  </si>
  <si>
    <t>GL-689251636035</t>
  </si>
  <si>
    <t>129630</t>
  </si>
  <si>
    <t>CUB129630</t>
  </si>
  <si>
    <t>GL-689251636034</t>
  </si>
  <si>
    <t>130970</t>
  </si>
  <si>
    <t>CUB130970</t>
  </si>
  <si>
    <t>GL-689251636033</t>
  </si>
  <si>
    <t>131035</t>
  </si>
  <si>
    <t>CUB131035</t>
  </si>
  <si>
    <t>GL-689251636032</t>
  </si>
  <si>
    <t>122014</t>
  </si>
  <si>
    <t>CUB122014</t>
  </si>
  <si>
    <t>GL-689251636869</t>
  </si>
  <si>
    <t>132707</t>
  </si>
  <si>
    <t>CUB132707</t>
  </si>
  <si>
    <t>GL-689251636864</t>
  </si>
  <si>
    <t>133539</t>
  </si>
  <si>
    <t>CUB133539</t>
  </si>
  <si>
    <t>GL-689251636859</t>
  </si>
  <si>
    <t>133619</t>
  </si>
  <si>
    <t>CUB133619</t>
  </si>
  <si>
    <t>GL-689251636868</t>
  </si>
  <si>
    <t>133708</t>
  </si>
  <si>
    <t>CUB133708</t>
  </si>
  <si>
    <t>GL-689251636867</t>
  </si>
  <si>
    <t>134117</t>
  </si>
  <si>
    <t>CUB134117</t>
  </si>
  <si>
    <t>GL-689251636866</t>
  </si>
  <si>
    <t>135587</t>
  </si>
  <si>
    <t>CUB135587</t>
  </si>
  <si>
    <t>GL-689251636865</t>
  </si>
  <si>
    <t>145058</t>
  </si>
  <si>
    <t>CUB145058</t>
  </si>
  <si>
    <t>GL-689251636862</t>
  </si>
  <si>
    <t>124743</t>
  </si>
  <si>
    <t>CUB124743</t>
  </si>
  <si>
    <t>GL-689251637338</t>
  </si>
  <si>
    <t>132576</t>
  </si>
  <si>
    <t>CUB132576</t>
  </si>
  <si>
    <t>GL-689251637337</t>
  </si>
  <si>
    <t>132772</t>
  </si>
  <si>
    <t>CUB132772</t>
  </si>
  <si>
    <t>GL-689251637334</t>
  </si>
  <si>
    <t>139035</t>
  </si>
  <si>
    <t>CUB139035</t>
  </si>
  <si>
    <t>GL-689251637332</t>
  </si>
  <si>
    <t>144685</t>
  </si>
  <si>
    <t>CUB144685</t>
  </si>
  <si>
    <t>GL-689251637333</t>
  </si>
  <si>
    <t>149874</t>
  </si>
  <si>
    <t>CUB149874</t>
  </si>
  <si>
    <t>GL-689251637339</t>
  </si>
  <si>
    <t>155375</t>
  </si>
  <si>
    <t>CUB155375</t>
  </si>
  <si>
    <t>GL-689251637340</t>
  </si>
  <si>
    <t>130033</t>
  </si>
  <si>
    <t>CUB130033</t>
  </si>
  <si>
    <t>GL-689251636870</t>
  </si>
  <si>
    <t>111747</t>
  </si>
  <si>
    <t>CUB111747</t>
  </si>
  <si>
    <t>GL-68492311596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</si>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</sst>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5" borderId="0" xfId="0" applyNumberFormat="1" applyFill="1"/>
  </cellXfs>
  <cellStyles count="4">
    <cellStyle name="Millares" xfId="1" builtinId="3"/>
    <cellStyle name="Millares 2" xfId="3" xr:uid="{F40C578A-3679-416E-AA0A-8208CBF8A165}"/>
    <cellStyle name="Normal" xfId="0" builtinId="0"/>
    <cellStyle name="Normal 2 2" xfId="2" xr:uid="{8D5D2440-99D4-47E4-AD1F-CB6E9599F9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CLINICA%20DE%20URGENCIAS%20BUCARAMANGA%20Circular%20011%20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 t="str">
            <v>(en blanco)</v>
          </cell>
          <cell r="J4" t="str">
            <v>(en blanco)</v>
          </cell>
          <cell r="K4" t="e">
            <v>#REF!</v>
          </cell>
        </row>
        <row r="5">
          <cell r="I5" t="str">
            <v>CUB122504</v>
          </cell>
          <cell r="J5">
            <v>43469</v>
          </cell>
          <cell r="K5">
            <v>65132</v>
          </cell>
        </row>
        <row r="6">
          <cell r="I6" t="str">
            <v>CUB124302</v>
          </cell>
          <cell r="J6">
            <v>43469</v>
          </cell>
          <cell r="K6">
            <v>691404</v>
          </cell>
        </row>
        <row r="7">
          <cell r="I7" t="str">
            <v>CUB126673</v>
          </cell>
          <cell r="J7">
            <v>43469</v>
          </cell>
          <cell r="K7">
            <v>300240</v>
          </cell>
        </row>
        <row r="8">
          <cell r="I8" t="str">
            <v>CUB126708</v>
          </cell>
          <cell r="J8">
            <v>43469</v>
          </cell>
          <cell r="K8">
            <v>16505803</v>
          </cell>
        </row>
        <row r="9">
          <cell r="I9" t="str">
            <v>CUB126753</v>
          </cell>
          <cell r="J9">
            <v>43469</v>
          </cell>
          <cell r="K9">
            <v>1107061</v>
          </cell>
        </row>
        <row r="10">
          <cell r="I10" t="str">
            <v>CUB126919</v>
          </cell>
          <cell r="J10">
            <v>43469</v>
          </cell>
          <cell r="K10">
            <v>379962</v>
          </cell>
        </row>
        <row r="11">
          <cell r="I11" t="str">
            <v>CUB128716</v>
          </cell>
          <cell r="J11">
            <v>43469</v>
          </cell>
          <cell r="K11">
            <v>4013329</v>
          </cell>
        </row>
        <row r="12">
          <cell r="I12" t="str">
            <v>CUB129537</v>
          </cell>
          <cell r="J12">
            <v>43469</v>
          </cell>
          <cell r="K12">
            <v>7430611</v>
          </cell>
        </row>
        <row r="13">
          <cell r="I13" t="str">
            <v>CUB129630</v>
          </cell>
          <cell r="J13">
            <v>43469</v>
          </cell>
          <cell r="K13">
            <v>135000</v>
          </cell>
        </row>
        <row r="14">
          <cell r="I14" t="str">
            <v>CUB130970</v>
          </cell>
          <cell r="J14">
            <v>43469</v>
          </cell>
          <cell r="K14">
            <v>1523649</v>
          </cell>
        </row>
        <row r="15">
          <cell r="I15" t="str">
            <v>CUB131035</v>
          </cell>
          <cell r="J15">
            <v>43469</v>
          </cell>
          <cell r="K15">
            <v>881124</v>
          </cell>
        </row>
        <row r="16">
          <cell r="I16" t="str">
            <v>CUB122014</v>
          </cell>
          <cell r="J16">
            <v>43621</v>
          </cell>
          <cell r="K16">
            <v>2154249</v>
          </cell>
        </row>
        <row r="17">
          <cell r="I17" t="str">
            <v>CUB132707</v>
          </cell>
          <cell r="J17">
            <v>43621</v>
          </cell>
          <cell r="K17">
            <v>1739414</v>
          </cell>
        </row>
        <row r="18">
          <cell r="I18" t="str">
            <v>CUB133539</v>
          </cell>
          <cell r="J18">
            <v>43621</v>
          </cell>
          <cell r="K18">
            <v>435066</v>
          </cell>
        </row>
        <row r="19">
          <cell r="I19" t="str">
            <v>CUB133619</v>
          </cell>
          <cell r="J19">
            <v>43621</v>
          </cell>
          <cell r="K19">
            <v>2312422</v>
          </cell>
        </row>
        <row r="20">
          <cell r="I20" t="str">
            <v>CUB133708</v>
          </cell>
          <cell r="J20">
            <v>43621</v>
          </cell>
          <cell r="K20">
            <v>9611059</v>
          </cell>
        </row>
        <row r="21">
          <cell r="I21" t="str">
            <v>CUB134117</v>
          </cell>
          <cell r="J21">
            <v>43621</v>
          </cell>
          <cell r="K21">
            <v>3977528</v>
          </cell>
        </row>
        <row r="22">
          <cell r="I22" t="str">
            <v>CUB135587</v>
          </cell>
          <cell r="J22">
            <v>43621</v>
          </cell>
          <cell r="K22">
            <v>1942692</v>
          </cell>
        </row>
        <row r="23">
          <cell r="I23" t="str">
            <v>CUB145058</v>
          </cell>
          <cell r="J23">
            <v>43621</v>
          </cell>
          <cell r="K23">
            <v>1779051</v>
          </cell>
        </row>
        <row r="24">
          <cell r="I24" t="str">
            <v>CUB124743</v>
          </cell>
          <cell r="J24">
            <v>43717</v>
          </cell>
          <cell r="K24">
            <v>3315210</v>
          </cell>
        </row>
        <row r="25">
          <cell r="I25" t="str">
            <v>CUB132576</v>
          </cell>
          <cell r="J25">
            <v>43717</v>
          </cell>
          <cell r="K25">
            <v>896928</v>
          </cell>
        </row>
        <row r="26">
          <cell r="I26" t="str">
            <v>CUB132772</v>
          </cell>
          <cell r="J26">
            <v>43717</v>
          </cell>
          <cell r="K26">
            <v>2953347</v>
          </cell>
        </row>
        <row r="27">
          <cell r="I27" t="str">
            <v>CUB139035</v>
          </cell>
          <cell r="J27">
            <v>43717</v>
          </cell>
          <cell r="K27">
            <v>44976642</v>
          </cell>
        </row>
        <row r="28">
          <cell r="I28" t="str">
            <v>CUB144685</v>
          </cell>
          <cell r="J28">
            <v>43717</v>
          </cell>
          <cell r="K28">
            <v>28325796</v>
          </cell>
        </row>
        <row r="29">
          <cell r="I29" t="str">
            <v>CUB149874</v>
          </cell>
          <cell r="J29">
            <v>43717</v>
          </cell>
          <cell r="K29">
            <v>2199321</v>
          </cell>
        </row>
        <row r="30">
          <cell r="I30" t="str">
            <v>CUB155375</v>
          </cell>
          <cell r="J30">
            <v>43717</v>
          </cell>
          <cell r="K30">
            <v>864205</v>
          </cell>
        </row>
        <row r="31">
          <cell r="I31" t="str">
            <v>CUB130033</v>
          </cell>
          <cell r="J31">
            <v>43868</v>
          </cell>
          <cell r="K31">
            <v>9076159</v>
          </cell>
        </row>
        <row r="32">
          <cell r="I32" t="str">
            <v>CUB111747</v>
          </cell>
          <cell r="J32">
            <v>43994</v>
          </cell>
          <cell r="K32">
            <v>1582106</v>
          </cell>
        </row>
        <row r="33">
          <cell r="I33" t="str">
            <v>Total general</v>
          </cell>
          <cell r="K33" t="e">
            <v>#REF!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5E58F-82DF-46EC-9BBC-5B7944C6137B}">
  <dimension ref="A1:AL38"/>
  <sheetViews>
    <sheetView tabSelected="1" zoomScale="98" zoomScaleNormal="98" workbookViewId="0">
      <pane xSplit="5" ySplit="8" topLeftCell="AC31" activePane="bottomRight" state="frozen"/>
      <selection pane="topRight" activeCell="F1" sqref="F1"/>
      <selection pane="bottomLeft" activeCell="A9" sqref="A9"/>
      <selection pane="bottomRight" activeCell="AG37" sqref="AG37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2</v>
      </c>
      <c r="AG2" s="2"/>
    </row>
    <row r="3" spans="1:38" x14ac:dyDescent="0.25">
      <c r="A3" s="1" t="s">
        <v>3</v>
      </c>
      <c r="B3" t="s">
        <v>4</v>
      </c>
    </row>
    <row r="4" spans="1:38" x14ac:dyDescent="0.25">
      <c r="A4" s="1" t="s">
        <v>5</v>
      </c>
      <c r="B4" s="3">
        <v>44377</v>
      </c>
    </row>
    <row r="5" spans="1:38" x14ac:dyDescent="0.25">
      <c r="A5" s="1" t="s">
        <v>6</v>
      </c>
      <c r="B5" s="3">
        <v>44383</v>
      </c>
    </row>
    <row r="6" spans="1:38" ht="15.75" thickBot="1" x14ac:dyDescent="0.3"/>
    <row r="7" spans="1:38" ht="15.75" customHeight="1" x14ac:dyDescent="0.25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8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8" ht="56.25" x14ac:dyDescent="0.25">
      <c r="A8" s="4" t="s">
        <v>9</v>
      </c>
      <c r="B8" s="5" t="s">
        <v>10</v>
      </c>
      <c r="C8" s="4" t="s">
        <v>11</v>
      </c>
      <c r="D8" s="4" t="s">
        <v>12</v>
      </c>
      <c r="E8" s="6" t="s">
        <v>13</v>
      </c>
      <c r="F8" s="5" t="s">
        <v>14</v>
      </c>
      <c r="G8" s="7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7" t="s">
        <v>22</v>
      </c>
      <c r="O8" s="7" t="s">
        <v>23</v>
      </c>
      <c r="P8" s="8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9" t="s">
        <v>29</v>
      </c>
      <c r="V8" s="10" t="s">
        <v>30</v>
      </c>
      <c r="W8" s="10" t="s">
        <v>31</v>
      </c>
      <c r="X8" s="10" t="s">
        <v>32</v>
      </c>
      <c r="Y8" s="9" t="s">
        <v>33</v>
      </c>
      <c r="Z8" s="10" t="s">
        <v>34</v>
      </c>
      <c r="AA8" s="10" t="s">
        <v>35</v>
      </c>
      <c r="AB8" s="10" t="s">
        <v>36</v>
      </c>
      <c r="AC8" s="10" t="s">
        <v>37</v>
      </c>
      <c r="AD8" s="10" t="s">
        <v>38</v>
      </c>
      <c r="AE8" s="10" t="s">
        <v>39</v>
      </c>
      <c r="AF8" s="10" t="s">
        <v>40</v>
      </c>
      <c r="AG8" s="10" t="s">
        <v>41</v>
      </c>
      <c r="AH8" s="10" t="s">
        <v>42</v>
      </c>
      <c r="AI8" s="11" t="s">
        <v>43</v>
      </c>
      <c r="AJ8" s="12"/>
      <c r="AK8" s="13" t="s">
        <v>44</v>
      </c>
      <c r="AL8" s="13" t="s">
        <v>45</v>
      </c>
    </row>
    <row r="9" spans="1:38" x14ac:dyDescent="0.25">
      <c r="A9" s="14">
        <v>1</v>
      </c>
      <c r="B9" s="15" t="s">
        <v>46</v>
      </c>
      <c r="C9" s="14" t="s">
        <v>47</v>
      </c>
      <c r="D9" s="14" t="s">
        <v>48</v>
      </c>
      <c r="E9" s="16">
        <v>43264</v>
      </c>
      <c r="F9" s="16">
        <v>43469</v>
      </c>
      <c r="G9" s="17">
        <v>65132</v>
      </c>
      <c r="H9" s="18">
        <v>0</v>
      </c>
      <c r="I9" s="19"/>
      <c r="J9" s="18">
        <v>0</v>
      </c>
      <c r="K9" s="18">
        <v>50072</v>
      </c>
      <c r="L9" s="18">
        <v>0</v>
      </c>
      <c r="M9" s="18">
        <v>0</v>
      </c>
      <c r="N9" s="18">
        <v>50072</v>
      </c>
      <c r="O9" s="18">
        <v>15060</v>
      </c>
      <c r="P9" s="20" t="s">
        <v>49</v>
      </c>
      <c r="Q9" s="17">
        <v>65132</v>
      </c>
      <c r="R9" s="18">
        <v>0</v>
      </c>
      <c r="S9" s="18">
        <v>0</v>
      </c>
      <c r="T9" s="16" t="s">
        <v>50</v>
      </c>
      <c r="U9" s="18">
        <v>0</v>
      </c>
      <c r="V9" s="17" t="s">
        <v>51</v>
      </c>
      <c r="W9" s="16">
        <v>43476</v>
      </c>
      <c r="X9" s="18">
        <v>15060</v>
      </c>
      <c r="Y9" s="16" t="s">
        <v>52</v>
      </c>
      <c r="Z9" s="18">
        <v>15060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 t="shared" ref="AK9:AK36" si="0">IF(A9&lt;&gt;"",IF(O9-AG9=0,"OK","Verificar Valores"),"")</f>
        <v>Verificar Valores</v>
      </c>
      <c r="AL9" t="str">
        <f>IF(D9&lt;&gt;"",IF(AK9&lt;&gt;"OK",IF(IFERROR(VLOOKUP(C9&amp;D9,[1]Radicacion!$I$2:$EK$30174,2,0),VLOOKUP(D9,[1]Radicacion!$I$2:$K$30174,2,0))&lt;&gt;"","NO EXIGIBLES"),""),"")</f>
        <v>NO EXIGIBLES</v>
      </c>
    </row>
    <row r="10" spans="1:38" x14ac:dyDescent="0.25">
      <c r="A10" s="14">
        <v>2</v>
      </c>
      <c r="B10" s="15" t="s">
        <v>46</v>
      </c>
      <c r="C10" s="14" t="s">
        <v>47</v>
      </c>
      <c r="D10" s="14" t="s">
        <v>53</v>
      </c>
      <c r="E10" s="16">
        <v>43285</v>
      </c>
      <c r="F10" s="16">
        <v>43469</v>
      </c>
      <c r="G10" s="17">
        <v>691404</v>
      </c>
      <c r="H10" s="18">
        <v>0</v>
      </c>
      <c r="I10" s="25"/>
      <c r="J10" s="18">
        <v>0</v>
      </c>
      <c r="K10" s="18">
        <v>584321</v>
      </c>
      <c r="L10" s="18">
        <v>0</v>
      </c>
      <c r="M10" s="18">
        <v>0</v>
      </c>
      <c r="N10" s="18">
        <v>584321</v>
      </c>
      <c r="O10" s="18">
        <v>107083</v>
      </c>
      <c r="P10" s="20" t="s">
        <v>54</v>
      </c>
      <c r="Q10" s="17">
        <v>691404</v>
      </c>
      <c r="R10" s="18">
        <v>0</v>
      </c>
      <c r="S10" s="18">
        <v>0</v>
      </c>
      <c r="T10" s="16" t="s">
        <v>50</v>
      </c>
      <c r="U10" s="18">
        <v>0</v>
      </c>
      <c r="V10" s="17" t="s">
        <v>55</v>
      </c>
      <c r="W10" s="16">
        <v>43476</v>
      </c>
      <c r="X10" s="18">
        <v>107083</v>
      </c>
      <c r="Y10" s="16" t="s">
        <v>52</v>
      </c>
      <c r="Z10" s="18">
        <v>107083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si="0"/>
        <v>Verificar Valores</v>
      </c>
      <c r="AL10" t="str">
        <f>IF(D10&lt;&gt;"",IF(AK10&lt;&gt;"OK",IF(IFERROR(VLOOKUP(C10&amp;D10,[1]Radicacion!$I$2:$EK$30174,2,0),VLOOKUP(D10,[1]Radicacion!$I$2:$K$30174,2,0))&lt;&gt;"","NO EXIGIBLES"),""),"")</f>
        <v>NO EXIGIBLES</v>
      </c>
    </row>
    <row r="11" spans="1:38" x14ac:dyDescent="0.25">
      <c r="A11" s="14">
        <v>3</v>
      </c>
      <c r="B11" s="15" t="s">
        <v>46</v>
      </c>
      <c r="C11" s="14" t="s">
        <v>47</v>
      </c>
      <c r="D11" s="14" t="s">
        <v>56</v>
      </c>
      <c r="E11" s="16">
        <v>43318</v>
      </c>
      <c r="F11" s="16">
        <v>43469</v>
      </c>
      <c r="G11" s="17">
        <v>300240</v>
      </c>
      <c r="H11" s="18">
        <v>0</v>
      </c>
      <c r="I11" s="25"/>
      <c r="J11" s="18">
        <v>0</v>
      </c>
      <c r="K11" s="18">
        <v>43883</v>
      </c>
      <c r="L11" s="18">
        <v>0</v>
      </c>
      <c r="M11" s="18">
        <v>0</v>
      </c>
      <c r="N11" s="18">
        <v>43883</v>
      </c>
      <c r="O11" s="18">
        <v>256357</v>
      </c>
      <c r="P11" s="20" t="s">
        <v>57</v>
      </c>
      <c r="Q11" s="17">
        <v>300240</v>
      </c>
      <c r="R11" s="18">
        <v>0</v>
      </c>
      <c r="S11" s="18">
        <v>0</v>
      </c>
      <c r="T11" s="16" t="s">
        <v>50</v>
      </c>
      <c r="U11" s="18">
        <v>0</v>
      </c>
      <c r="V11" s="17" t="s">
        <v>58</v>
      </c>
      <c r="W11" s="16">
        <v>43476</v>
      </c>
      <c r="X11" s="18">
        <v>256357</v>
      </c>
      <c r="Y11" s="16" t="s">
        <v>52</v>
      </c>
      <c r="Z11" s="18">
        <v>256357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str">
        <f>IF(D11&lt;&gt;"",IF(AK11&lt;&gt;"OK",IF(IFERROR(VLOOKUP(C11&amp;D11,[1]Radicacion!$I$2:$EK$30174,2,0),VLOOKUP(D11,[1]Radicacion!$I$2:$K$30174,2,0))&lt;&gt;"","NO EXIGIBLES"),""),"")</f>
        <v>NO EXIGIBLES</v>
      </c>
    </row>
    <row r="12" spans="1:38" x14ac:dyDescent="0.25">
      <c r="A12" s="14">
        <v>4</v>
      </c>
      <c r="B12" s="15" t="s">
        <v>46</v>
      </c>
      <c r="C12" s="14" t="s">
        <v>47</v>
      </c>
      <c r="D12" s="14" t="s">
        <v>59</v>
      </c>
      <c r="E12" s="16">
        <v>43318</v>
      </c>
      <c r="F12" s="16">
        <v>43469</v>
      </c>
      <c r="G12" s="17">
        <v>16505803</v>
      </c>
      <c r="H12" s="18">
        <v>0</v>
      </c>
      <c r="I12" s="25"/>
      <c r="J12" s="18">
        <v>0</v>
      </c>
      <c r="K12" s="18">
        <v>2345546</v>
      </c>
      <c r="L12" s="18">
        <v>0</v>
      </c>
      <c r="M12" s="18">
        <v>0</v>
      </c>
      <c r="N12" s="18">
        <v>2345546</v>
      </c>
      <c r="O12" s="18">
        <v>14160257</v>
      </c>
      <c r="P12" s="20" t="s">
        <v>60</v>
      </c>
      <c r="Q12" s="17">
        <v>16505803</v>
      </c>
      <c r="R12" s="18">
        <v>0</v>
      </c>
      <c r="S12" s="18">
        <v>0</v>
      </c>
      <c r="T12" s="16" t="s">
        <v>50</v>
      </c>
      <c r="U12" s="18">
        <v>0</v>
      </c>
      <c r="V12" s="17" t="s">
        <v>61</v>
      </c>
      <c r="W12" s="16">
        <v>43476</v>
      </c>
      <c r="X12" s="18">
        <v>14160257</v>
      </c>
      <c r="Y12" s="16" t="s">
        <v>52</v>
      </c>
      <c r="Z12" s="18">
        <v>14160257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str">
        <f>IF(D12&lt;&gt;"",IF(AK12&lt;&gt;"OK",IF(IFERROR(VLOOKUP(C12&amp;D12,[1]Radicacion!$I$2:$EK$30174,2,0),VLOOKUP(D12,[1]Radicacion!$I$2:$K$30174,2,0))&lt;&gt;"","NO EXIGIBLES"),""),"")</f>
        <v>NO EXIGIBLES</v>
      </c>
    </row>
    <row r="13" spans="1:38" x14ac:dyDescent="0.25">
      <c r="A13" s="14">
        <v>5</v>
      </c>
      <c r="B13" s="15" t="s">
        <v>46</v>
      </c>
      <c r="C13" s="14" t="s">
        <v>47</v>
      </c>
      <c r="D13" s="14" t="s">
        <v>62</v>
      </c>
      <c r="E13" s="16">
        <v>43319</v>
      </c>
      <c r="F13" s="16">
        <v>43469</v>
      </c>
      <c r="G13" s="17">
        <v>1107061</v>
      </c>
      <c r="H13" s="18">
        <v>0</v>
      </c>
      <c r="I13" s="25"/>
      <c r="J13" s="18">
        <v>0</v>
      </c>
      <c r="K13" s="18">
        <v>1055917</v>
      </c>
      <c r="L13" s="18">
        <v>0</v>
      </c>
      <c r="M13" s="18">
        <v>0</v>
      </c>
      <c r="N13" s="18">
        <v>1055917</v>
      </c>
      <c r="O13" s="18">
        <v>51144</v>
      </c>
      <c r="P13" s="20" t="s">
        <v>63</v>
      </c>
      <c r="Q13" s="17">
        <v>1107061</v>
      </c>
      <c r="R13" s="18">
        <v>0</v>
      </c>
      <c r="S13" s="18">
        <v>0</v>
      </c>
      <c r="T13" s="16" t="s">
        <v>50</v>
      </c>
      <c r="U13" s="18">
        <v>0</v>
      </c>
      <c r="V13" s="17" t="s">
        <v>64</v>
      </c>
      <c r="W13" s="16">
        <v>43476</v>
      </c>
      <c r="X13" s="18">
        <v>51144</v>
      </c>
      <c r="Y13" s="16" t="s">
        <v>52</v>
      </c>
      <c r="Z13" s="18">
        <v>51144</v>
      </c>
      <c r="AA13" s="25"/>
      <c r="AB13" s="18">
        <v>0</v>
      </c>
      <c r="AC13" s="18">
        <v>0</v>
      </c>
      <c r="AD13" s="25"/>
      <c r="AE13" s="17">
        <v>0</v>
      </c>
      <c r="AF13" s="17">
        <v>0</v>
      </c>
      <c r="AG13" s="17">
        <v>0</v>
      </c>
      <c r="AH13" s="23"/>
      <c r="AI13" s="23"/>
      <c r="AJ13" s="24"/>
      <c r="AK13" s="2" t="str">
        <f t="shared" si="0"/>
        <v>Verificar Valores</v>
      </c>
      <c r="AL13" t="str">
        <f>IF(D13&lt;&gt;"",IF(AK13&lt;&gt;"OK",IF(IFERROR(VLOOKUP(C13&amp;D13,[1]Radicacion!$I$2:$EK$30174,2,0),VLOOKUP(D13,[1]Radicacion!$I$2:$K$30174,2,0))&lt;&gt;"","NO EXIGIBLES"),""),"")</f>
        <v>NO EXIGIBLES</v>
      </c>
    </row>
    <row r="14" spans="1:38" x14ac:dyDescent="0.25">
      <c r="A14" s="14">
        <v>6</v>
      </c>
      <c r="B14" s="15" t="s">
        <v>46</v>
      </c>
      <c r="C14" s="14" t="s">
        <v>47</v>
      </c>
      <c r="D14" s="14" t="s">
        <v>65</v>
      </c>
      <c r="E14" s="16">
        <v>43321</v>
      </c>
      <c r="F14" s="16">
        <v>43469</v>
      </c>
      <c r="G14" s="17">
        <v>379962</v>
      </c>
      <c r="H14" s="18">
        <v>0</v>
      </c>
      <c r="I14" s="25"/>
      <c r="J14" s="18">
        <v>0</v>
      </c>
      <c r="K14" s="18">
        <v>1890</v>
      </c>
      <c r="L14" s="18">
        <v>0</v>
      </c>
      <c r="M14" s="18">
        <v>0</v>
      </c>
      <c r="N14" s="18">
        <v>1890</v>
      </c>
      <c r="O14" s="18">
        <v>378072</v>
      </c>
      <c r="P14" s="20" t="s">
        <v>66</v>
      </c>
      <c r="Q14" s="17">
        <v>379962</v>
      </c>
      <c r="R14" s="18">
        <v>0</v>
      </c>
      <c r="S14" s="18">
        <v>0</v>
      </c>
      <c r="T14" s="16" t="s">
        <v>50</v>
      </c>
      <c r="U14" s="18">
        <v>0</v>
      </c>
      <c r="V14" s="17" t="s">
        <v>67</v>
      </c>
      <c r="W14" s="16">
        <v>43476</v>
      </c>
      <c r="X14" s="18">
        <v>378072</v>
      </c>
      <c r="Y14" s="16" t="s">
        <v>52</v>
      </c>
      <c r="Z14" s="18">
        <v>378072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str">
        <f>IF(D14&lt;&gt;"",IF(AK14&lt;&gt;"OK",IF(IFERROR(VLOOKUP(C14&amp;D14,[1]Radicacion!$I$2:$EK$30174,2,0),VLOOKUP(D14,[1]Radicacion!$I$2:$K$30174,2,0))&lt;&gt;"","NO EXIGIBLES"),""),"")</f>
        <v>NO EXIGIBLES</v>
      </c>
    </row>
    <row r="15" spans="1:38" x14ac:dyDescent="0.25">
      <c r="A15" s="14">
        <v>7</v>
      </c>
      <c r="B15" s="15" t="s">
        <v>46</v>
      </c>
      <c r="C15" s="14" t="s">
        <v>47</v>
      </c>
      <c r="D15" s="14" t="s">
        <v>68</v>
      </c>
      <c r="E15" s="16">
        <v>43340</v>
      </c>
      <c r="F15" s="16">
        <v>43469</v>
      </c>
      <c r="G15" s="17">
        <v>4013329</v>
      </c>
      <c r="H15" s="18">
        <v>0</v>
      </c>
      <c r="I15" s="25"/>
      <c r="J15" s="18">
        <v>0</v>
      </c>
      <c r="K15" s="18">
        <v>2686659</v>
      </c>
      <c r="L15" s="18">
        <v>0</v>
      </c>
      <c r="M15" s="18">
        <v>0</v>
      </c>
      <c r="N15" s="18">
        <v>2686659</v>
      </c>
      <c r="O15" s="18">
        <v>1326670</v>
      </c>
      <c r="P15" s="20" t="s">
        <v>69</v>
      </c>
      <c r="Q15" s="17">
        <v>4013329</v>
      </c>
      <c r="R15" s="18">
        <v>0</v>
      </c>
      <c r="S15" s="18">
        <v>0</v>
      </c>
      <c r="T15" s="16" t="s">
        <v>50</v>
      </c>
      <c r="U15" s="18">
        <v>0</v>
      </c>
      <c r="V15" s="17" t="s">
        <v>70</v>
      </c>
      <c r="W15" s="16">
        <v>43479</v>
      </c>
      <c r="X15" s="18">
        <v>1326670</v>
      </c>
      <c r="Y15" s="16" t="s">
        <v>52</v>
      </c>
      <c r="Z15" s="18">
        <v>1326670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Verificar Valores</v>
      </c>
      <c r="AL15" t="str">
        <f>IF(D15&lt;&gt;"",IF(AK15&lt;&gt;"OK",IF(IFERROR(VLOOKUP(C15&amp;D15,[1]Radicacion!$I$2:$EK$30174,2,0),VLOOKUP(D15,[1]Radicacion!$I$2:$K$30174,2,0))&lt;&gt;"","NO EXIGIBLES"),""),"")</f>
        <v>NO EXIGIBLES</v>
      </c>
    </row>
    <row r="16" spans="1:38" x14ac:dyDescent="0.25">
      <c r="A16" s="14">
        <v>8</v>
      </c>
      <c r="B16" s="15" t="s">
        <v>46</v>
      </c>
      <c r="C16" s="14" t="s">
        <v>47</v>
      </c>
      <c r="D16" s="14" t="s">
        <v>71</v>
      </c>
      <c r="E16" s="16">
        <v>43347</v>
      </c>
      <c r="F16" s="16">
        <v>43469</v>
      </c>
      <c r="G16" s="17">
        <v>7430611</v>
      </c>
      <c r="H16" s="18">
        <v>0</v>
      </c>
      <c r="I16" s="25"/>
      <c r="J16" s="18">
        <v>0</v>
      </c>
      <c r="K16" s="18">
        <v>6505275</v>
      </c>
      <c r="L16" s="18">
        <v>0</v>
      </c>
      <c r="M16" s="18">
        <v>0</v>
      </c>
      <c r="N16" s="18">
        <v>6505275</v>
      </c>
      <c r="O16" s="18">
        <v>925336</v>
      </c>
      <c r="P16" s="20" t="s">
        <v>72</v>
      </c>
      <c r="Q16" s="17">
        <v>7430611</v>
      </c>
      <c r="R16" s="18">
        <v>0</v>
      </c>
      <c r="S16" s="18">
        <v>0</v>
      </c>
      <c r="T16" s="16" t="s">
        <v>50</v>
      </c>
      <c r="U16" s="18">
        <v>0</v>
      </c>
      <c r="V16" s="17" t="s">
        <v>73</v>
      </c>
      <c r="W16" s="16">
        <v>43479</v>
      </c>
      <c r="X16" s="18">
        <v>925336</v>
      </c>
      <c r="Y16" s="16" t="s">
        <v>52</v>
      </c>
      <c r="Z16" s="18">
        <v>925336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str">
        <f>IF(D16&lt;&gt;"",IF(AK16&lt;&gt;"OK",IF(IFERROR(VLOOKUP(C16&amp;D16,[1]Radicacion!$I$2:$EK$30174,2,0),VLOOKUP(D16,[1]Radicacion!$I$2:$K$30174,2,0))&lt;&gt;"","NO EXIGIBLES"),""),"")</f>
        <v>NO EXIGIBLES</v>
      </c>
    </row>
    <row r="17" spans="1:38" x14ac:dyDescent="0.25">
      <c r="A17" s="14">
        <v>9</v>
      </c>
      <c r="B17" s="15" t="s">
        <v>46</v>
      </c>
      <c r="C17" s="14" t="s">
        <v>47</v>
      </c>
      <c r="D17" s="14" t="s">
        <v>74</v>
      </c>
      <c r="E17" s="16">
        <v>43347</v>
      </c>
      <c r="F17" s="16">
        <v>43469</v>
      </c>
      <c r="G17" s="17">
        <v>135000</v>
      </c>
      <c r="H17" s="18">
        <v>0</v>
      </c>
      <c r="I17" s="25"/>
      <c r="J17" s="18">
        <v>0</v>
      </c>
      <c r="K17" s="18">
        <v>23213</v>
      </c>
      <c r="L17" s="18">
        <v>0</v>
      </c>
      <c r="M17" s="18">
        <v>0</v>
      </c>
      <c r="N17" s="18">
        <v>23213</v>
      </c>
      <c r="O17" s="18">
        <v>111787</v>
      </c>
      <c r="P17" s="20" t="s">
        <v>75</v>
      </c>
      <c r="Q17" s="17">
        <v>135000</v>
      </c>
      <c r="R17" s="18">
        <v>0</v>
      </c>
      <c r="S17" s="18">
        <v>0</v>
      </c>
      <c r="T17" s="16" t="s">
        <v>50</v>
      </c>
      <c r="U17" s="18">
        <v>0</v>
      </c>
      <c r="V17" s="17" t="s">
        <v>76</v>
      </c>
      <c r="W17" s="16">
        <v>43476</v>
      </c>
      <c r="X17" s="18">
        <v>111787</v>
      </c>
      <c r="Y17" s="16" t="s">
        <v>52</v>
      </c>
      <c r="Z17" s="18">
        <v>111787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Verificar Valores</v>
      </c>
      <c r="AL17" t="str">
        <f>IF(D17&lt;&gt;"",IF(AK17&lt;&gt;"OK",IF(IFERROR(VLOOKUP(C17&amp;D17,[1]Radicacion!$I$2:$EK$30174,2,0),VLOOKUP(D17,[1]Radicacion!$I$2:$K$30174,2,0))&lt;&gt;"","NO EXIGIBLES"),""),"")</f>
        <v>NO EXIGIBLES</v>
      </c>
    </row>
    <row r="18" spans="1:38" x14ac:dyDescent="0.25">
      <c r="A18" s="14">
        <v>10</v>
      </c>
      <c r="B18" s="15" t="s">
        <v>46</v>
      </c>
      <c r="C18" s="14" t="s">
        <v>47</v>
      </c>
      <c r="D18" s="14" t="s">
        <v>77</v>
      </c>
      <c r="E18" s="16">
        <v>43360</v>
      </c>
      <c r="F18" s="16">
        <v>43469</v>
      </c>
      <c r="G18" s="17">
        <v>1523649</v>
      </c>
      <c r="H18" s="18">
        <v>0</v>
      </c>
      <c r="I18" s="25"/>
      <c r="J18" s="18">
        <v>0</v>
      </c>
      <c r="K18" s="18">
        <v>1321432</v>
      </c>
      <c r="L18" s="18">
        <v>0</v>
      </c>
      <c r="M18" s="18">
        <v>0</v>
      </c>
      <c r="N18" s="18">
        <v>1321432</v>
      </c>
      <c r="O18" s="18">
        <v>202217</v>
      </c>
      <c r="P18" s="20" t="s">
        <v>78</v>
      </c>
      <c r="Q18" s="17">
        <v>1523649</v>
      </c>
      <c r="R18" s="18">
        <v>0</v>
      </c>
      <c r="S18" s="18">
        <v>0</v>
      </c>
      <c r="T18" s="16" t="s">
        <v>50</v>
      </c>
      <c r="U18" s="18">
        <v>0</v>
      </c>
      <c r="V18" s="17" t="s">
        <v>79</v>
      </c>
      <c r="W18" s="16">
        <v>43476</v>
      </c>
      <c r="X18" s="18">
        <v>202217</v>
      </c>
      <c r="Y18" s="16" t="s">
        <v>52</v>
      </c>
      <c r="Z18" s="18">
        <v>202217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str">
        <f>IF(D18&lt;&gt;"",IF(AK18&lt;&gt;"OK",IF(IFERROR(VLOOKUP(C18&amp;D18,[1]Radicacion!$I$2:$EK$30174,2,0),VLOOKUP(D18,[1]Radicacion!$I$2:$K$30174,2,0))&lt;&gt;"","NO EXIGIBLES"),""),"")</f>
        <v>NO EXIGIBLES</v>
      </c>
    </row>
    <row r="19" spans="1:38" x14ac:dyDescent="0.25">
      <c r="A19" s="14">
        <v>11</v>
      </c>
      <c r="B19" s="15" t="s">
        <v>46</v>
      </c>
      <c r="C19" s="14" t="s">
        <v>47</v>
      </c>
      <c r="D19" s="14" t="s">
        <v>80</v>
      </c>
      <c r="E19" s="16">
        <v>43361</v>
      </c>
      <c r="F19" s="16">
        <v>43469</v>
      </c>
      <c r="G19" s="17">
        <v>881124</v>
      </c>
      <c r="H19" s="18">
        <v>0</v>
      </c>
      <c r="I19" s="25"/>
      <c r="J19" s="18">
        <v>0</v>
      </c>
      <c r="K19" s="18">
        <v>842766</v>
      </c>
      <c r="L19" s="18">
        <v>0</v>
      </c>
      <c r="M19" s="18">
        <v>0</v>
      </c>
      <c r="N19" s="18">
        <v>842766</v>
      </c>
      <c r="O19" s="18">
        <v>38358</v>
      </c>
      <c r="P19" s="20" t="s">
        <v>81</v>
      </c>
      <c r="Q19" s="17">
        <v>881124</v>
      </c>
      <c r="R19" s="18">
        <v>0</v>
      </c>
      <c r="S19" s="18">
        <v>0</v>
      </c>
      <c r="T19" s="16" t="s">
        <v>50</v>
      </c>
      <c r="U19" s="18">
        <v>0</v>
      </c>
      <c r="V19" s="17" t="s">
        <v>82</v>
      </c>
      <c r="W19" s="16">
        <v>43476</v>
      </c>
      <c r="X19" s="18">
        <v>38358</v>
      </c>
      <c r="Y19" s="16" t="s">
        <v>52</v>
      </c>
      <c r="Z19" s="18">
        <v>38358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Verificar Valores</v>
      </c>
      <c r="AL19" t="str">
        <f>IF(D19&lt;&gt;"",IF(AK19&lt;&gt;"OK",IF(IFERROR(VLOOKUP(C19&amp;D19,[1]Radicacion!$I$2:$EK$30174,2,0),VLOOKUP(D19,[1]Radicacion!$I$2:$K$30174,2,0))&lt;&gt;"","NO EXIGIBLES"),""),"")</f>
        <v>NO EXIGIBLES</v>
      </c>
    </row>
    <row r="20" spans="1:38" x14ac:dyDescent="0.25">
      <c r="A20" s="14">
        <v>12</v>
      </c>
      <c r="B20" s="15" t="s">
        <v>46</v>
      </c>
      <c r="C20" s="14" t="s">
        <v>47</v>
      </c>
      <c r="D20" s="14" t="s">
        <v>83</v>
      </c>
      <c r="E20" s="16">
        <v>43257</v>
      </c>
      <c r="F20" s="16">
        <v>43621</v>
      </c>
      <c r="G20" s="17">
        <v>2154249</v>
      </c>
      <c r="H20" s="18">
        <v>0</v>
      </c>
      <c r="I20" s="25"/>
      <c r="J20" s="18">
        <v>0</v>
      </c>
      <c r="K20" s="18">
        <v>1462001</v>
      </c>
      <c r="L20" s="18">
        <v>0</v>
      </c>
      <c r="M20" s="18">
        <v>0</v>
      </c>
      <c r="N20" s="18">
        <v>1462001</v>
      </c>
      <c r="O20" s="18">
        <v>692248</v>
      </c>
      <c r="P20" s="20" t="s">
        <v>84</v>
      </c>
      <c r="Q20" s="17">
        <v>2154249</v>
      </c>
      <c r="R20" s="18">
        <v>0</v>
      </c>
      <c r="S20" s="18">
        <v>0</v>
      </c>
      <c r="T20" s="16" t="s">
        <v>50</v>
      </c>
      <c r="U20" s="18">
        <v>0</v>
      </c>
      <c r="V20" s="17" t="s">
        <v>85</v>
      </c>
      <c r="W20" s="16">
        <v>43635</v>
      </c>
      <c r="X20" s="18">
        <v>692248</v>
      </c>
      <c r="Y20" s="16" t="s">
        <v>52</v>
      </c>
      <c r="Z20" s="18">
        <v>692248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str">
        <f>IF(D20&lt;&gt;"",IF(AK20&lt;&gt;"OK",IF(IFERROR(VLOOKUP(C20&amp;D20,[1]Radicacion!$I$2:$EK$30174,2,0),VLOOKUP(D20,[1]Radicacion!$I$2:$K$30174,2,0))&lt;&gt;"","NO EXIGIBLES"),""),"")</f>
        <v>NO EXIGIBLES</v>
      </c>
    </row>
    <row r="21" spans="1:38" x14ac:dyDescent="0.25">
      <c r="A21" s="14">
        <v>13</v>
      </c>
      <c r="B21" s="15" t="s">
        <v>46</v>
      </c>
      <c r="C21" s="14" t="s">
        <v>47</v>
      </c>
      <c r="D21" s="14" t="s">
        <v>86</v>
      </c>
      <c r="E21" s="16">
        <v>43380</v>
      </c>
      <c r="F21" s="16">
        <v>43621</v>
      </c>
      <c r="G21" s="17">
        <v>1739414</v>
      </c>
      <c r="H21" s="18">
        <v>0</v>
      </c>
      <c r="I21" s="25"/>
      <c r="J21" s="18">
        <v>0</v>
      </c>
      <c r="K21" s="18">
        <v>799995</v>
      </c>
      <c r="L21" s="18">
        <v>0</v>
      </c>
      <c r="M21" s="18">
        <v>0</v>
      </c>
      <c r="N21" s="18">
        <v>799995</v>
      </c>
      <c r="O21" s="18">
        <v>939419</v>
      </c>
      <c r="P21" s="20" t="s">
        <v>87</v>
      </c>
      <c r="Q21" s="17">
        <v>1739414</v>
      </c>
      <c r="R21" s="18">
        <v>0</v>
      </c>
      <c r="S21" s="18">
        <v>0</v>
      </c>
      <c r="T21" s="16" t="s">
        <v>50</v>
      </c>
      <c r="U21" s="18">
        <v>0</v>
      </c>
      <c r="V21" s="17" t="s">
        <v>88</v>
      </c>
      <c r="W21" s="16">
        <v>43634</v>
      </c>
      <c r="X21" s="18">
        <v>939419</v>
      </c>
      <c r="Y21" s="16" t="s">
        <v>52</v>
      </c>
      <c r="Z21" s="18">
        <v>939419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str">
        <f>IF(D21&lt;&gt;"",IF(AK21&lt;&gt;"OK",IF(IFERROR(VLOOKUP(C21&amp;D21,[1]Radicacion!$I$2:$EK$30174,2,0),VLOOKUP(D21,[1]Radicacion!$I$2:$K$30174,2,0))&lt;&gt;"","NO EXIGIBLES"),""),"")</f>
        <v>NO EXIGIBLES</v>
      </c>
    </row>
    <row r="22" spans="1:38" x14ac:dyDescent="0.25">
      <c r="A22" s="14">
        <v>14</v>
      </c>
      <c r="B22" s="15" t="s">
        <v>46</v>
      </c>
      <c r="C22" s="14" t="s">
        <v>47</v>
      </c>
      <c r="D22" s="14" t="s">
        <v>89</v>
      </c>
      <c r="E22" s="16">
        <v>43389</v>
      </c>
      <c r="F22" s="16">
        <v>43621</v>
      </c>
      <c r="G22" s="17">
        <v>435066</v>
      </c>
      <c r="H22" s="18">
        <v>0</v>
      </c>
      <c r="I22" s="25"/>
      <c r="J22" s="18">
        <v>0</v>
      </c>
      <c r="K22" s="18">
        <v>324453</v>
      </c>
      <c r="L22" s="18">
        <v>0</v>
      </c>
      <c r="M22" s="18">
        <v>0</v>
      </c>
      <c r="N22" s="18">
        <v>324453</v>
      </c>
      <c r="O22" s="18">
        <v>110613</v>
      </c>
      <c r="P22" s="20" t="s">
        <v>90</v>
      </c>
      <c r="Q22" s="17">
        <v>435066</v>
      </c>
      <c r="R22" s="18">
        <v>0</v>
      </c>
      <c r="S22" s="18">
        <v>0</v>
      </c>
      <c r="T22" s="16" t="s">
        <v>50</v>
      </c>
      <c r="U22" s="18">
        <v>0</v>
      </c>
      <c r="V22" s="17" t="s">
        <v>91</v>
      </c>
      <c r="W22" s="16">
        <v>43630</v>
      </c>
      <c r="X22" s="18">
        <v>110613</v>
      </c>
      <c r="Y22" s="16" t="s">
        <v>52</v>
      </c>
      <c r="Z22" s="18">
        <v>110613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Verificar Valores</v>
      </c>
      <c r="AL22" t="str">
        <f>IF(D22&lt;&gt;"",IF(AK22&lt;&gt;"OK",IF(IFERROR(VLOOKUP(C22&amp;D22,[1]Radicacion!$I$2:$EK$30174,2,0),VLOOKUP(D22,[1]Radicacion!$I$2:$K$30174,2,0))&lt;&gt;"","NO EXIGIBLES"),""),"")</f>
        <v>NO EXIGIBLES</v>
      </c>
    </row>
    <row r="23" spans="1:38" x14ac:dyDescent="0.25">
      <c r="A23" s="14">
        <v>15</v>
      </c>
      <c r="B23" s="15" t="s">
        <v>46</v>
      </c>
      <c r="C23" s="14" t="s">
        <v>47</v>
      </c>
      <c r="D23" s="14" t="s">
        <v>92</v>
      </c>
      <c r="E23" s="16">
        <v>43390</v>
      </c>
      <c r="F23" s="16">
        <v>43621</v>
      </c>
      <c r="G23" s="17">
        <v>2312422</v>
      </c>
      <c r="H23" s="18">
        <v>0</v>
      </c>
      <c r="I23" s="25"/>
      <c r="J23" s="18">
        <v>0</v>
      </c>
      <c r="K23" s="18">
        <v>1869738</v>
      </c>
      <c r="L23" s="18">
        <v>0</v>
      </c>
      <c r="M23" s="18">
        <v>0</v>
      </c>
      <c r="N23" s="18">
        <v>1869738</v>
      </c>
      <c r="O23" s="18">
        <v>442684</v>
      </c>
      <c r="P23" s="20" t="s">
        <v>93</v>
      </c>
      <c r="Q23" s="17">
        <v>2312422</v>
      </c>
      <c r="R23" s="18">
        <v>0</v>
      </c>
      <c r="S23" s="18">
        <v>0</v>
      </c>
      <c r="T23" s="16" t="s">
        <v>50</v>
      </c>
      <c r="U23" s="18">
        <v>0</v>
      </c>
      <c r="V23" s="17" t="s">
        <v>94</v>
      </c>
      <c r="W23" s="16">
        <v>43634</v>
      </c>
      <c r="X23" s="18">
        <v>442684</v>
      </c>
      <c r="Y23" s="16" t="s">
        <v>52</v>
      </c>
      <c r="Z23" s="18">
        <v>442684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str">
        <f>IF(D23&lt;&gt;"",IF(AK23&lt;&gt;"OK",IF(IFERROR(VLOOKUP(C23&amp;D23,[1]Radicacion!$I$2:$EK$30174,2,0),VLOOKUP(D23,[1]Radicacion!$I$2:$K$30174,2,0))&lt;&gt;"","NO EXIGIBLES"),""),"")</f>
        <v>NO EXIGIBLES</v>
      </c>
    </row>
    <row r="24" spans="1:38" x14ac:dyDescent="0.25">
      <c r="A24" s="14">
        <v>16</v>
      </c>
      <c r="B24" s="15" t="s">
        <v>46</v>
      </c>
      <c r="C24" s="14" t="s">
        <v>47</v>
      </c>
      <c r="D24" s="14" t="s">
        <v>95</v>
      </c>
      <c r="E24" s="16">
        <v>43391</v>
      </c>
      <c r="F24" s="16">
        <v>43621</v>
      </c>
      <c r="G24" s="17">
        <v>9611059</v>
      </c>
      <c r="H24" s="18">
        <v>0</v>
      </c>
      <c r="I24" s="25"/>
      <c r="J24" s="18">
        <v>0</v>
      </c>
      <c r="K24" s="18">
        <v>4571136</v>
      </c>
      <c r="L24" s="18">
        <v>0</v>
      </c>
      <c r="M24" s="18">
        <v>0</v>
      </c>
      <c r="N24" s="18">
        <v>4571136</v>
      </c>
      <c r="O24" s="18">
        <v>5039923</v>
      </c>
      <c r="P24" s="20" t="s">
        <v>96</v>
      </c>
      <c r="Q24" s="17">
        <v>9611059</v>
      </c>
      <c r="R24" s="18">
        <v>0</v>
      </c>
      <c r="S24" s="18">
        <v>0</v>
      </c>
      <c r="T24" s="16" t="s">
        <v>50</v>
      </c>
      <c r="U24" s="18">
        <v>0</v>
      </c>
      <c r="V24" s="17" t="s">
        <v>97</v>
      </c>
      <c r="W24" s="16">
        <v>43634</v>
      </c>
      <c r="X24" s="18">
        <v>5039923</v>
      </c>
      <c r="Y24" s="16" t="s">
        <v>52</v>
      </c>
      <c r="Z24" s="18">
        <v>5039923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Verificar Valores</v>
      </c>
      <c r="AL24" t="str">
        <f>IF(D24&lt;&gt;"",IF(AK24&lt;&gt;"OK",IF(IFERROR(VLOOKUP(C24&amp;D24,[1]Radicacion!$I$2:$EK$30174,2,0),VLOOKUP(D24,[1]Radicacion!$I$2:$K$30174,2,0))&lt;&gt;"","NO EXIGIBLES"),""),"")</f>
        <v>NO EXIGIBLES</v>
      </c>
    </row>
    <row r="25" spans="1:38" x14ac:dyDescent="0.25">
      <c r="A25" s="14">
        <v>17</v>
      </c>
      <c r="B25" s="15" t="s">
        <v>46</v>
      </c>
      <c r="C25" s="14" t="s">
        <v>47</v>
      </c>
      <c r="D25" s="14" t="s">
        <v>98</v>
      </c>
      <c r="E25" s="16">
        <v>43397</v>
      </c>
      <c r="F25" s="16">
        <v>43621</v>
      </c>
      <c r="G25" s="17">
        <v>3977528</v>
      </c>
      <c r="H25" s="18">
        <v>0</v>
      </c>
      <c r="I25" s="25"/>
      <c r="J25" s="18">
        <v>0</v>
      </c>
      <c r="K25" s="18">
        <v>3060505</v>
      </c>
      <c r="L25" s="18">
        <v>0</v>
      </c>
      <c r="M25" s="18">
        <v>0</v>
      </c>
      <c r="N25" s="18">
        <v>3060505</v>
      </c>
      <c r="O25" s="18">
        <v>917023</v>
      </c>
      <c r="P25" s="20" t="s">
        <v>99</v>
      </c>
      <c r="Q25" s="17">
        <v>3977528</v>
      </c>
      <c r="R25" s="18">
        <v>0</v>
      </c>
      <c r="S25" s="18">
        <v>0</v>
      </c>
      <c r="T25" s="16" t="s">
        <v>50</v>
      </c>
      <c r="U25" s="18">
        <v>0</v>
      </c>
      <c r="V25" s="17" t="s">
        <v>100</v>
      </c>
      <c r="W25" s="16">
        <v>43634</v>
      </c>
      <c r="X25" s="18">
        <v>917023</v>
      </c>
      <c r="Y25" s="16" t="s">
        <v>52</v>
      </c>
      <c r="Z25" s="18">
        <v>917023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str">
        <f>IF(D25&lt;&gt;"",IF(AK25&lt;&gt;"OK",IF(IFERROR(VLOOKUP(C25&amp;D25,[1]Radicacion!$I$2:$EK$30174,2,0),VLOOKUP(D25,[1]Radicacion!$I$2:$K$30174,2,0))&lt;&gt;"","NO EXIGIBLES"),""),"")</f>
        <v>NO EXIGIBLES</v>
      </c>
    </row>
    <row r="26" spans="1:38" x14ac:dyDescent="0.25">
      <c r="A26" s="14">
        <v>18</v>
      </c>
      <c r="B26" s="15" t="s">
        <v>46</v>
      </c>
      <c r="C26" s="14" t="s">
        <v>47</v>
      </c>
      <c r="D26" s="14" t="s">
        <v>101</v>
      </c>
      <c r="E26" s="16">
        <v>43405</v>
      </c>
      <c r="F26" s="16">
        <v>43621</v>
      </c>
      <c r="G26" s="17">
        <v>1942692</v>
      </c>
      <c r="H26" s="18">
        <v>0</v>
      </c>
      <c r="I26" s="25"/>
      <c r="J26" s="18">
        <v>0</v>
      </c>
      <c r="K26" s="18">
        <v>1044396</v>
      </c>
      <c r="L26" s="18">
        <v>0</v>
      </c>
      <c r="M26" s="18">
        <v>0</v>
      </c>
      <c r="N26" s="18">
        <v>1044396</v>
      </c>
      <c r="O26" s="18">
        <v>898296</v>
      </c>
      <c r="P26" s="20" t="s">
        <v>102</v>
      </c>
      <c r="Q26" s="17">
        <v>1942692</v>
      </c>
      <c r="R26" s="18">
        <v>0</v>
      </c>
      <c r="S26" s="18">
        <v>0</v>
      </c>
      <c r="T26" s="16" t="s">
        <v>50</v>
      </c>
      <c r="U26" s="18">
        <v>0</v>
      </c>
      <c r="V26" s="17" t="s">
        <v>103</v>
      </c>
      <c r="W26" s="16">
        <v>43634</v>
      </c>
      <c r="X26" s="18">
        <v>898296</v>
      </c>
      <c r="Y26" s="16" t="s">
        <v>52</v>
      </c>
      <c r="Z26" s="18">
        <v>898296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Verificar Valores</v>
      </c>
      <c r="AL26" t="str">
        <f>IF(D26&lt;&gt;"",IF(AK26&lt;&gt;"OK",IF(IFERROR(VLOOKUP(C26&amp;D26,[1]Radicacion!$I$2:$EK$30174,2,0),VLOOKUP(D26,[1]Radicacion!$I$2:$K$30174,2,0))&lt;&gt;"","NO EXIGIBLES"),""),"")</f>
        <v>NO EXIGIBLES</v>
      </c>
    </row>
    <row r="27" spans="1:38" x14ac:dyDescent="0.25">
      <c r="A27" s="14">
        <v>19</v>
      </c>
      <c r="B27" s="15" t="s">
        <v>46</v>
      </c>
      <c r="C27" s="14" t="s">
        <v>47</v>
      </c>
      <c r="D27" s="14" t="s">
        <v>104</v>
      </c>
      <c r="E27" s="16">
        <v>43482</v>
      </c>
      <c r="F27" s="16">
        <v>43621</v>
      </c>
      <c r="G27" s="17">
        <v>1779051</v>
      </c>
      <c r="H27" s="18">
        <v>0</v>
      </c>
      <c r="I27" s="25"/>
      <c r="J27" s="18">
        <v>0</v>
      </c>
      <c r="K27" s="18">
        <v>1292507</v>
      </c>
      <c r="L27" s="18">
        <v>0</v>
      </c>
      <c r="M27" s="18">
        <v>0</v>
      </c>
      <c r="N27" s="18">
        <v>1292507</v>
      </c>
      <c r="O27" s="18">
        <v>486544</v>
      </c>
      <c r="P27" s="20" t="s">
        <v>105</v>
      </c>
      <c r="Q27" s="17">
        <v>1779051</v>
      </c>
      <c r="R27" s="18">
        <v>0</v>
      </c>
      <c r="S27" s="18">
        <v>0</v>
      </c>
      <c r="T27" s="16" t="s">
        <v>50</v>
      </c>
      <c r="U27" s="18">
        <v>0</v>
      </c>
      <c r="V27" s="17" t="s">
        <v>106</v>
      </c>
      <c r="W27" s="16">
        <v>43633</v>
      </c>
      <c r="X27" s="18">
        <v>486544</v>
      </c>
      <c r="Y27" s="16" t="s">
        <v>52</v>
      </c>
      <c r="Z27" s="18">
        <v>486544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Verificar Valores</v>
      </c>
      <c r="AL27" t="str">
        <f>IF(D27&lt;&gt;"",IF(AK27&lt;&gt;"OK",IF(IFERROR(VLOOKUP(C27&amp;D27,[1]Radicacion!$I$2:$EK$30174,2,0),VLOOKUP(D27,[1]Radicacion!$I$2:$K$30174,2,0))&lt;&gt;"","NO EXIGIBLES"),""),"")</f>
        <v>NO EXIGIBLES</v>
      </c>
    </row>
    <row r="28" spans="1:38" x14ac:dyDescent="0.25">
      <c r="A28" s="14">
        <v>20</v>
      </c>
      <c r="B28" s="15" t="s">
        <v>46</v>
      </c>
      <c r="C28" s="14" t="s">
        <v>47</v>
      </c>
      <c r="D28" s="14" t="s">
        <v>107</v>
      </c>
      <c r="E28" s="16">
        <v>43290</v>
      </c>
      <c r="F28" s="16">
        <v>43717</v>
      </c>
      <c r="G28" s="17">
        <v>3315210</v>
      </c>
      <c r="H28" s="18">
        <v>0</v>
      </c>
      <c r="I28" s="25"/>
      <c r="J28" s="18">
        <v>0</v>
      </c>
      <c r="K28" s="18">
        <v>1851378</v>
      </c>
      <c r="L28" s="18">
        <v>0</v>
      </c>
      <c r="M28" s="18">
        <v>0</v>
      </c>
      <c r="N28" s="18">
        <v>1851378</v>
      </c>
      <c r="O28" s="18">
        <v>1463832</v>
      </c>
      <c r="P28" s="20" t="s">
        <v>108</v>
      </c>
      <c r="Q28" s="17">
        <v>3315210</v>
      </c>
      <c r="R28" s="18">
        <v>0</v>
      </c>
      <c r="S28" s="18">
        <v>0</v>
      </c>
      <c r="T28" s="16" t="s">
        <v>50</v>
      </c>
      <c r="U28" s="18">
        <v>0</v>
      </c>
      <c r="V28" s="17" t="s">
        <v>109</v>
      </c>
      <c r="W28" s="16">
        <v>43738</v>
      </c>
      <c r="X28" s="18">
        <v>1463832</v>
      </c>
      <c r="Y28" s="16" t="s">
        <v>52</v>
      </c>
      <c r="Z28" s="18">
        <v>0</v>
      </c>
      <c r="AA28" s="25"/>
      <c r="AB28" s="18">
        <v>1463832</v>
      </c>
      <c r="AC28" s="18">
        <v>0</v>
      </c>
      <c r="AD28" s="25"/>
      <c r="AE28" s="17">
        <v>0</v>
      </c>
      <c r="AF28" s="17">
        <v>0</v>
      </c>
      <c r="AG28" s="17">
        <v>1463832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IF(D28&lt;&gt;"",IF(AK28&lt;&gt;"OK",IF(IFERROR(VLOOKUP(C28&amp;D28,[1]Radicacion!$I$2:$EK$30174,2,0),VLOOKUP(D28,[1]Radicacion!$I$2:$K$30174,2,0))&lt;&gt;"","NO EXIGIBLES"),""),"")</f>
        <v/>
      </c>
    </row>
    <row r="29" spans="1:38" x14ac:dyDescent="0.25">
      <c r="A29" s="14">
        <v>21</v>
      </c>
      <c r="B29" s="15" t="s">
        <v>46</v>
      </c>
      <c r="C29" s="14" t="s">
        <v>47</v>
      </c>
      <c r="D29" s="14" t="s">
        <v>110</v>
      </c>
      <c r="E29" s="16">
        <v>43378</v>
      </c>
      <c r="F29" s="16">
        <v>43717</v>
      </c>
      <c r="G29" s="17">
        <v>896928</v>
      </c>
      <c r="H29" s="18">
        <v>0</v>
      </c>
      <c r="I29" s="25"/>
      <c r="J29" s="18">
        <v>0</v>
      </c>
      <c r="K29" s="18">
        <v>578608</v>
      </c>
      <c r="L29" s="18">
        <v>0</v>
      </c>
      <c r="M29" s="18">
        <v>0</v>
      </c>
      <c r="N29" s="18">
        <v>578608</v>
      </c>
      <c r="O29" s="18">
        <v>318320</v>
      </c>
      <c r="P29" s="20" t="s">
        <v>111</v>
      </c>
      <c r="Q29" s="17">
        <v>896928</v>
      </c>
      <c r="R29" s="18">
        <v>0</v>
      </c>
      <c r="S29" s="18">
        <v>0</v>
      </c>
      <c r="T29" s="16" t="s">
        <v>50</v>
      </c>
      <c r="U29" s="18">
        <v>0</v>
      </c>
      <c r="V29" s="17" t="s">
        <v>112</v>
      </c>
      <c r="W29" s="16">
        <v>43738</v>
      </c>
      <c r="X29" s="18">
        <v>318320</v>
      </c>
      <c r="Y29" s="16" t="s">
        <v>52</v>
      </c>
      <c r="Z29" s="18">
        <v>0</v>
      </c>
      <c r="AA29" s="25"/>
      <c r="AB29" s="18">
        <v>222824</v>
      </c>
      <c r="AC29" s="18">
        <v>95496</v>
      </c>
      <c r="AD29" s="25"/>
      <c r="AE29" s="17">
        <v>0</v>
      </c>
      <c r="AF29" s="17">
        <v>0</v>
      </c>
      <c r="AG29" s="17">
        <v>222824</v>
      </c>
      <c r="AH29" s="23"/>
      <c r="AI29" s="23"/>
      <c r="AJ29" s="24"/>
      <c r="AK29" s="2" t="str">
        <f t="shared" si="0"/>
        <v>Verificar Valores</v>
      </c>
      <c r="AL29" t="str">
        <f>IF(D29&lt;&gt;"",IF(AK29&lt;&gt;"OK",IF(IFERROR(VLOOKUP(C29&amp;D29,[1]Radicacion!$I$2:$EK$30174,2,0),VLOOKUP(D29,[1]Radicacion!$I$2:$K$30174,2,0))&lt;&gt;"","NO EXIGIBLES"),""),"")</f>
        <v>NO EXIGIBLES</v>
      </c>
    </row>
    <row r="30" spans="1:38" x14ac:dyDescent="0.25">
      <c r="A30" s="14">
        <v>22</v>
      </c>
      <c r="B30" s="15" t="s">
        <v>46</v>
      </c>
      <c r="C30" s="14" t="s">
        <v>47</v>
      </c>
      <c r="D30" s="14" t="s">
        <v>113</v>
      </c>
      <c r="E30" s="16">
        <v>43381</v>
      </c>
      <c r="F30" s="16">
        <v>43717</v>
      </c>
      <c r="G30" s="17">
        <v>2953347</v>
      </c>
      <c r="H30" s="18">
        <v>0</v>
      </c>
      <c r="I30" s="25"/>
      <c r="J30" s="18">
        <v>0</v>
      </c>
      <c r="K30" s="18">
        <v>883765</v>
      </c>
      <c r="L30" s="18">
        <v>0</v>
      </c>
      <c r="M30" s="18">
        <v>0</v>
      </c>
      <c r="N30" s="18">
        <v>883765</v>
      </c>
      <c r="O30" s="18">
        <v>2069582</v>
      </c>
      <c r="P30" s="20" t="s">
        <v>114</v>
      </c>
      <c r="Q30" s="17">
        <v>2953347</v>
      </c>
      <c r="R30" s="18">
        <v>0</v>
      </c>
      <c r="S30" s="18">
        <v>0</v>
      </c>
      <c r="T30" s="16" t="s">
        <v>50</v>
      </c>
      <c r="U30" s="18">
        <v>0</v>
      </c>
      <c r="V30" s="17" t="s">
        <v>115</v>
      </c>
      <c r="W30" s="16">
        <v>43738</v>
      </c>
      <c r="X30" s="18">
        <v>2069582</v>
      </c>
      <c r="Y30" s="16" t="s">
        <v>52</v>
      </c>
      <c r="Z30" s="18">
        <v>0</v>
      </c>
      <c r="AA30" s="25"/>
      <c r="AB30" s="18">
        <v>1448707</v>
      </c>
      <c r="AC30" s="18">
        <v>620875</v>
      </c>
      <c r="AD30" s="25"/>
      <c r="AE30" s="17">
        <v>0</v>
      </c>
      <c r="AF30" s="17">
        <v>0</v>
      </c>
      <c r="AG30" s="17">
        <v>1448707</v>
      </c>
      <c r="AH30" s="23"/>
      <c r="AI30" s="23"/>
      <c r="AJ30" s="24"/>
      <c r="AK30" s="2" t="str">
        <f t="shared" si="0"/>
        <v>Verificar Valores</v>
      </c>
      <c r="AL30" t="str">
        <f>IF(D30&lt;&gt;"",IF(AK30&lt;&gt;"OK",IF(IFERROR(VLOOKUP(C30&amp;D30,[1]Radicacion!$I$2:$EK$30174,2,0),VLOOKUP(D30,[1]Radicacion!$I$2:$K$30174,2,0))&lt;&gt;"","NO EXIGIBLES"),""),"")</f>
        <v>NO EXIGIBLES</v>
      </c>
    </row>
    <row r="31" spans="1:38" x14ac:dyDescent="0.25">
      <c r="A31" s="14">
        <v>23</v>
      </c>
      <c r="B31" s="15" t="s">
        <v>46</v>
      </c>
      <c r="C31" s="14" t="s">
        <v>47</v>
      </c>
      <c r="D31" s="14" t="s">
        <v>116</v>
      </c>
      <c r="E31" s="16">
        <v>43432</v>
      </c>
      <c r="F31" s="16">
        <v>43717</v>
      </c>
      <c r="G31" s="17">
        <v>44976642</v>
      </c>
      <c r="H31" s="18">
        <v>0</v>
      </c>
      <c r="I31" s="25"/>
      <c r="J31" s="18">
        <v>0</v>
      </c>
      <c r="K31" s="18">
        <v>13158806</v>
      </c>
      <c r="L31" s="18">
        <v>0</v>
      </c>
      <c r="M31" s="18">
        <v>0</v>
      </c>
      <c r="N31" s="18">
        <v>13158806</v>
      </c>
      <c r="O31" s="18">
        <v>31817836</v>
      </c>
      <c r="P31" s="20" t="s">
        <v>117</v>
      </c>
      <c r="Q31" s="17">
        <v>44976642</v>
      </c>
      <c r="R31" s="18">
        <v>0</v>
      </c>
      <c r="S31" s="18">
        <v>0</v>
      </c>
      <c r="T31" s="16" t="s">
        <v>50</v>
      </c>
      <c r="U31" s="18">
        <v>0</v>
      </c>
      <c r="V31" s="17" t="s">
        <v>118</v>
      </c>
      <c r="W31" s="16">
        <v>43738</v>
      </c>
      <c r="X31" s="18">
        <v>31817836</v>
      </c>
      <c r="Y31" s="16" t="s">
        <v>52</v>
      </c>
      <c r="Z31" s="18">
        <v>0</v>
      </c>
      <c r="AA31" s="25"/>
      <c r="AB31" s="18">
        <v>25299606</v>
      </c>
      <c r="AC31" s="18">
        <v>6518230</v>
      </c>
      <c r="AD31" s="25"/>
      <c r="AE31" s="17">
        <v>0</v>
      </c>
      <c r="AF31" s="17">
        <v>0</v>
      </c>
      <c r="AG31" s="17">
        <v>25299606</v>
      </c>
      <c r="AH31" s="23"/>
      <c r="AI31" s="23"/>
      <c r="AJ31" s="24"/>
      <c r="AK31" s="2" t="str">
        <f t="shared" si="0"/>
        <v>Verificar Valores</v>
      </c>
      <c r="AL31" t="str">
        <f>IF(D31&lt;&gt;"",IF(AK31&lt;&gt;"OK",IF(IFERROR(VLOOKUP(C31&amp;D31,[1]Radicacion!$I$2:$EK$30174,2,0),VLOOKUP(D31,[1]Radicacion!$I$2:$K$30174,2,0))&lt;&gt;"","NO EXIGIBLES"),""),"")</f>
        <v>NO EXIGIBLES</v>
      </c>
    </row>
    <row r="32" spans="1:38" x14ac:dyDescent="0.25">
      <c r="A32" s="14">
        <v>24</v>
      </c>
      <c r="B32" s="15" t="s">
        <v>46</v>
      </c>
      <c r="C32" s="14" t="s">
        <v>47</v>
      </c>
      <c r="D32" s="14" t="s">
        <v>119</v>
      </c>
      <c r="E32" s="16">
        <v>43480</v>
      </c>
      <c r="F32" s="16">
        <v>43717</v>
      </c>
      <c r="G32" s="17">
        <v>28325796</v>
      </c>
      <c r="H32" s="18">
        <v>0</v>
      </c>
      <c r="I32" s="25"/>
      <c r="J32" s="18">
        <v>0</v>
      </c>
      <c r="K32" s="18">
        <v>22340707</v>
      </c>
      <c r="L32" s="18">
        <v>0</v>
      </c>
      <c r="M32" s="18">
        <v>0</v>
      </c>
      <c r="N32" s="18">
        <v>22340707</v>
      </c>
      <c r="O32" s="18">
        <v>5985089</v>
      </c>
      <c r="P32" s="20" t="s">
        <v>120</v>
      </c>
      <c r="Q32" s="17">
        <v>28325796</v>
      </c>
      <c r="R32" s="18">
        <v>0</v>
      </c>
      <c r="S32" s="18">
        <v>0</v>
      </c>
      <c r="T32" s="16" t="s">
        <v>50</v>
      </c>
      <c r="U32" s="18">
        <v>0</v>
      </c>
      <c r="V32" s="17" t="s">
        <v>121</v>
      </c>
      <c r="W32" s="16">
        <v>43738</v>
      </c>
      <c r="X32" s="18">
        <v>5985089</v>
      </c>
      <c r="Y32" s="16" t="s">
        <v>52</v>
      </c>
      <c r="Z32" s="18">
        <v>0</v>
      </c>
      <c r="AA32" s="25"/>
      <c r="AB32" s="18">
        <v>3351650</v>
      </c>
      <c r="AC32" s="18">
        <v>2633439</v>
      </c>
      <c r="AD32" s="25"/>
      <c r="AE32" s="17">
        <v>0</v>
      </c>
      <c r="AF32" s="17">
        <v>0</v>
      </c>
      <c r="AG32" s="17">
        <v>3351650</v>
      </c>
      <c r="AH32" s="23"/>
      <c r="AI32" s="23"/>
      <c r="AJ32" s="24"/>
      <c r="AK32" s="2" t="str">
        <f t="shared" si="0"/>
        <v>Verificar Valores</v>
      </c>
      <c r="AL32" t="str">
        <f>IF(D32&lt;&gt;"",IF(AK32&lt;&gt;"OK",IF(IFERROR(VLOOKUP(C32&amp;D32,[1]Radicacion!$I$2:$EK$30174,2,0),VLOOKUP(D32,[1]Radicacion!$I$2:$K$30174,2,0))&lt;&gt;"","NO EXIGIBLES"),""),"")</f>
        <v>NO EXIGIBLES</v>
      </c>
    </row>
    <row r="33" spans="1:38" x14ac:dyDescent="0.25">
      <c r="A33" s="14">
        <v>25</v>
      </c>
      <c r="B33" s="15" t="s">
        <v>46</v>
      </c>
      <c r="C33" s="14" t="s">
        <v>47</v>
      </c>
      <c r="D33" s="14" t="s">
        <v>122</v>
      </c>
      <c r="E33" s="16">
        <v>43525</v>
      </c>
      <c r="F33" s="16">
        <v>43717</v>
      </c>
      <c r="G33" s="17">
        <v>2199321</v>
      </c>
      <c r="H33" s="18">
        <v>0</v>
      </c>
      <c r="I33" s="25"/>
      <c r="J33" s="18">
        <v>0</v>
      </c>
      <c r="K33" s="18">
        <v>1826857</v>
      </c>
      <c r="L33" s="18">
        <v>0</v>
      </c>
      <c r="M33" s="18">
        <v>0</v>
      </c>
      <c r="N33" s="18">
        <v>1826857</v>
      </c>
      <c r="O33" s="18">
        <v>372464</v>
      </c>
      <c r="P33" s="20" t="s">
        <v>123</v>
      </c>
      <c r="Q33" s="17">
        <v>2199321</v>
      </c>
      <c r="R33" s="18">
        <v>0</v>
      </c>
      <c r="S33" s="18">
        <v>0</v>
      </c>
      <c r="T33" s="16" t="s">
        <v>50</v>
      </c>
      <c r="U33" s="18">
        <v>0</v>
      </c>
      <c r="V33" s="17" t="s">
        <v>124</v>
      </c>
      <c r="W33" s="16">
        <v>43738</v>
      </c>
      <c r="X33" s="18">
        <v>372464</v>
      </c>
      <c r="Y33" s="16" t="s">
        <v>52</v>
      </c>
      <c r="Z33" s="18">
        <v>0</v>
      </c>
      <c r="AA33" s="25"/>
      <c r="AB33" s="18">
        <v>260725</v>
      </c>
      <c r="AC33" s="18">
        <v>111739</v>
      </c>
      <c r="AD33" s="25"/>
      <c r="AE33" s="17">
        <v>0</v>
      </c>
      <c r="AF33" s="17">
        <v>0</v>
      </c>
      <c r="AG33" s="17">
        <v>260725</v>
      </c>
      <c r="AH33" s="23"/>
      <c r="AI33" s="23"/>
      <c r="AJ33" s="24"/>
      <c r="AK33" s="2" t="str">
        <f t="shared" si="0"/>
        <v>Verificar Valores</v>
      </c>
      <c r="AL33" t="str">
        <f>IF(D33&lt;&gt;"",IF(AK33&lt;&gt;"OK",IF(IFERROR(VLOOKUP(C33&amp;D33,[1]Radicacion!$I$2:$EK$30174,2,0),VLOOKUP(D33,[1]Radicacion!$I$2:$K$30174,2,0))&lt;&gt;"","NO EXIGIBLES"),""),"")</f>
        <v>NO EXIGIBLES</v>
      </c>
    </row>
    <row r="34" spans="1:38" x14ac:dyDescent="0.25">
      <c r="A34" s="14">
        <v>26</v>
      </c>
      <c r="B34" s="15" t="s">
        <v>46</v>
      </c>
      <c r="C34" s="14" t="s">
        <v>47</v>
      </c>
      <c r="D34" s="14" t="s">
        <v>125</v>
      </c>
      <c r="E34" s="16">
        <v>43567</v>
      </c>
      <c r="F34" s="16">
        <v>43717</v>
      </c>
      <c r="G34" s="17">
        <v>864205</v>
      </c>
      <c r="H34" s="18">
        <v>96519</v>
      </c>
      <c r="I34" s="25"/>
      <c r="J34" s="18">
        <v>0</v>
      </c>
      <c r="K34" s="18">
        <v>521080</v>
      </c>
      <c r="L34" s="18">
        <v>0</v>
      </c>
      <c r="M34" s="18">
        <v>0</v>
      </c>
      <c r="N34" s="18">
        <v>521080</v>
      </c>
      <c r="O34" s="18">
        <v>246606</v>
      </c>
      <c r="P34" s="20" t="s">
        <v>126</v>
      </c>
      <c r="Q34" s="17">
        <v>864205</v>
      </c>
      <c r="R34" s="18">
        <v>96519</v>
      </c>
      <c r="S34" s="18">
        <v>0</v>
      </c>
      <c r="T34" s="16" t="s">
        <v>50</v>
      </c>
      <c r="U34" s="18">
        <v>0</v>
      </c>
      <c r="V34" s="17" t="s">
        <v>127</v>
      </c>
      <c r="W34" s="16">
        <v>43738</v>
      </c>
      <c r="X34" s="18">
        <v>343125</v>
      </c>
      <c r="Y34" s="16" t="s">
        <v>52</v>
      </c>
      <c r="Z34" s="18">
        <v>0</v>
      </c>
      <c r="AA34" s="25"/>
      <c r="AB34" s="18">
        <v>240187</v>
      </c>
      <c r="AC34" s="18">
        <v>102938</v>
      </c>
      <c r="AD34" s="25"/>
      <c r="AE34" s="17">
        <v>0</v>
      </c>
      <c r="AF34" s="17">
        <v>0</v>
      </c>
      <c r="AG34" s="17">
        <v>240187</v>
      </c>
      <c r="AH34" s="23"/>
      <c r="AI34" s="23"/>
      <c r="AJ34" s="24"/>
      <c r="AK34" s="2" t="str">
        <f t="shared" si="0"/>
        <v>Verificar Valores</v>
      </c>
      <c r="AL34" t="str">
        <f>IF(D34&lt;&gt;"",IF(AK34&lt;&gt;"OK",IF(IFERROR(VLOOKUP(C34&amp;D34,[1]Radicacion!$I$2:$EK$30174,2,0),VLOOKUP(D34,[1]Radicacion!$I$2:$K$30174,2,0))&lt;&gt;"","NO EXIGIBLES"),""),"")</f>
        <v>NO EXIGIBLES</v>
      </c>
    </row>
    <row r="35" spans="1:38" x14ac:dyDescent="0.25">
      <c r="A35" s="14">
        <v>27</v>
      </c>
      <c r="B35" s="15" t="s">
        <v>46</v>
      </c>
      <c r="C35" s="14" t="s">
        <v>47</v>
      </c>
      <c r="D35" s="14" t="s">
        <v>128</v>
      </c>
      <c r="E35" s="16">
        <v>43380</v>
      </c>
      <c r="F35" s="16">
        <v>43621</v>
      </c>
      <c r="G35" s="17">
        <v>9076159</v>
      </c>
      <c r="H35" s="18">
        <v>0</v>
      </c>
      <c r="I35" s="25"/>
      <c r="J35" s="18">
        <v>0</v>
      </c>
      <c r="K35" s="18">
        <v>850503</v>
      </c>
      <c r="L35" s="18">
        <v>0</v>
      </c>
      <c r="M35" s="18">
        <v>0</v>
      </c>
      <c r="N35" s="18">
        <v>850503</v>
      </c>
      <c r="O35" s="18">
        <v>8225656</v>
      </c>
      <c r="P35" s="20" t="s">
        <v>129</v>
      </c>
      <c r="Q35" s="17">
        <v>9076159</v>
      </c>
      <c r="R35" s="18">
        <v>0</v>
      </c>
      <c r="S35" s="18">
        <v>0</v>
      </c>
      <c r="T35" s="16" t="s">
        <v>50</v>
      </c>
      <c r="U35" s="18">
        <v>0</v>
      </c>
      <c r="V35" s="17" t="s">
        <v>130</v>
      </c>
      <c r="W35" s="16">
        <v>43635</v>
      </c>
      <c r="X35" s="18">
        <v>8225656</v>
      </c>
      <c r="Y35" s="16" t="s">
        <v>52</v>
      </c>
      <c r="Z35" s="18">
        <v>8225656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str">
        <f>IF(D35&lt;&gt;"",IF(AK35&lt;&gt;"OK",IF(IFERROR(VLOOKUP(C35&amp;D35,[1]Radicacion!$I$2:$EK$30174,2,0),VLOOKUP(D35,[1]Radicacion!$I$2:$K$30174,2,0))&lt;&gt;"","NO EXIGIBLES"),""),"")</f>
        <v>NO EXIGIBLES</v>
      </c>
    </row>
    <row r="36" spans="1:38" x14ac:dyDescent="0.25">
      <c r="A36" s="14">
        <v>28</v>
      </c>
      <c r="B36" s="15" t="s">
        <v>46</v>
      </c>
      <c r="C36" s="14" t="s">
        <v>47</v>
      </c>
      <c r="D36" s="14" t="s">
        <v>131</v>
      </c>
      <c r="E36" s="16">
        <v>43132</v>
      </c>
      <c r="F36" s="16">
        <v>43203</v>
      </c>
      <c r="G36" s="17">
        <v>1582106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1582106</v>
      </c>
      <c r="P36" s="20" t="s">
        <v>132</v>
      </c>
      <c r="Q36" s="17">
        <v>1582106</v>
      </c>
      <c r="R36" s="18">
        <v>0</v>
      </c>
      <c r="S36" s="18">
        <v>0</v>
      </c>
      <c r="T36" s="16" t="s">
        <v>50</v>
      </c>
      <c r="U36" s="18">
        <v>0</v>
      </c>
      <c r="V36" s="17" t="s">
        <v>133</v>
      </c>
      <c r="W36" s="16">
        <v>43217</v>
      </c>
      <c r="X36" s="18">
        <v>1582106</v>
      </c>
      <c r="Y36" s="16">
        <v>43263</v>
      </c>
      <c r="Z36" s="18">
        <v>0</v>
      </c>
      <c r="AA36" s="25"/>
      <c r="AB36" s="18">
        <v>948520</v>
      </c>
      <c r="AC36" s="18">
        <v>633586</v>
      </c>
      <c r="AD36" s="25"/>
      <c r="AE36" s="17">
        <v>0</v>
      </c>
      <c r="AF36" s="17">
        <v>0</v>
      </c>
      <c r="AG36" s="17">
        <v>948520</v>
      </c>
      <c r="AH36" s="23"/>
      <c r="AI36" s="23"/>
      <c r="AJ36" s="24"/>
      <c r="AK36" s="2" t="str">
        <f t="shared" si="0"/>
        <v>Verificar Valores</v>
      </c>
      <c r="AL36" t="str">
        <f>IF(D36&lt;&gt;"",IF(AK36&lt;&gt;"OK",IF(IFERROR(VLOOKUP(C36&amp;D36,[1]Radicacion!$I$2:$EK$30174,2,0),VLOOKUP(D36,[1]Radicacion!$I$2:$K$30174,2,0))&lt;&gt;"","NO EXIGIBLES"),""),"")</f>
        <v>NO EXIGIBLES</v>
      </c>
    </row>
    <row r="37" spans="1:38" x14ac:dyDescent="0.25">
      <c r="G37" s="2">
        <f>SUBTOTAL(9,G9:G36)</f>
        <v>151174510</v>
      </c>
      <c r="J37" s="2">
        <f t="shared" ref="J37:O37" si="1">SUBTOTAL(9,J9:J36)</f>
        <v>0</v>
      </c>
      <c r="K37" s="2">
        <f t="shared" si="1"/>
        <v>71897409</v>
      </c>
      <c r="L37" s="2">
        <f t="shared" si="1"/>
        <v>0</v>
      </c>
      <c r="M37" s="2">
        <f t="shared" si="1"/>
        <v>0</v>
      </c>
      <c r="N37" s="2">
        <f t="shared" si="1"/>
        <v>71897409</v>
      </c>
      <c r="O37" s="2">
        <f t="shared" si="1"/>
        <v>79180582</v>
      </c>
      <c r="Q37" s="2">
        <f>SUBTOTAL(9,Q9:Q36)</f>
        <v>151174510</v>
      </c>
      <c r="R37" s="2">
        <f>SUBTOTAL(9,R9:R36)</f>
        <v>96519</v>
      </c>
      <c r="S37" s="2">
        <f>SUBTOTAL(9,S9:S36)</f>
        <v>0</v>
      </c>
      <c r="U37" s="2">
        <f>SUBTOTAL(9,U9:U36)</f>
        <v>0</v>
      </c>
      <c r="X37" s="2">
        <f>SUBTOTAL(9,X9:X36)</f>
        <v>79277101</v>
      </c>
      <c r="Z37" s="2">
        <f>SUBTOTAL(9,Z9:Z36)</f>
        <v>35324747</v>
      </c>
      <c r="AB37" s="2">
        <f>SUBTOTAL(9,AB9:AB36)</f>
        <v>33236051</v>
      </c>
      <c r="AC37" s="2">
        <f>SUBTOTAL(9,AC9:AC36)</f>
        <v>10716303</v>
      </c>
      <c r="AE37" s="2">
        <f>SUBTOTAL(9,AE9:AE36)</f>
        <v>0</v>
      </c>
      <c r="AF37" s="2">
        <f>SUBTOTAL(9,AF9:AF36)</f>
        <v>0</v>
      </c>
      <c r="AG37" s="32">
        <f>SUBTOTAL(9,AG9:AG36)</f>
        <v>33236051</v>
      </c>
    </row>
    <row r="38" spans="1:38" x14ac:dyDescent="0.25">
      <c r="AG38" t="s">
        <v>134</v>
      </c>
    </row>
  </sheetData>
  <sheetProtection autoFilter="0"/>
  <autoFilter ref="A8:AI36" xr:uid="{00000000-0009-0000-0000-000009000000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5E84A1-5A7D-4231-B378-22D09DD2B24D}"/>
</file>

<file path=customXml/itemProps2.xml><?xml version="1.0" encoding="utf-8"?>
<ds:datastoreItem xmlns:ds="http://schemas.openxmlformats.org/officeDocument/2006/customXml" ds:itemID="{5F25EB5F-8938-45A7-A732-A424307EF83B}"/>
</file>

<file path=customXml/itemProps3.xml><?xml version="1.0" encoding="utf-8"?>
<ds:datastoreItem xmlns:ds="http://schemas.openxmlformats.org/officeDocument/2006/customXml" ds:itemID="{FF1ACEAD-907D-4F34-9A33-82A464BFB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2021-07-06T16:39:34Z</dcterms:created>
  <dcterms:modified xsi:type="dcterms:W3CDTF">2021-07-15T12:35:50Z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