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oosaludcom-my.sharepoint.com/personal/jdehoyos_coosalud_com/Documents/PORTAL PROXIMO_20/19.SIG/RIESGOS Y CONTROLES/MATRIZ_DE_IDENTIFICACION_Y_ABORDAJE_DE_LOS_RIESGO_OPERATIVOS/"/>
    </mc:Choice>
  </mc:AlternateContent>
  <xr:revisionPtr revIDLastSave="6" documentId="8_{D931C401-E217-46A4-BDD2-CBCCDBADECF2}" xr6:coauthVersionLast="47" xr6:coauthVersionMax="47" xr10:uidLastSave="{49236C02-1041-45C3-80C4-385B0F568F7E}"/>
  <bookViews>
    <workbookView xWindow="-120" yWindow="-120" windowWidth="20730" windowHeight="11160" tabRatio="759" firstSheet="1" activeTab="1" xr2:uid="{00000000-000D-0000-FFFF-FFFF00000000}"/>
  </bookViews>
  <sheets>
    <sheet name="CRITERIOS" sheetId="19" r:id="rId1"/>
    <sheet name="MATRIZ DE RIESGOS" sheetId="15" r:id="rId2"/>
    <sheet name="MATRIZ DE RIESGOS COVID-19" sheetId="23" r:id="rId3"/>
    <sheet name="MATRIZ COVID-19 (Vacunación)" sheetId="24" r:id="rId4"/>
    <sheet name="Control de Cambios" sheetId="20" r:id="rId5"/>
  </sheets>
  <externalReferences>
    <externalReference r:id="rId6"/>
  </externalReferences>
  <definedNames>
    <definedName name="_xlnm._FilterDatabase" localSheetId="3" hidden="1">'MATRIZ COVID-19 (Vacunación)'!$A$6:$Y$15</definedName>
    <definedName name="_xlnm._FilterDatabase" localSheetId="2" hidden="1">'MATRIZ DE RIESGOS COVID-19'!$M$6:$Y$16</definedName>
    <definedName name="_xlnm._FilterDatabase" localSheetId="1" hidden="1">'MATRIZ DE RIESGOS'!$A$5:$Z$5</definedName>
    <definedName name="ACTIVIDADES">#REF!</definedName>
    <definedName name="CAUSAS">#REF!</definedName>
    <definedName name="CONTROL">#REF!</definedName>
    <definedName name="EVENTOS">#REF!</definedName>
    <definedName name="FACTORES">[1]LISTAS!$C$3:$C$85</definedName>
    <definedName name="MACROPROCESO">#REF!</definedName>
    <definedName name="PROCEDIMIENTOS">#REF!</definedName>
    <definedName name="RIESGO">#REF!</definedName>
    <definedName name="_xlnm.Print_Titles" localSheetId="3">'MATRIZ COVID-19 (Vacunación)'!$1:$6</definedName>
    <definedName name="_xlnm.Print_Titles" localSheetId="1">'MATRIZ DE RIESGOS'!$1:$5</definedName>
    <definedName name="_xlnm.Print_Titles" localSheetId="2">'MATRIZ DE RIESGOS COVID-19'!$1:$6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0" i="15" l="1"/>
  <c r="S139" i="15"/>
  <c r="S138" i="15"/>
  <c r="S137" i="15"/>
  <c r="S136" i="15"/>
  <c r="S135" i="15"/>
  <c r="S134" i="15"/>
  <c r="R140" i="15" l="1"/>
  <c r="Q15" i="24"/>
  <c r="P15" i="24"/>
  <c r="S15" i="24" s="1"/>
  <c r="Q14" i="24"/>
  <c r="P14" i="24"/>
  <c r="S14" i="24" s="1"/>
  <c r="Q13" i="24"/>
  <c r="P13" i="24"/>
  <c r="S13" i="24" s="1"/>
  <c r="Q12" i="24"/>
  <c r="P12" i="24"/>
  <c r="Q11" i="24"/>
  <c r="P11" i="24"/>
  <c r="Q10" i="24"/>
  <c r="P10" i="24"/>
  <c r="Q9" i="24"/>
  <c r="P9" i="24"/>
  <c r="Q8" i="24"/>
  <c r="P8" i="24"/>
  <c r="Q7" i="24"/>
  <c r="P7" i="24"/>
  <c r="S7" i="24" s="1"/>
  <c r="S8" i="24" l="1"/>
  <c r="S12" i="24"/>
  <c r="S11" i="24"/>
  <c r="R9" i="24"/>
  <c r="S9" i="24"/>
  <c r="R10" i="24"/>
  <c r="S10" i="24"/>
  <c r="R14" i="24"/>
  <c r="R7" i="24"/>
  <c r="R15" i="24"/>
  <c r="R11" i="24"/>
  <c r="R13" i="24"/>
  <c r="R8" i="24"/>
  <c r="R12" i="24"/>
  <c r="Q16" i="23" l="1"/>
  <c r="P16" i="23"/>
  <c r="S16" i="23" s="1"/>
  <c r="Q15" i="23"/>
  <c r="P15" i="23"/>
  <c r="S15" i="23" s="1"/>
  <c r="Q14" i="23"/>
  <c r="P14" i="23"/>
  <c r="Q13" i="23"/>
  <c r="P13" i="23"/>
  <c r="Q12" i="23"/>
  <c r="P12" i="23"/>
  <c r="S12" i="23" s="1"/>
  <c r="Q11" i="23"/>
  <c r="P11" i="23"/>
  <c r="S11" i="23" s="1"/>
  <c r="Q10" i="23"/>
  <c r="P10" i="23"/>
  <c r="S10" i="23" s="1"/>
  <c r="Q9" i="23"/>
  <c r="P9" i="23"/>
  <c r="Q8" i="23"/>
  <c r="P8" i="23"/>
  <c r="S8" i="23" s="1"/>
  <c r="Q7" i="23"/>
  <c r="P7" i="23"/>
  <c r="S7" i="23" s="1"/>
  <c r="R139" i="15"/>
  <c r="R138" i="15"/>
  <c r="R137" i="15"/>
  <c r="R136" i="15"/>
  <c r="R135" i="15"/>
  <c r="R134" i="15"/>
  <c r="S14" i="23" l="1"/>
  <c r="S9" i="23"/>
  <c r="S13" i="23"/>
  <c r="R11" i="23"/>
  <c r="R15" i="23"/>
  <c r="R16" i="23"/>
  <c r="R8" i="23"/>
  <c r="R10" i="23"/>
  <c r="R7" i="23"/>
  <c r="R9" i="23"/>
  <c r="R12" i="23"/>
  <c r="R14" i="23"/>
  <c r="R13" i="23"/>
  <c r="P119" i="15"/>
  <c r="F13" i="19"/>
  <c r="Q6" i="15" l="1"/>
  <c r="P6" i="15"/>
  <c r="S6" i="15" l="1"/>
  <c r="Q89" i="15"/>
  <c r="P89" i="15"/>
  <c r="S89" i="15" l="1"/>
  <c r="R89" i="15"/>
  <c r="Q123" i="15"/>
  <c r="P123" i="15"/>
  <c r="S123" i="15" l="1"/>
  <c r="R123" i="15"/>
  <c r="Q132" i="15"/>
  <c r="Q133" i="15"/>
  <c r="Q131" i="15"/>
  <c r="P131" i="15"/>
  <c r="P132" i="15"/>
  <c r="P133" i="15"/>
  <c r="S133" i="15" l="1"/>
  <c r="S132" i="15"/>
  <c r="S131" i="15"/>
  <c r="R131" i="15"/>
  <c r="R133" i="15"/>
  <c r="R132" i="15"/>
  <c r="Q93" i="15" l="1"/>
  <c r="P93" i="15"/>
  <c r="S93" i="15" l="1"/>
  <c r="R93" i="15"/>
  <c r="Q126" i="15"/>
  <c r="P126" i="15"/>
  <c r="S126" i="15" l="1"/>
  <c r="R126" i="15"/>
  <c r="P10" i="15"/>
  <c r="Q10" i="15"/>
  <c r="P14" i="15"/>
  <c r="Q14" i="15"/>
  <c r="P21" i="15"/>
  <c r="Q21" i="15"/>
  <c r="P34" i="15"/>
  <c r="Q34" i="15"/>
  <c r="P37" i="15"/>
  <c r="Q37" i="15"/>
  <c r="P40" i="15"/>
  <c r="Q40" i="15"/>
  <c r="P43" i="15"/>
  <c r="Q43" i="15"/>
  <c r="P47" i="15"/>
  <c r="Q47" i="15"/>
  <c r="P50" i="15"/>
  <c r="Q50" i="15"/>
  <c r="P52" i="15"/>
  <c r="Q52" i="15"/>
  <c r="P54" i="15"/>
  <c r="Q54" i="15"/>
  <c r="P57" i="15"/>
  <c r="Q57" i="15"/>
  <c r="P60" i="15"/>
  <c r="Q60" i="15"/>
  <c r="P64" i="15"/>
  <c r="Q64" i="15"/>
  <c r="P65" i="15"/>
  <c r="Q65" i="15"/>
  <c r="P70" i="15"/>
  <c r="Q70" i="15"/>
  <c r="P73" i="15"/>
  <c r="Q73" i="15"/>
  <c r="P75" i="15"/>
  <c r="Q75" i="15"/>
  <c r="P77" i="15"/>
  <c r="Q77" i="15"/>
  <c r="P79" i="15"/>
  <c r="Q79" i="15"/>
  <c r="P83" i="15"/>
  <c r="Q83" i="15"/>
  <c r="P84" i="15"/>
  <c r="Q84" i="15"/>
  <c r="P87" i="15"/>
  <c r="Q87" i="15"/>
  <c r="P88" i="15"/>
  <c r="Q88" i="15"/>
  <c r="P91" i="15"/>
  <c r="Q91" i="15"/>
  <c r="P92" i="15"/>
  <c r="Q92" i="15"/>
  <c r="P96" i="15"/>
  <c r="Q96" i="15"/>
  <c r="P101" i="15"/>
  <c r="Q101" i="15"/>
  <c r="P103" i="15"/>
  <c r="Q103" i="15"/>
  <c r="P105" i="15"/>
  <c r="Q105" i="15"/>
  <c r="P106" i="15"/>
  <c r="Q106" i="15"/>
  <c r="P107" i="15"/>
  <c r="Q107" i="15"/>
  <c r="P110" i="15"/>
  <c r="Q110" i="15"/>
  <c r="P112" i="15"/>
  <c r="Q112" i="15"/>
  <c r="P113" i="15"/>
  <c r="Q113" i="15"/>
  <c r="P116" i="15"/>
  <c r="Q116" i="15"/>
  <c r="P117" i="15"/>
  <c r="Q117" i="15"/>
  <c r="Q119" i="15"/>
  <c r="S119" i="15" s="1"/>
  <c r="P121" i="15"/>
  <c r="Q121" i="15"/>
  <c r="P128" i="15"/>
  <c r="Q128" i="15"/>
  <c r="P129" i="15"/>
  <c r="Q129" i="15"/>
  <c r="S34" i="15" l="1"/>
  <c r="S70" i="15"/>
  <c r="S57" i="15"/>
  <c r="S47" i="15"/>
  <c r="S107" i="15"/>
  <c r="S88" i="15"/>
  <c r="S101" i="15"/>
  <c r="S116" i="15"/>
  <c r="S79" i="15"/>
  <c r="S117" i="15"/>
  <c r="S110" i="15"/>
  <c r="S103" i="15"/>
  <c r="S91" i="15"/>
  <c r="S83" i="15"/>
  <c r="S73" i="15"/>
  <c r="S60" i="15"/>
  <c r="S50" i="15"/>
  <c r="S37" i="15"/>
  <c r="S10" i="15"/>
  <c r="S113" i="15"/>
  <c r="S106" i="15"/>
  <c r="S96" i="15"/>
  <c r="S87" i="15"/>
  <c r="S77" i="15"/>
  <c r="S65" i="15"/>
  <c r="S54" i="15"/>
  <c r="S43" i="15"/>
  <c r="S21" i="15"/>
  <c r="S128" i="15"/>
  <c r="S121" i="15"/>
  <c r="S112" i="15"/>
  <c r="S105" i="15"/>
  <c r="S92" i="15"/>
  <c r="S84" i="15"/>
  <c r="S75" i="15"/>
  <c r="S64" i="15"/>
  <c r="S52" i="15"/>
  <c r="S40" i="15"/>
  <c r="S14" i="15"/>
  <c r="S129" i="15"/>
  <c r="R106" i="15"/>
  <c r="R77" i="15"/>
  <c r="R129" i="15"/>
  <c r="R119" i="15"/>
  <c r="R14" i="15"/>
  <c r="R112" i="15"/>
  <c r="R83" i="15"/>
  <c r="R64" i="15"/>
  <c r="R37" i="15"/>
  <c r="R21" i="15"/>
  <c r="R75" i="15"/>
  <c r="R40" i="15"/>
  <c r="R116" i="15"/>
  <c r="R113" i="15"/>
  <c r="R105" i="15"/>
  <c r="R103" i="15"/>
  <c r="R96" i="15"/>
  <c r="R84" i="15"/>
  <c r="R10" i="15"/>
  <c r="R128" i="15"/>
  <c r="R121" i="15"/>
  <c r="R117" i="15"/>
  <c r="R110" i="15"/>
  <c r="R107" i="15"/>
  <c r="R101" i="15"/>
  <c r="R92" i="15"/>
  <c r="R91" i="15"/>
  <c r="R88" i="15"/>
  <c r="R87" i="15"/>
  <c r="R79" i="15"/>
  <c r="R73" i="15"/>
  <c r="R70" i="15"/>
  <c r="R65" i="15"/>
  <c r="R60" i="15"/>
  <c r="R57" i="15"/>
  <c r="R54" i="15"/>
  <c r="R6" i="15"/>
  <c r="R52" i="15"/>
  <c r="R50" i="15"/>
  <c r="R47" i="15"/>
  <c r="R43" i="15"/>
  <c r="R34" i="15"/>
  <c r="D11" i="19" l="1"/>
  <c r="E11" i="19"/>
  <c r="F11" i="19"/>
  <c r="G11" i="19"/>
  <c r="H11" i="19"/>
  <c r="D12" i="19"/>
  <c r="E12" i="19"/>
  <c r="F12" i="19"/>
  <c r="G12" i="19"/>
  <c r="H12" i="19"/>
  <c r="D13" i="19"/>
  <c r="E13" i="19"/>
  <c r="G13" i="19"/>
  <c r="H13" i="19"/>
  <c r="D14" i="19"/>
  <c r="E14" i="19"/>
  <c r="F14" i="19"/>
  <c r="G14" i="19"/>
  <c r="H14" i="19"/>
  <c r="E10" i="19"/>
  <c r="F10" i="19"/>
  <c r="G10" i="19"/>
  <c r="H10" i="19"/>
  <c r="D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Harold Rafael Bermudez Herrera</author>
    <author>tc={09A2DF3D-C304-46C1-9F28-196BEACCB4F1}</author>
  </authors>
  <commentList>
    <comment ref="E5" authorId="0" shapeId="0" xr:uid="{4913BA05-FADD-4480-A522-6711A4A3A163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D: Debilidad
O: Oportunidad
F: Fortaleza
A: Amenaza</t>
        </r>
      </text>
    </comment>
    <comment ref="F5" authorId="0" shapeId="0" xr:uid="{6B1BB5E4-946A-4472-AF87-4473FD227F25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A: Afiliado
E: Empleado
P: Proveedor/Contratista
G: Ente gubernamental
M: Medios de comunicación
C: Comunidad</t>
        </r>
      </text>
    </comment>
    <comment ref="G5" authorId="0" shapeId="0" xr:uid="{B77FE215-06B6-42FF-9A59-4D8F9CFA05B6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RESULTADO DE AUDITORIA, PLANIFICACIÓN DE LOS CAMBIOS U OTROS</t>
        </r>
      </text>
    </comment>
    <comment ref="U30" authorId="1" shapeId="0" xr:uid="{09A2DF3D-C304-46C1-9F28-196BEACCB4F1}">
      <text>
        <t>[Threaded comment]
Your version of Excel allows you to read this threaded comment; however, any edits to it will get removed if the file is opened in a newer version of Excel. Learn more: https://go.microsoft.com/fwlink/?linkid=870924
Comment:
    Está definido más como un plan de acción porque solamente está desplegado en un grupo de riesgo actualmente.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Harold Rafael Bermudez Herrera</author>
  </authors>
  <commentList>
    <comment ref="E6" authorId="0" shapeId="0" xr:uid="{BE1EA9FD-2FFC-477E-8E0D-3CB1B09A887F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D: Debilidad
O: Oportunidad
F: Fortaleza
A: Amenaza</t>
        </r>
      </text>
    </comment>
    <comment ref="F6" authorId="0" shapeId="0" xr:uid="{0E8FC956-0F85-4123-9002-7278903400A9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A: Afiliado
E: Empleado
P: Proveedor/Contratista
G: Ente gubernamental
M: Medios de comunicación
C: Comunidad</t>
        </r>
      </text>
    </comment>
    <comment ref="G6" authorId="0" shapeId="0" xr:uid="{FCF2F6F5-AE1E-4A29-A7B1-F1B7DF7D60B7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RESULTADO DE AUDITORIA, PLANIFICACIÓN DE LOS CAMBIOS U OTROS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Harold Rafael Bermudez Herrera</author>
  </authors>
  <commentList>
    <comment ref="E6" authorId="0" shapeId="0" xr:uid="{D568BCEF-55FA-41C9-824A-EC43C988DC63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D: Debilidad
O: Oportunidad
F: Fortaleza
A: Amenaza</t>
        </r>
      </text>
    </comment>
    <comment ref="F6" authorId="0" shapeId="0" xr:uid="{AF6BF105-1FDB-4DEB-AED6-4D8B719180A3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A: Afiliado
E: Empleado
P: Proveedor/Contratista
G: Ente gubernamental
M: Medios de comunicación
C: Comunidad</t>
        </r>
      </text>
    </comment>
    <comment ref="G6" authorId="0" shapeId="0" xr:uid="{79C18161-555F-4D05-8451-2AA056CFD381}">
      <text>
        <r>
          <rPr>
            <b/>
            <sz val="9"/>
            <color indexed="81"/>
            <rFont val="Tahoma"/>
            <family val="2"/>
          </rPr>
          <t>Harold Rafael Bermudez Herrera:</t>
        </r>
        <r>
          <rPr>
            <sz val="9"/>
            <color indexed="81"/>
            <rFont val="Tahoma"/>
            <family val="2"/>
          </rPr>
          <t xml:space="preserve">
RESULTADO DE AUDITORIA, PLANIFICACIÓN DE LOS CAMBIOS U OTROS</t>
        </r>
      </text>
    </comment>
  </commentList>
</comments>
</file>

<file path=xl/sharedStrings.xml><?xml version="1.0" encoding="utf-8"?>
<sst xmlns="http://schemas.openxmlformats.org/spreadsheetml/2006/main" count="2120" uniqueCount="624">
  <si>
    <t>1. ESCALA DE EVALUACION DE RIESGOS</t>
  </si>
  <si>
    <t>1.1. CRITERIOS PARA LA EVALUACION DE LOS RIESGOS</t>
  </si>
  <si>
    <t>MAPA DE CALOR</t>
  </si>
  <si>
    <t>CRITERIOS</t>
  </si>
  <si>
    <t>Impacto</t>
  </si>
  <si>
    <t>1.1.1. Tabla de Tratamiento de los Riesgos</t>
  </si>
  <si>
    <t>Insignificante</t>
  </si>
  <si>
    <t>Menor</t>
  </si>
  <si>
    <t>Moderado</t>
  </si>
  <si>
    <t>Mayor</t>
  </si>
  <si>
    <t>Catastrófico</t>
  </si>
  <si>
    <t>Calificación</t>
  </si>
  <si>
    <t>Tratamiento de riesgo</t>
  </si>
  <si>
    <t>Probabilidad</t>
  </si>
  <si>
    <t>Casi seguro</t>
  </si>
  <si>
    <t>Zona de Riesgo Baja</t>
  </si>
  <si>
    <t>Asumir el riesgo</t>
  </si>
  <si>
    <t>Probable</t>
  </si>
  <si>
    <t>Zona de Riesgo Moderada</t>
  </si>
  <si>
    <t>Asumir el riesgo - Reducir el riesgo</t>
  </si>
  <si>
    <t>Posible</t>
  </si>
  <si>
    <t>Zona de Riesgo Alta</t>
  </si>
  <si>
    <t>Reducir el riesgo - Evitar el riesgo - Compartir o transferir</t>
  </si>
  <si>
    <t>Improbable</t>
  </si>
  <si>
    <t>Zona de Riesgo Extrema</t>
  </si>
  <si>
    <t>Rara vez</t>
  </si>
  <si>
    <t>1.1.2. Tabla de Probabilidad para los Riesgos</t>
  </si>
  <si>
    <t>Nivel</t>
  </si>
  <si>
    <t>Categoría</t>
  </si>
  <si>
    <t>Frecuencia</t>
  </si>
  <si>
    <t>Factibilidad</t>
  </si>
  <si>
    <t>Nunca o no se ha presentado durante los últimos 5 años.</t>
  </si>
  <si>
    <t>Excepcionalmente ocurriría.</t>
  </si>
  <si>
    <t>Una vez en los últimos 5 años.</t>
  </si>
  <si>
    <t>Alguna vez podría ocurrir.</t>
  </si>
  <si>
    <t>Una vez en los últimos 2 años.</t>
  </si>
  <si>
    <t>Existe una posibilidad media de que suceda.</t>
  </si>
  <si>
    <t>Una vez en el último año.</t>
  </si>
  <si>
    <t>Existe una alta posibilidad de que suceda.</t>
  </si>
  <si>
    <t>Más de una vez al año.</t>
  </si>
  <si>
    <t>Es seguro que suceda.</t>
  </si>
  <si>
    <t>1.1.3. Tabla de Impacto de los Riesgos</t>
  </si>
  <si>
    <t>Descripción</t>
  </si>
  <si>
    <t>Si el hecho llegara a presentarse, tendría consecuencias o efectos mínimos sobre la entidad.</t>
  </si>
  <si>
    <t>Si el hecho llegara a presentarse, tendría bajo impacto o efecto sobre la entidad.</t>
  </si>
  <si>
    <t>Si el hecho llegara a presentarse, tendría medianas consecuencias o efectos sobre la entidad.</t>
  </si>
  <si>
    <t>Si el hecho llegara a presentarse, tendría altas consecuencias o efectos sobre la entidad.</t>
  </si>
  <si>
    <t>Si el hecho llegara a presentarse, tendría desastrosas consecuencias o efectos sobre la entidad.</t>
  </si>
  <si>
    <t>Dimensión</t>
  </si>
  <si>
    <t>¿Afectaría el proceso?</t>
  </si>
  <si>
    <t>¿Afectaría el cumplimiento de los objetivos del proceso?</t>
  </si>
  <si>
    <t>¿Afectaría el cumplimiento de la misión de la empresa?</t>
  </si>
  <si>
    <t>¿Afectaría la reputación de la empresa a nivel regional?</t>
  </si>
  <si>
    <t>¿Generaría pérdida de recursos económicos?</t>
  </si>
  <si>
    <t>¿Afectaría el cumplimiento de la promesa de valor?</t>
  </si>
  <si>
    <t>¿Generaría pérdida de información de la empresa?</t>
  </si>
  <si>
    <t>¿Generaría intervención de los órganos de control?</t>
  </si>
  <si>
    <t>¿Daría lugar a procesos sancionatorios para la entidad?</t>
  </si>
  <si>
    <t>¿Daría lugar a procesos disciplinarios para la entidad?</t>
  </si>
  <si>
    <t>¿Daría lugar a procesos fiscales para la entidad?</t>
  </si>
  <si>
    <t>¿Daría lugar a procesos penales para la entidad?</t>
  </si>
  <si>
    <t>¿Ocasionaría lesiones físicas o pérdida de vidas humanas?</t>
  </si>
  <si>
    <t>¿Afectaría la reputación de la empresa a nivel nacional?</t>
  </si>
  <si>
    <t xml:space="preserve">MATRIZ DE IDENTIFICACIÓN Y ABORDAJE DE RIESGOS </t>
  </si>
  <si>
    <t>GIR-F-05
Act.06
Jun.2021</t>
  </si>
  <si>
    <t>IDENTIFICACIÓN DEL RIESGO</t>
  </si>
  <si>
    <t>EVALUACIÓN DEL RIESGO INHERENTE</t>
  </si>
  <si>
    <t>TRATAMIENTO DEL RIESGO INHERENTE</t>
  </si>
  <si>
    <t>SISTEMA DE GESTION</t>
  </si>
  <si>
    <t>FUENTE</t>
  </si>
  <si>
    <t>PROCESO</t>
  </si>
  <si>
    <t>SGC</t>
  </si>
  <si>
    <t>SGSST</t>
  </si>
  <si>
    <t>SGA</t>
  </si>
  <si>
    <t xml:space="preserve">CONTEXTO DE LA ORGANIZACIÓN </t>
  </si>
  <si>
    <t>PARTES INTERESADAS</t>
  </si>
  <si>
    <t>OTRO</t>
  </si>
  <si>
    <t>ID</t>
  </si>
  <si>
    <t>DESCRIPCION DEL RIESGO</t>
  </si>
  <si>
    <t>TIPO DE RIESGO</t>
  </si>
  <si>
    <t>FACTOR DE RIESGO</t>
  </si>
  <si>
    <t>TIPO DE FACTOR DE RIESGO</t>
  </si>
  <si>
    <t>CAUSA</t>
  </si>
  <si>
    <t>PROBABILIDAD</t>
  </si>
  <si>
    <t>IMPACTO</t>
  </si>
  <si>
    <t>CALIFICACIÓN</t>
  </si>
  <si>
    <t>NIVEL</t>
  </si>
  <si>
    <t>TIPO DE CONTROL</t>
  </si>
  <si>
    <t>CONTROL/PLAN DE ACCIÓN</t>
  </si>
  <si>
    <t>FRECUENCIA</t>
  </si>
  <si>
    <t>LÍNEA DE DEFENSA</t>
  </si>
  <si>
    <t>RESPONSABLE DEL CONTROL</t>
  </si>
  <si>
    <t>IMPLEMENTACIÓN</t>
  </si>
  <si>
    <t>GESTION DE LA POBLACION  - AFILIACION REGIMEN SUBSIDIADO Y CONTRIBUTIVO</t>
  </si>
  <si>
    <t>X</t>
  </si>
  <si>
    <t>D/A</t>
  </si>
  <si>
    <t>A</t>
  </si>
  <si>
    <t>R1</t>
  </si>
  <si>
    <t>Pérdidas económicas por inconsistencias en la base de datos de afiliados</t>
  </si>
  <si>
    <t>Riesgo de liquidez</t>
  </si>
  <si>
    <t>Procesos</t>
  </si>
  <si>
    <t>Interno</t>
  </si>
  <si>
    <t>Gestión inadecuada de la base de datos de afiliados.</t>
  </si>
  <si>
    <t>correctivo</t>
  </si>
  <si>
    <t xml:space="preserve">Proceso de depuración de base de datos con BDUA y Registraduria </t>
  </si>
  <si>
    <t>diario</t>
  </si>
  <si>
    <t>Primera línea</t>
  </si>
  <si>
    <t>Subdirector de aseguramiento</t>
  </si>
  <si>
    <t>Si</t>
  </si>
  <si>
    <t>Monitoreo sobre la calidad de la afiliación</t>
  </si>
  <si>
    <t>continuo</t>
  </si>
  <si>
    <t>Segunda línea</t>
  </si>
  <si>
    <t>Director de riesgos corporativos</t>
  </si>
  <si>
    <t>Personas</t>
  </si>
  <si>
    <t>Falta de validación de nuevos afiliados antes del cargue / afiliaciones múltiples.</t>
  </si>
  <si>
    <t>preventivo</t>
  </si>
  <si>
    <t>Implementación de reglas y alertas en el sistema de información transaccional de afiliaciones para validación de registros antes del cargue.</t>
  </si>
  <si>
    <t>Gerente de innovación y estrategia digital</t>
  </si>
  <si>
    <t>Externo</t>
  </si>
  <si>
    <t>Restituciones de afiliados.</t>
  </si>
  <si>
    <t>Seguimiento a la liquidacion diaria de afiliadso</t>
  </si>
  <si>
    <t>R2</t>
  </si>
  <si>
    <t>Alta siniestralidad de la afiliación (afiliación con alta carga de enfermedad)</t>
  </si>
  <si>
    <t>Riesgo actuarial</t>
  </si>
  <si>
    <t>Fallas de mercado</t>
  </si>
  <si>
    <t>Afiliación masiva</t>
  </si>
  <si>
    <t>Proceso de investigación de mercados.</t>
  </si>
  <si>
    <t>anual y
según necesidad</t>
  </si>
  <si>
    <t>No</t>
  </si>
  <si>
    <t>Caracterización inmediata de la nueva población afiliada para la adecuada gestión del riesgo en salud.</t>
  </si>
  <si>
    <t>Director de Epidemiología</t>
  </si>
  <si>
    <t>Flujos migratorios</t>
  </si>
  <si>
    <t>Selección adversa - SAT</t>
  </si>
  <si>
    <t>Implementación de reglas y alertas en el sistema de información transaccional de afiliaciones.</t>
  </si>
  <si>
    <t>GESTION DEL RIESGO EN SALUD</t>
  </si>
  <si>
    <t>G</t>
  </si>
  <si>
    <t>R3</t>
  </si>
  <si>
    <t xml:space="preserve">Inadecuada caracterización del riesgo de la población </t>
  </si>
  <si>
    <t>Riesgo en salud</t>
  </si>
  <si>
    <t>Sistemas de información</t>
  </si>
  <si>
    <t>Información por parte de proveedores inconsistente o incompleta.</t>
  </si>
  <si>
    <t xml:space="preserve">preventivo
</t>
  </si>
  <si>
    <t xml:space="preserve">Disposición de canales de recepción de datos automatizada (dynamicoos, coosalud ips, aplysis, aplistaff, SIGRI).
Validaciones en el portal de recepción de datos y obligatoriedad de reporte de datos para pago de facturas.
</t>
  </si>
  <si>
    <t>sistemático</t>
  </si>
  <si>
    <t>Fallas en la captura de datos utilizados para la caracterización</t>
  </si>
  <si>
    <t>Entrenamiento de equipos básicos de salud.</t>
  </si>
  <si>
    <t>anual y según necesidad</t>
  </si>
  <si>
    <t>Parametrización de softwares de captura de datos (reglas de negocio)</t>
  </si>
  <si>
    <t>Según necesidad</t>
  </si>
  <si>
    <t>Actualización de instrumento de caracterización de la población según reglas de negocio.</t>
  </si>
  <si>
    <t>Supervisión y auditoría sobre los datos capturados.</t>
  </si>
  <si>
    <t>mensual</t>
  </si>
  <si>
    <t>Criterios incorrectos para la clasificación de riesgo en salud.</t>
  </si>
  <si>
    <t>Supervisión de los resultados de la caracterización.</t>
  </si>
  <si>
    <t>anual</t>
  </si>
  <si>
    <t>Proceso de caracterización no aplicado de forma correcta.</t>
  </si>
  <si>
    <t>R4</t>
  </si>
  <si>
    <t>Incumplimiento de los resultados en salud para cada grupo de riesgo</t>
  </si>
  <si>
    <t>Incumplimiento por parte de los prestadores de los planes de manejo y guías de programas definidas.</t>
  </si>
  <si>
    <t>Interventoría al cumplimiento de los planes de manejo definidos y contratados.</t>
  </si>
  <si>
    <t>Director de Cohortes</t>
  </si>
  <si>
    <t xml:space="preserve">Auditoría a los programas de riesgos. </t>
  </si>
  <si>
    <t>Auditoría médica de programas de riesgo.</t>
  </si>
  <si>
    <t>Programa cuidadores para cada ruta de atención: seguimiento.</t>
  </si>
  <si>
    <t>Monitoreo y retroalimentación a los resultados en salud de la población.</t>
  </si>
  <si>
    <t>Modalidades de contratación con incentivo por resultados en salud de la población.</t>
  </si>
  <si>
    <t>Director de contratación de servicios de salud</t>
  </si>
  <si>
    <t>Falta de adherencia de los pacientes al programa de riesgo.</t>
  </si>
  <si>
    <t xml:space="preserve">Inducción a la demanda /EBS y cuidadores
</t>
  </si>
  <si>
    <t>Información, educación y comunicación para los afiliados.</t>
  </si>
  <si>
    <t>Auditoría de Cuentas Médicas</t>
  </si>
  <si>
    <t>Falta de articulación entre actores que intervienen en la atención en salud.</t>
  </si>
  <si>
    <t xml:space="preserve">Relacionamiento con actores críticos del sistema de salud a nivel regional. </t>
  </si>
  <si>
    <t>Subdirector de Reputación</t>
  </si>
  <si>
    <t xml:space="preserve">Definir e implementar procedimiento de articulación con ente territorial y otros actores. </t>
  </si>
  <si>
    <t>una vez y continuo</t>
  </si>
  <si>
    <t>Implementación de Ruta de atención en salud para grupos priorizados.</t>
  </si>
  <si>
    <t>Director de salud</t>
  </si>
  <si>
    <t>En proceso</t>
  </si>
  <si>
    <t>Red de servicios insuficiente frentre a la demanda.</t>
  </si>
  <si>
    <t>Estudio de suficiencia de la Red de servicios de salud frente a las rutas de atención y condición médica.</t>
  </si>
  <si>
    <t>Director de Salud</t>
  </si>
  <si>
    <t>Inadecuada priorización del riesgo en salud</t>
  </si>
  <si>
    <t>Revisión periódica de criterios para priorización del riesgo en salud atendiendo a criterios de impacto financiero, salud, reputación e intervención del riesgo.</t>
  </si>
  <si>
    <t>Bajo nivel de calidad/resolutividad de la red prestadora de servicios de salud.</t>
  </si>
  <si>
    <t>Análisis de red de servicios atendiendo a criterios técnicos y con equipo multidisciplinario (Comité de Contratación)</t>
  </si>
  <si>
    <t>Comité de Contratación.</t>
  </si>
  <si>
    <t>GESTION DE LA OPORTUNIDAD Y CALIDAD DE LOS SERVICIOS DE SALUD</t>
  </si>
  <si>
    <t>R5</t>
  </si>
  <si>
    <t>Ineficaz e inoportuna referencia de pacientes según perfil de riesgo</t>
  </si>
  <si>
    <t>Red de servicios insuficiente frente a la demanda.</t>
  </si>
  <si>
    <t>Barreras en el acceso por parte del usuario (económicas, geográficas, transporte, inseguridad ciudadana, comunicación).</t>
  </si>
  <si>
    <t>Procedimiento de referencia especial según barrera de acceso identificada /apoyo logístico.</t>
  </si>
  <si>
    <t>Monitoreo del desempeño del sistema de referencia y contrarreferencia, y del agendamiento de citas médicas</t>
  </si>
  <si>
    <t>R6</t>
  </si>
  <si>
    <t>Detección tardía de enfermedades priorizadas en la población afiliada.</t>
  </si>
  <si>
    <t>Inadecuada priorización del riesgo en salud sobre la población sujeta a actividades de detección temprana.</t>
  </si>
  <si>
    <t>Tamizaje a la población priorizada.</t>
  </si>
  <si>
    <t>Falta de adherencia de los pacientes a las actividades de detección temprana.</t>
  </si>
  <si>
    <t>Información, educación y comunicación con el usuario.</t>
  </si>
  <si>
    <t>Inducción a la demanda /EBS y cuidadores.</t>
  </si>
  <si>
    <t>R7</t>
  </si>
  <si>
    <t>Inicio de tratamiento tardío para enfermedades priorizadas.</t>
  </si>
  <si>
    <t>Barreras en el acceso por parte del usuario) económicas, geográficas, transporte, inseguridad ciudadana, comunicación).</t>
  </si>
  <si>
    <t>R8</t>
  </si>
  <si>
    <t>Riesgo de hechos catastróficos (epidemias y desastres naturales).</t>
  </si>
  <si>
    <t>Epidemias</t>
  </si>
  <si>
    <t>Activación de plan de contingencia para garantizar la continuidad en la prestación de los servicios de salud.</t>
  </si>
  <si>
    <t>Generación de alertas de vigilancia en salud pública (puntos de contacto) y monitoreo/monitoreo de medios.</t>
  </si>
  <si>
    <t>Seguimiento a través de SIVIGILA</t>
  </si>
  <si>
    <t>Ambientales</t>
  </si>
  <si>
    <t>Desastres Naturales/otros</t>
  </si>
  <si>
    <t>A/D</t>
  </si>
  <si>
    <t>R9</t>
  </si>
  <si>
    <t>Incumplimiento en la entrega de medicamentos requeridos</t>
  </si>
  <si>
    <t>Riesgo operativo</t>
  </si>
  <si>
    <t>No entrega de medicamentos por falta de inventario en el punto de dispensación.</t>
  </si>
  <si>
    <t>Estimaciones de cantidades de medicamentos por grupo de riesgos.</t>
  </si>
  <si>
    <t>trimestral</t>
  </si>
  <si>
    <t>Director de análisis de la demanda y nota técnica</t>
  </si>
  <si>
    <t>Poca disponibilidad del medicamento (especiales).</t>
  </si>
  <si>
    <t>Garantizar la contratación y el stock medicamento suficiente y su dispensación oportuna.</t>
  </si>
  <si>
    <t>Auditoría dispensación de medicamentos</t>
  </si>
  <si>
    <t>Falta de información sobre la prescripción de medicamentos.</t>
  </si>
  <si>
    <t xml:space="preserve">Reporte de datos de medicamentos prescritos y medicamentos dispensados. </t>
  </si>
  <si>
    <t>Director de contratación
Director de epidemiología</t>
  </si>
  <si>
    <t>R10</t>
  </si>
  <si>
    <t>Eventos adversos</t>
  </si>
  <si>
    <t>Procesos inadecuados de seguridad del paciente durante la estancia hospitalaria.</t>
  </si>
  <si>
    <t>Gestión hospitalaria concurrente para garantizar la seguridad del paciente durante la estancia.</t>
  </si>
  <si>
    <t>Equipo de Gestión Hospitalaria</t>
  </si>
  <si>
    <t>Monitoreo de la red de servicios de salud.</t>
  </si>
  <si>
    <t>D</t>
  </si>
  <si>
    <t>R12</t>
  </si>
  <si>
    <t>Reingreso hospitalario por la misma causa.</t>
  </si>
  <si>
    <t>Falta de seguimiento al paciente durante y después de la estancia hospitalaria.</t>
  </si>
  <si>
    <t>Programa de egreso seguro.</t>
  </si>
  <si>
    <t>Auditoría hospitalaria</t>
  </si>
  <si>
    <t>R13</t>
  </si>
  <si>
    <t>Inducción indebida de procedimientos y medicamentos no pertinentes</t>
  </si>
  <si>
    <t>Riesgo de fraude</t>
  </si>
  <si>
    <t>Fraude por parte de prestadores</t>
  </si>
  <si>
    <t>Fraude por parte de prestadores/afiliados en servicios No PBS</t>
  </si>
  <si>
    <t>Mecanismos de contratación de riesgo compartido.</t>
  </si>
  <si>
    <t>preventivo.</t>
  </si>
  <si>
    <t>Identificación biométrica.</t>
  </si>
  <si>
    <t>GESTION DEL ACCESO</t>
  </si>
  <si>
    <t>R14</t>
  </si>
  <si>
    <t>Estimación inadecuada de la demanda</t>
  </si>
  <si>
    <t>Disposición de canales de recepción de datos automatizada (dynamicoos, coosalud ips, aplysis, aplistaff, SIGRI).
Validaciones en el portal de recepción de datos.</t>
  </si>
  <si>
    <t>Auditoría de cuentas médicas y validación de RIPS.</t>
  </si>
  <si>
    <t>Fallas en la captura de datos utilizados para la estimación de la demanda.</t>
  </si>
  <si>
    <t>Parametrización (reglas de negocio) de sistemas de información para adecuada captura del dato.</t>
  </si>
  <si>
    <t>R15</t>
  </si>
  <si>
    <t>Red insuficiente e incompleta para la atención de la población afiliada</t>
  </si>
  <si>
    <t>Presencia de monopolios y oligolopolios en la red de servicios disponible.</t>
  </si>
  <si>
    <t>Inadecuado análisis de la oferta de servicios en cada territorio.</t>
  </si>
  <si>
    <t>Auditoría de calidad de IPS</t>
  </si>
  <si>
    <t>Auditoría de calidad</t>
  </si>
  <si>
    <t>No selección objetiva y con criterios técnicos de la red de prestadores de servicios de salud.</t>
  </si>
  <si>
    <t>Verificación de cumplimiento de la política de contratación de servicios de salud y política de conflicto de interés en el proceso de selección de la red de servicios de salud.</t>
  </si>
  <si>
    <t>R16</t>
  </si>
  <si>
    <t>Asimetrías de información en el mercado de salud.</t>
  </si>
  <si>
    <t>Riesgo de fallas de mercado</t>
  </si>
  <si>
    <t>Intereses contrapuestos entre los actores.</t>
  </si>
  <si>
    <t>GESTION DE LA EXPERIENCIA DEL USUARIO</t>
  </si>
  <si>
    <t>R17</t>
  </si>
  <si>
    <t>Incumplimiento de la promesa de valor al afiliado</t>
  </si>
  <si>
    <t>Riesgo reputacional</t>
  </si>
  <si>
    <t>Inoportunidad en la atención</t>
  </si>
  <si>
    <t>SI</t>
  </si>
  <si>
    <t>No mantenerlos sanos</t>
  </si>
  <si>
    <t>Auditoría programas de riesgos</t>
  </si>
  <si>
    <t>Humano</t>
  </si>
  <si>
    <t>Trato no humanizado</t>
  </si>
  <si>
    <t>Monitoreo del nivel de satisfacción de los usuarios con la atención y trato humanizado.</t>
  </si>
  <si>
    <t>Director de Endomarketing</t>
  </si>
  <si>
    <t>si</t>
  </si>
  <si>
    <t>GESTION REPUTACIONAL Y COMUNICACIONES</t>
  </si>
  <si>
    <t>R18</t>
  </si>
  <si>
    <t>Incumplimiento de la promesa de valor al gobierno</t>
  </si>
  <si>
    <t>Reporte de información de mala calidad</t>
  </si>
  <si>
    <t>Validación y verificación de consistencia de la información reportada.
Parametrización de los sistemas de información que minimicen los errores de digitación.
Unificar criterios de consolidación y generación de reportes de información.</t>
  </si>
  <si>
    <t>Sistemático
Según necesidad</t>
  </si>
  <si>
    <t xml:space="preserve">Directores áreas
Gerente transformación digital    
Dirección Epidemiología </t>
  </si>
  <si>
    <t>Incumplimiento de resultados en salud</t>
  </si>
  <si>
    <t>Monitoreo de las metas de salud publica, programas de intervención del riesgo, cumplimiento de los programas de protección específica y detección temprana.</t>
  </si>
  <si>
    <t>Manejo inadecuado de los recursos</t>
  </si>
  <si>
    <t>Seguimiento a la ejecución del plan de compras, nota técnica, analisis de siniestralidad, presupuesto de gastos administrativos.</t>
  </si>
  <si>
    <t>Vicepresidencia de planeación y control
Dirección análisis de la demanda y nota técnica
Dirección Administrativa</t>
  </si>
  <si>
    <t>P</t>
  </si>
  <si>
    <t>R19</t>
  </si>
  <si>
    <t>Incumplimiento de la promesa de valor al proveedor</t>
  </si>
  <si>
    <t>Falta de reglas claras en los contratos</t>
  </si>
  <si>
    <t>Unificación de las minutas y/o acuerdos de voluntades. 
Difusión e implementación de la política de compras. 
Monitoría de la aplicación de la política.</t>
  </si>
  <si>
    <t>Pago inoportuno</t>
  </si>
  <si>
    <t>Contratación de la red de servicios con integralidad y resolutividad que evite ineficiencia en el costo.
Monitoria a los saldos de cartera con prestadores de servicios de salud.
Priorización de pagos a prestadores en la operación de prestación de servicios y cumplimiento de política de pagos.</t>
  </si>
  <si>
    <t>Comité de Novedades de la Red
Vicepresidencia planeación y Control Financiero</t>
  </si>
  <si>
    <t>M</t>
  </si>
  <si>
    <t>R20</t>
  </si>
  <si>
    <t>Exposición mediática</t>
  </si>
  <si>
    <t>Materizalización del riesgo de incumplimiento de promesa de valor al afiliado.</t>
  </si>
  <si>
    <t>Seguimiento a la prestacion de servicio</t>
  </si>
  <si>
    <t>Inadecuado manejo de medios.</t>
  </si>
  <si>
    <t>Gestión de crisis.</t>
  </si>
  <si>
    <t>Director de Asuntos Corporativos</t>
  </si>
  <si>
    <t>C</t>
  </si>
  <si>
    <t>R21</t>
  </si>
  <si>
    <t>Incumplimiento de la promesa de valor a la sociedad</t>
  </si>
  <si>
    <t>No rendir cuentas claramente</t>
  </si>
  <si>
    <t>Cumplimiento a lineamientos en Manual de Rendición de Cuentas.</t>
  </si>
  <si>
    <t>Falta de responsabilidad social</t>
  </si>
  <si>
    <t>Implementación de programa de responsabilidad social.</t>
  </si>
  <si>
    <t>GESTION FINANCIERA Y CONTABLE</t>
  </si>
  <si>
    <t>R22</t>
  </si>
  <si>
    <t>Falta de liquidez que sostenga la optima operación de la Compañía</t>
  </si>
  <si>
    <t xml:space="preserve">Detrimento del ingreso.
</t>
  </si>
  <si>
    <t>Ejecución presupuestal de costo en salud por fuera de los parámetros.</t>
  </si>
  <si>
    <t>Seguimiento a la ejecución del plan de compras de servicios de salud.</t>
  </si>
  <si>
    <t>Ejecución presupuestal desfasada (administrativos)</t>
  </si>
  <si>
    <t>Verificación de disponibilidad presupuestal para cada compra administrativa.</t>
  </si>
  <si>
    <t>Vicepresidente de planeación y control financiero</t>
  </si>
  <si>
    <t>Planeación financiera y obtención de financiacion externa según necesidad.</t>
  </si>
  <si>
    <t>R23</t>
  </si>
  <si>
    <t>Detrimento del ingreso por concepto de copagos y cuotas moderadoras</t>
  </si>
  <si>
    <t>Fallas en la configuración del sistema para liquidación de copagos y cuotas moderadoras.</t>
  </si>
  <si>
    <t>Implementar parametrización en sistema de información para cobro de copagos y cuotas moderadoras en IPS.</t>
  </si>
  <si>
    <t>R24</t>
  </si>
  <si>
    <t>Siniestralidad por fuera de parámetros</t>
  </si>
  <si>
    <t>Alta variabilidad en el costo médico.</t>
  </si>
  <si>
    <t>Implementación de modalidades de contratación que conlleven a un alto % de costo en salud fijo.</t>
  </si>
  <si>
    <t>Deficiencia en el proceso de auditoría de cuentas médicas</t>
  </si>
  <si>
    <t>Definición de criterios claros para recepción de facturas.</t>
  </si>
  <si>
    <t>R25</t>
  </si>
  <si>
    <t>Riesgo de mercado generado por inversiones de reservas técnicas</t>
  </si>
  <si>
    <t>Riesgo de mercado de capitales</t>
  </si>
  <si>
    <t>Volatilidad en el comportamiento del mercado de valores.</t>
  </si>
  <si>
    <t>Portafolio de inversión con alta seguridad y liquidez.</t>
  </si>
  <si>
    <t>R26</t>
  </si>
  <si>
    <t>Riesgo de crédito asociado a tecnologías no incluidas en presupuestos máximos</t>
  </si>
  <si>
    <t>Riesgo de crédito</t>
  </si>
  <si>
    <t>Normatividad presupuestos máximos (exclusiones)</t>
  </si>
  <si>
    <t>Implementación modelo de autorizaciones</t>
  </si>
  <si>
    <t>Dirección de Salud</t>
  </si>
  <si>
    <t>R27</t>
  </si>
  <si>
    <t>Riesgo de crédito asociado a cartera no pbs anterior a presupuestos máximos (Entes territoriales/ADRES)</t>
  </si>
  <si>
    <t>No pago de eventos por parte de entes territoriales y ADRES</t>
  </si>
  <si>
    <t>Implementación de mecanismos judiciales de acuerdo con el comportamiento de pago de cada entidad para lo radicado auditado y no pagado.</t>
  </si>
  <si>
    <t>Dirección Jurídica</t>
  </si>
  <si>
    <t>Implementación de mecanismos judiciales y ejercicio de conciliación para lo no reconocido, y derecho de petición a entes territoriales para lo radicado no auditado.</t>
  </si>
  <si>
    <t>R28</t>
  </si>
  <si>
    <t>Riesgo de crédito asociado a compensación contributivo/movilidad</t>
  </si>
  <si>
    <t>Incumplimiento por parte de deudores (cotizantes/empleadores)</t>
  </si>
  <si>
    <t>Proceso de acciones de cobro ante deudores (cotizantes/empleadores)</t>
  </si>
  <si>
    <t>R29</t>
  </si>
  <si>
    <t>Insuficiencia de Reservas Técnicas</t>
  </si>
  <si>
    <t>Fallas en el cálculo de reservas técnicas.</t>
  </si>
  <si>
    <t>Proceso de calculo de reservas técnicas con metodología actuarial.</t>
  </si>
  <si>
    <t>R30</t>
  </si>
  <si>
    <t>Riesgo de inconsistencia tributaria asociada a las operaciones de la Compañía.</t>
  </si>
  <si>
    <t>Riesgo legal</t>
  </si>
  <si>
    <t>Desconocimiento de normativas legales aplicables en materia fiscal e inadecuada interpretación.</t>
  </si>
  <si>
    <t>Actualización normativa constante y aplicación a través de Comité de Normas.</t>
  </si>
  <si>
    <t>Oficial de cumplimiento</t>
  </si>
  <si>
    <t>Inadecuada planeación financiera y tributaria.</t>
  </si>
  <si>
    <t>Planeación tributaria.</t>
  </si>
  <si>
    <t>Gerente de planeación y control financiero</t>
  </si>
  <si>
    <t>Aplicación incorrecta de metodología de preparación de declaración tributaria.</t>
  </si>
  <si>
    <t>Revisión anual independiente de las declaraciones de impuestos de la compañía.</t>
  </si>
  <si>
    <t>R31</t>
  </si>
  <si>
    <t>Revelación de información financiera y tributaria inadecuada e inoportuna (interna/externa)</t>
  </si>
  <si>
    <t>Errores en la extracción de información financiera y contable debido a proceso manual.</t>
  </si>
  <si>
    <t>Parametrización de aplicativo SAP con reportes predeterminados para minimizar error humano.</t>
  </si>
  <si>
    <t>Monitoreo a la calidad de información financiera y contable reportada (interna/externa)</t>
  </si>
  <si>
    <t>Fraude</t>
  </si>
  <si>
    <t>Alteración de información financiera y contable</t>
  </si>
  <si>
    <t>Parametrización de aplicativo SAP con roles y accesos claros.</t>
  </si>
  <si>
    <t>Falta de parametrización integración entre sistemas de información de la Compañía.</t>
  </si>
  <si>
    <t>Interfaz entre sistema de información transaccional y SAP para control de todos los hechos económicos generados en la operación.</t>
  </si>
  <si>
    <t>Falta de procedimiento y checklist para cierre contable</t>
  </si>
  <si>
    <t>Implementación de procedimiento y programación de cronograma para cierre contable y seguimiento a cumplimiento.</t>
  </si>
  <si>
    <t>GESTIÓN ADMINISTRATIVA</t>
  </si>
  <si>
    <t>R32</t>
  </si>
  <si>
    <t>Deterioro, daño y perdida de inventarios por manejo inadecuado</t>
  </si>
  <si>
    <t>Falta de mantenimiento preventivo de activos fijos de la compañía.</t>
  </si>
  <si>
    <t>Mantenimiento preventivo.</t>
  </si>
  <si>
    <t>Director administrativo</t>
  </si>
  <si>
    <t>Falta de mantenimiento correctivo de activos fijos de la compañía.</t>
  </si>
  <si>
    <t>Mantenimiento correctivo.</t>
  </si>
  <si>
    <t>R33</t>
  </si>
  <si>
    <t>Pérdida de documentación críticos de la Compañía.</t>
  </si>
  <si>
    <t>Almacenamiento incorrecto de soportes físicos en bodega de archivo.</t>
  </si>
  <si>
    <t>Supervisión en el proceso de relación de soportes físicos archivos y recibo en la bodega.</t>
  </si>
  <si>
    <t>Infraestructura</t>
  </si>
  <si>
    <t>Siniestros sobre la infraestructura física de la bodega de archivo.</t>
  </si>
  <si>
    <t>Digitalización de todos los soportes físicos sobre la operación crítica de la compañía.</t>
  </si>
  <si>
    <t>GESTION DE TICs</t>
  </si>
  <si>
    <t>R34</t>
  </si>
  <si>
    <t>Fallas en el diseño, implementación e integración de la tecnología</t>
  </si>
  <si>
    <t>Deficiencias en la determinación de requerimientos de las necesidades de TIC.</t>
  </si>
  <si>
    <t>Definir e implementar un proceso de levantamiento y definición de requerimientos para el desarrollo de soluciones de TIC.</t>
  </si>
  <si>
    <t>R35</t>
  </si>
  <si>
    <t>Pérdida de información y/o Fuga de información confidencial/sensible</t>
  </si>
  <si>
    <t>Falta de controles de acceso y medidas de seguridad informática.</t>
  </si>
  <si>
    <t>Matriz de perfiles de acceso a base de datos y desarrollar auditorias sobre los accesos a la misma (DBA). 
Firewall, antivirus y políticas de seguridad perimetral sobre toda la plataforma tecnológica y productiva de la compañía</t>
  </si>
  <si>
    <t>GESTION DEL TALENTO HUMANO</t>
  </si>
  <si>
    <t>R36</t>
  </si>
  <si>
    <t>Selección y contratación de personal no competente</t>
  </si>
  <si>
    <t xml:space="preserve">Procesos de selección inadecuados frente a las necesidades de la compañía. </t>
  </si>
  <si>
    <t>Proceso de selección y contratación de personal robusto.</t>
  </si>
  <si>
    <t>Director de Gestión Humana</t>
  </si>
  <si>
    <t>Contratación de firma especializada para procesos de selección de cargos críticos.</t>
  </si>
  <si>
    <t>Verificación de cumplimiento de la política de talento humano.</t>
  </si>
  <si>
    <t>E</t>
  </si>
  <si>
    <t>R37</t>
  </si>
  <si>
    <t>Baja productividad y no cumplimiento de resultados por parte de trabajadores.</t>
  </si>
  <si>
    <t>Falta de capacitación</t>
  </si>
  <si>
    <t>Evaluación de desempeño e implementación de plan de acción para fortalecer competencias.</t>
  </si>
  <si>
    <t>semestral</t>
  </si>
  <si>
    <t>Falta de bienestar laboral</t>
  </si>
  <si>
    <t>Implementacion de programas de bienestar laboral</t>
  </si>
  <si>
    <t>GESTIÓN JURÍDICA</t>
  </si>
  <si>
    <t>R38</t>
  </si>
  <si>
    <t>Sanciones o sentencias condenatorias como resultado del incumplimiento de normas o regulaciones u obligaciones contractuales</t>
  </si>
  <si>
    <t>Desconocimiento normativo e interpretación errónea de la norma.</t>
  </si>
  <si>
    <t>Se puede incluir requerimientos SST?</t>
  </si>
  <si>
    <t>R39</t>
  </si>
  <si>
    <t>Incumplimiento e inoportunidad en el envío de reportes/requerimientos de entes de control</t>
  </si>
  <si>
    <t>Errores en la radicación de documentación (requerimientos)</t>
  </si>
  <si>
    <t>Capacitación al área de gestión documental sobre el direccionimiento adecuado de la documentación radicada (requerimientos).</t>
  </si>
  <si>
    <t>Procesos de extracción de información manuales.</t>
  </si>
  <si>
    <t>Implementación de plataforma de reportes normativos.</t>
  </si>
  <si>
    <t>una vez y según necesidad</t>
  </si>
  <si>
    <t>Seguimiento al cumplimiento en envío de todos los reportes normativos.</t>
  </si>
  <si>
    <t>MEDICION, ANALISIS Y MEJORA</t>
  </si>
  <si>
    <t>R40</t>
  </si>
  <si>
    <t>Incumplimiento a requistos de las normas ISO 9001, 14001 y 45001</t>
  </si>
  <si>
    <t>Falta de seguimiento a la ejecución de los procesos.</t>
  </si>
  <si>
    <t>Auditorias internas para verificación de cumplimiento de procesos y procedimientos</t>
  </si>
  <si>
    <t>Director de procesos y calidad</t>
  </si>
  <si>
    <t>R41</t>
  </si>
  <si>
    <t xml:space="preserve">Deficiencia en el diseño y ejecución de los procesos </t>
  </si>
  <si>
    <t>Procesos no alineados con objetivos estratégicos de la compañía.</t>
  </si>
  <si>
    <t>Revisión sistemática de procesos core y de apoyo de la compañía.</t>
  </si>
  <si>
    <t>Primera Línea</t>
  </si>
  <si>
    <t>Incumplimiento de lineamientos en procesos y procedimientos.</t>
  </si>
  <si>
    <t>R42</t>
  </si>
  <si>
    <t>Uso de documentación obsoleta de procesos en la operación de la Compañía</t>
  </si>
  <si>
    <t>Revision y actualización normativa constante</t>
  </si>
  <si>
    <t>Actualización inoportuna de documentación de políticas, procesos y procedimientos según requerimientos de la compañía.</t>
  </si>
  <si>
    <t>Modificación y actualización de documentación de procesos según cambios en la estrategia, normatividad de más que impliquen ajuste.</t>
  </si>
  <si>
    <t>GESTIÓN ESTRATÉGICA</t>
  </si>
  <si>
    <t>R43</t>
  </si>
  <si>
    <t xml:space="preserve">Falla en el diseño de planes operativos y proyectos estratégicos </t>
  </si>
  <si>
    <t>Planes y proyectos no alineados con objetivos estratégicos de la compañía.</t>
  </si>
  <si>
    <t>Metodología adecuada desde la planeación estratégica de la compañía. Paneles con expertos.</t>
  </si>
  <si>
    <t>Director de Planeación operativa</t>
  </si>
  <si>
    <t>Implementación de la  metodología PMI en dirección de proyectos</t>
  </si>
  <si>
    <t>GESTION INTEGRAL DEL RIESGO</t>
  </si>
  <si>
    <t>R44</t>
  </si>
  <si>
    <t>Falta de información relevante para la gestión de los riesgos a los que está expuesta la empresa.</t>
  </si>
  <si>
    <t>R45</t>
  </si>
  <si>
    <t>Materización de los riesgos reportados y no reporte de los mismos.</t>
  </si>
  <si>
    <t>Falta de conocimiento por parte de colaboradores sobre procedimiento para reporte de eventos de riesgos materizalizados.</t>
  </si>
  <si>
    <t>Implementación de procedimiento para reporte de eventos materizalizados.
Divulgación a toda la compañía sobre formato y canales para reporte.</t>
  </si>
  <si>
    <t>Ineficacia de controles</t>
  </si>
  <si>
    <t>Evaluación de la eficacia de los controles definidos.</t>
  </si>
  <si>
    <t>Auditoría Interna</t>
  </si>
  <si>
    <t>R46</t>
  </si>
  <si>
    <t>Posibilidad que la entidad sea utilizada directa o a través de sus operaciones, como instrumento para cometer los delitos de LAFT</t>
  </si>
  <si>
    <t>Riesgo de LAFT</t>
  </si>
  <si>
    <t xml:space="preserve">Falta de verificación antecedentes de los proveedores, empleados y demas partes interesadas </t>
  </si>
  <si>
    <t>* Validación periódica (mensual) de Proveedores de salud, Proveedores administrativos y Empleados, en la lista restrictiva de la ONU (Obligatoria por ser Colombia firmante del tratado) y en las listas OFAC (Clinton), CIA, DEA e INTERPOL. Validación previa al reporte mensual a la UIAF. 
* Validación puntual (cada vez que se requiera) de Proveedores de salud y Proveedores administrativos nuevos, en la lista restrictiva de la ONU (Obligatoria por ser Colombia firmante del tratado) y en las listas OFAC (Clinton), CIA, DEA e INTERPOL.
* Actualización de información de proveedores</t>
  </si>
  <si>
    <t>TODOS LOS PROCESOS</t>
  </si>
  <si>
    <t>R47</t>
  </si>
  <si>
    <t>Fraude interno en todos los procesos</t>
  </si>
  <si>
    <t>Inadecuada definición de niveles de RACI para los procesos de la Compañía.</t>
  </si>
  <si>
    <t>Revisión de adecuada segregación de funciones en todos los niveles y pocesos a partir de metodología RACI.</t>
  </si>
  <si>
    <t>Administración de roles y accesos en aplicativos no alineada con niveles RACI.</t>
  </si>
  <si>
    <t>Aplicación de roles y accesos según adecuada segregación de funciones.</t>
  </si>
  <si>
    <t>R48</t>
  </si>
  <si>
    <t>Incumplimiento a los programas ambientales</t>
  </si>
  <si>
    <t>Riesgo del SGA</t>
  </si>
  <si>
    <t>Falta de seguimiento a las actividades establecidas del programa ambiental</t>
  </si>
  <si>
    <t>Seguimiento a las actividades de los programas ambientales</t>
  </si>
  <si>
    <t>R49</t>
  </si>
  <si>
    <t>Falta de identificación de aspectos ambientales de la organización</t>
  </si>
  <si>
    <t>Falta de revisión de la matriz ambiental</t>
  </si>
  <si>
    <t>Revisión y ajuste a la matriz de aspectos e impactos ambientales</t>
  </si>
  <si>
    <t>Coordinador de SST</t>
  </si>
  <si>
    <t>R50</t>
  </si>
  <si>
    <t>Incumplimiento de los requisitos legales ambientales</t>
  </si>
  <si>
    <t>Falta de información o revisión a la actualización legal</t>
  </si>
  <si>
    <t>Revisión periodica de actualización legal</t>
  </si>
  <si>
    <t>Director de procesos y calidad - Coordinador de SST</t>
  </si>
  <si>
    <t>R51</t>
  </si>
  <si>
    <t>Poca participación del personal a las capacitaciones de SST y ambiente</t>
  </si>
  <si>
    <t>Riesgo del SG-SSTA</t>
  </si>
  <si>
    <t>Sistema de gestión</t>
  </si>
  <si>
    <t>El personal se concentra en sus labores diaria no dando la importancia a las capacitaciones de SST y ambiente.</t>
  </si>
  <si>
    <t>Programar las capacitaciones en dos jornadas distintas para una mayor cobertura</t>
  </si>
  <si>
    <t>R52</t>
  </si>
  <si>
    <t>Riesgo de no cumplir la normatividad en materia de SSTA o calidad que cada día está siendo más restrictiva</t>
  </si>
  <si>
    <t>Riesgo del SGC, SGSST, SGA</t>
  </si>
  <si>
    <t>Generación de normas más exigentes en materia de SST, calidad o ambiente</t>
  </si>
  <si>
    <t>Mantener el control de los requisitos legales desde antes de su aprobación oficial para asegurar su cumplimiento y realizar su verificación periódicamente</t>
  </si>
  <si>
    <t>Director de asuntos corporativos</t>
  </si>
  <si>
    <t>R53</t>
  </si>
  <si>
    <t>Aparición de contagiados con el covid 19 y deterioro de la salud de los trabajadores</t>
  </si>
  <si>
    <t>Riesgo del SG-SST</t>
  </si>
  <si>
    <t xml:space="preserve">Aumento de los casos de contagio por Covid 19 </t>
  </si>
  <si>
    <t>preventiva</t>
  </si>
  <si>
    <t>Segumiento continuo a la implementacion del protocolo de bioseguridad contra covid 19</t>
  </si>
  <si>
    <t>R54</t>
  </si>
  <si>
    <t>Pérdida de información adquirida en cursos especiales,  por desvinculación o renuncia de la persona en un cargo</t>
  </si>
  <si>
    <t>No se tiene formalizado mecanismos para asegurar la gestión del conocimiento cuando se abordan las necesidades y tendencias cambiantes, con el fin de  preservar el conocimiento</t>
  </si>
  <si>
    <t>Definir mecanismos para asegurar que la organización se apropie de los conocimientos adquiridos por el personal en los diferentes procesos</t>
  </si>
  <si>
    <t>Anual</t>
  </si>
  <si>
    <t>Director de talento humano</t>
  </si>
  <si>
    <t>En desarrollo</t>
  </si>
  <si>
    <t>R55</t>
  </si>
  <si>
    <t>Riesgo de que los procesos no evalúen su desempeño en forma alineada con la estrategia de la empresa</t>
  </si>
  <si>
    <t>No se cuenta con una herramienta automatizada para el control de gestión y mejoramiento continuo de los sistemas de gestión</t>
  </si>
  <si>
    <t>Adquirir una  herramienta automatizada para el control de gestión y mejoramiento continuo de los sistemas de gestión</t>
  </si>
  <si>
    <t>R56</t>
  </si>
  <si>
    <t>Emergencias (Incendios, explosiones, derrames) generados en las empresas vecinas con afectación sobre procesos productivos de la empresa.</t>
  </si>
  <si>
    <t>Materialización de escenarios de emergencia en empresas vecinas.</t>
  </si>
  <si>
    <t>Revisión anual de los planes de emergencias y fortalecer las competencias de los brigadistas para la atención de emergencias que se puedan presentar por empresas vecinas</t>
  </si>
  <si>
    <t>R57</t>
  </si>
  <si>
    <t>Lesiones/deterioro de la salud de los colaboradores</t>
  </si>
  <si>
    <t>Riesgo del SGSST</t>
  </si>
  <si>
    <t>Factores de riesgo inherentes a las actividades propias de los colaboradores.</t>
  </si>
  <si>
    <t>insignificante</t>
  </si>
  <si>
    <t>Establecer plan de trabajo anual y programas para riesgos prioritarios</t>
  </si>
  <si>
    <t>AFILIACIÓN RÉGIMEN CONTRIBUTIVO Y SUBSIDIADO</t>
  </si>
  <si>
    <t>Afectación en crecimiento régimen contributivo</t>
  </si>
  <si>
    <t>Riesgo Operativo</t>
  </si>
  <si>
    <t>Incremento de tasas de desempleo
Restricciones en labor comercial</t>
  </si>
  <si>
    <t>Plan de fidelización de usuarios actualmente afiliados a régimen contributivo.</t>
  </si>
  <si>
    <t>Vicepresidente de salud y asegurameinto</t>
  </si>
  <si>
    <t>GESTIÓN DEL RIESGO EN SALUD</t>
  </si>
  <si>
    <t>Impacto en las frecuencias de uso de servicios de salud</t>
  </si>
  <si>
    <t>Riesgo en Salud</t>
  </si>
  <si>
    <t>Procedimientos de salud cancelados o reprogramados para evitar exposición al virus</t>
  </si>
  <si>
    <t>Valoracion de usuarios y programación de procedimientos de salud urgentes dentro de la red disponible ajustado a medidas de bioseguridad.</t>
  </si>
  <si>
    <t>Variaciones significativas en tratamiento ambulatorio de patologías crónicas</t>
  </si>
  <si>
    <t xml:space="preserve">Actividades dentro de plan de tratamiento para cada cohorte de riesgo reprogramadas o realizadas con menor frecuencia de la esperada. </t>
  </si>
  <si>
    <t>Preventivo</t>
  </si>
  <si>
    <t>Atención domiciliaria y Telesalud.
Entrega de medicamentos en el domicilio.
Seguimiento a cumplimiento de actividades para cada cohorte de riesgo.</t>
  </si>
  <si>
    <t>Incremento del Riesgo del Salud Mental de usuarios</t>
  </si>
  <si>
    <t>Aislamiento para evitar exposición al virus.</t>
  </si>
  <si>
    <t>Atención psicológica disponible para usuario y su núcleo familiar.</t>
  </si>
  <si>
    <t>GESTIÓN DE LA RECUPERACIÓN DE LA SALUD</t>
  </si>
  <si>
    <t>Alta ocupación hospitalaria en diferentes zonas.</t>
  </si>
  <si>
    <t xml:space="preserve">Utilización de la red no covid disponible o no red para descongestionar.
Articulación con CRUE en cada zona.
</t>
  </si>
  <si>
    <t>GESTIÓN DE LA RED</t>
  </si>
  <si>
    <t>Patrón de consumo de servicios de salud histórico alterado</t>
  </si>
  <si>
    <t>Modificación en metodología ampliando rango histórico para estimación de demanda de vigencias próximas.</t>
  </si>
  <si>
    <t>Director de Análisis de Demanda y Nota Técnica</t>
  </si>
  <si>
    <t>GESTIÓN FINANCIERA</t>
  </si>
  <si>
    <t>Impacto económico para soportar el costo de las atenciones derivadas de  la pandemia</t>
  </si>
  <si>
    <t>Riesgo Financiero</t>
  </si>
  <si>
    <t>Costos en salud asociados a la pandemia no pronosticados dentro de lo esperado.</t>
  </si>
  <si>
    <t>Financiamiento del gobierno a traves de mecanismo de canastas y presupuestos máximos para toma de pruebas y atención de usuarios con covid-19. 
Seguimiento a la ejecución de los recursos asignados para la atención de la pandemia covid-19</t>
  </si>
  <si>
    <t>GESTIÓN DEL TALENTO HUMANO</t>
  </si>
  <si>
    <t>Incremento del Riesgo de Salud mental trabajadores</t>
  </si>
  <si>
    <t>Sistema de Gestión de SST</t>
  </si>
  <si>
    <t>Teletrabajo e incremento de carga laboral debido a la pandemia.</t>
  </si>
  <si>
    <t>Jornada de sensibilización, webinars online y semana de descanso programada.</t>
  </si>
  <si>
    <t>Personal en Cargos críticos no disponible por contraer el virus o por su condición de riesgo en salud</t>
  </si>
  <si>
    <t>Exposición al virus y condiciones médicas del personal</t>
  </si>
  <si>
    <t>Trabajo remoto
Aislamiento Preventivo para trabajadores con condiciones de riesgo preexistentes.</t>
  </si>
  <si>
    <t>Incremento del Riesgo de Seguridad y Salud en el trabajo</t>
  </si>
  <si>
    <t>Condición de teletrabajo donde la compañía no puede controlar al 100% las condiciones de seguridad y salud en el trabajo.</t>
  </si>
  <si>
    <t>Trabajo remoto con garantía de condiciones mínimas y elementos básicos de seguridad y salud en el trabajo.</t>
  </si>
  <si>
    <t>Efectos adversos asociados la vacunación de covid19</t>
  </si>
  <si>
    <t>Efectos frente a las reacciones adversas de la vacuna de COVID-19</t>
  </si>
  <si>
    <t>Puntos de vacunación con servicios de urgencias habilitados para el manejo de efectos adversos asociados a la vacunación de forma inmediata.</t>
  </si>
  <si>
    <t>Vicepresidente de salud y aseguramiento</t>
  </si>
  <si>
    <t>Fallas en la contactabilidad de las población priorizada para vacunación COVID-19</t>
  </si>
  <si>
    <t>Información registrada en base de datos de afiliados es incorrecta o no está actualizada.</t>
  </si>
  <si>
    <t>Validación previa de datos de contacto de usuarios</t>
  </si>
  <si>
    <t>Falta de accesibilidad de la población priorizada para vacunación COVID-19</t>
  </si>
  <si>
    <t>Población priorizada ubicada en zonas dispersas
Poca disponibilidad de puntos de vacunación con las condiciones adecuadas para soportar la atención.</t>
  </si>
  <si>
    <t>Logística de transporte según la ubicación del usuario hacia los puntos de vacunación.</t>
  </si>
  <si>
    <t>Director Administrativo</t>
  </si>
  <si>
    <t>Pérdida de vacunas de COVID-19</t>
  </si>
  <si>
    <t>Inasistencia de la población priorizada a la cita programada.
Decisión de no aceptación de la vacuna.</t>
  </si>
  <si>
    <t>Logística de transporte según la ubicación del usuario hacia los puntos de vacunación.
Campañas de comunicación y educación frente a los beneficios de vacunación en todos los medios disponibles.</t>
  </si>
  <si>
    <t>Continuo</t>
  </si>
  <si>
    <t>Director Administrativo/Comunicaciones</t>
  </si>
  <si>
    <t>GESTIÓN DE LA EXPERIENCIA DEL USUARIO</t>
  </si>
  <si>
    <t>Desinformación para desincentivar la vacunación COVID-19</t>
  </si>
  <si>
    <t>Campañas de desinformación malintencionadas en redes sociales y canales de mensajería instantánea, relacionadas con eventos adversos asociados a la vacunación.</t>
  </si>
  <si>
    <t>Campañas de comunicación y educación frente a los beneficios de vacunación en todos los medios disponibiles.</t>
  </si>
  <si>
    <t>Comunicaciones</t>
  </si>
  <si>
    <t>Decisión de NO aceptación de la vacuna de COVID-19 por parte de la población piorizada</t>
  </si>
  <si>
    <t>GESTIÓN DE TICS</t>
  </si>
  <si>
    <t>Sistema de información no capaz de soportar la operación de registro de vacunación COVID-19</t>
  </si>
  <si>
    <t>Fallas en el Sistema de información de Ministerio PAIWEB.</t>
  </si>
  <si>
    <t>Configuración de Sistema de información interno con capacidad de uso por parte de IPS para backup frente a posibles fallas.</t>
  </si>
  <si>
    <t>Subdirector de tecnologia</t>
  </si>
  <si>
    <t>Fallas en el agendamiento de las citas para vacunación con la red de servicios</t>
  </si>
  <si>
    <t>Falta de capacidad operativa por parte de la IPS</t>
  </si>
  <si>
    <t>Articulación con IPS habilitadas para vacunación
Cartas de intención con las IPS habilitadas para garantizar la cobertura de la población priorizada de la EPS</t>
  </si>
  <si>
    <t>Personal insuficiente para soportar la operación de vacunación COVID-19</t>
  </si>
  <si>
    <t>Falta de personal para la atención de la población priorizada asignada a la IPS.</t>
  </si>
  <si>
    <t>Disposición de personal adicional capacitado para soportar la operación de vacunación de COVID-19.</t>
  </si>
  <si>
    <t xml:space="preserve">CONTROL DE CAMBIOS </t>
  </si>
  <si>
    <t>ACT</t>
  </si>
  <si>
    <t>FECHA</t>
  </si>
  <si>
    <t xml:space="preserve">DESCRIPCION </t>
  </si>
  <si>
    <t>Abril de 2018</t>
  </si>
  <si>
    <t>Lanzamiento</t>
  </si>
  <si>
    <t>Junio de 2018</t>
  </si>
  <si>
    <t>Se actualizó la matriz incluyendo todos los riesgos asociados al cumplimiento de los objetivos de los procesos y factores externos identificados. Igualmente, los riesgos asociados a aspectos ambientales.</t>
  </si>
  <si>
    <t>Abril de 2019</t>
  </si>
  <si>
    <t>Se actualiza la matriz a la nueva metodologia de evaluación, se incluyen otros tipos de riesgos ademas de los operativos.</t>
  </si>
  <si>
    <t>Mayo de 2020</t>
  </si>
  <si>
    <t>Se actualiza la matriz modificando riesgo de crédito no pbs de acuerdo con normatividad. Se actualizan controles y su implementación</t>
  </si>
  <si>
    <t>Marzo de 2021</t>
  </si>
  <si>
    <t>Se agrega capítulo covid-19 y vacunación</t>
  </si>
  <si>
    <t>Junio de 2021</t>
  </si>
  <si>
    <t>Se cambia el título
Se cambia la estructura de la matriz
Se incluye mapa de calor y criterios para la evaluación de las oportunidades
Se revisas y actualiza el contenido de la matriz
Se revisa y ajusta la evaluación de los riesgos y oportunidades
Se ajusta la denominación de los cargos de responsables
Se ajusta la denominación de los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</si>
</sst>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8"/>
      <color rgb="FF0070C0"/>
      <name val="Abadi Extra Light"/>
      <family val="2"/>
    </font>
    <font>
      <b/>
      <sz val="12"/>
      <color rgb="FF0070C0"/>
      <name val="Abadi Extra Light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1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22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left"/>
    </xf>
    <xf numFmtId="0" fontId="8" fillId="0" borderId="0" xfId="312" applyAlignment="1">
      <alignment horizontal="center"/>
    </xf>
    <xf numFmtId="0" fontId="8" fillId="0" borderId="0" xfId="312"/>
    <xf numFmtId="1" fontId="8" fillId="0" borderId="9" xfId="312" applyNumberFormat="1" applyBorder="1" applyAlignment="1">
      <alignment horizontal="center" vertical="center" wrapText="1"/>
    </xf>
    <xf numFmtId="0" fontId="8" fillId="0" borderId="0" xfId="312" applyAlignment="1">
      <alignment vertical="center" wrapText="1"/>
    </xf>
    <xf numFmtId="0" fontId="8" fillId="0" borderId="12" xfId="312" applyBorder="1" applyAlignment="1">
      <alignment horizontal="center" vertical="center" wrapText="1"/>
    </xf>
    <xf numFmtId="0" fontId="8" fillId="0" borderId="14" xfId="312" applyBorder="1" applyAlignment="1">
      <alignment horizontal="center" vertical="center" wrapText="1"/>
    </xf>
    <xf numFmtId="0" fontId="8" fillId="0" borderId="15" xfId="312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/>
    </xf>
    <xf numFmtId="0" fontId="0" fillId="0" borderId="13" xfId="0" applyBorder="1"/>
    <xf numFmtId="0" fontId="0" fillId="6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/>
    </xf>
    <xf numFmtId="0" fontId="5" fillId="9" borderId="3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0" fillId="2" borderId="32" xfId="0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13" xfId="0" applyBorder="1" applyAlignment="1">
      <alignment horizontal="justify" vertical="top"/>
    </xf>
    <xf numFmtId="0" fontId="0" fillId="0" borderId="22" xfId="0" applyBorder="1" applyAlignment="1">
      <alignment horizontal="center" vertical="top"/>
    </xf>
    <xf numFmtId="0" fontId="7" fillId="0" borderId="13" xfId="0" applyFont="1" applyBorder="1" applyAlignment="1">
      <alignment horizontal="justify" vertical="top" wrapText="1"/>
    </xf>
    <xf numFmtId="0" fontId="0" fillId="7" borderId="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10" borderId="19" xfId="0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10" xfId="312" applyBorder="1" applyAlignment="1">
      <alignment horizontal="center" vertical="center" wrapText="1"/>
    </xf>
    <xf numFmtId="0" fontId="8" fillId="0" borderId="1" xfId="312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justify" vertical="top" wrapText="1"/>
    </xf>
    <xf numFmtId="0" fontId="0" fillId="0" borderId="32" xfId="0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10" borderId="19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9" fillId="0" borderId="6" xfId="312" applyFont="1" applyBorder="1" applyAlignment="1">
      <alignment horizontal="center" vertical="center"/>
    </xf>
    <xf numFmtId="0" fontId="9" fillId="0" borderId="7" xfId="312" applyFont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10" borderId="19" xfId="0" applyFill="1" applyBorder="1" applyAlignment="1">
      <alignment horizontal="center" vertical="top" wrapText="1"/>
    </xf>
    <xf numFmtId="0" fontId="0" fillId="10" borderId="30" xfId="0" applyFill="1" applyBorder="1" applyAlignment="1">
      <alignment horizontal="center" vertical="top" wrapText="1"/>
    </xf>
    <xf numFmtId="0" fontId="0" fillId="10" borderId="3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top" wrapText="1"/>
    </xf>
    <xf numFmtId="0" fontId="14" fillId="9" borderId="9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9" borderId="29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0" fillId="0" borderId="31" xfId="0" applyBorder="1" applyAlignment="1">
      <alignment horizontal="justify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8" fillId="0" borderId="15" xfId="312" applyBorder="1" applyAlignment="1">
      <alignment vertical="center" wrapText="1"/>
    </xf>
    <xf numFmtId="0" fontId="8" fillId="0" borderId="16" xfId="312" applyBorder="1" applyAlignment="1">
      <alignment vertical="center" wrapText="1"/>
    </xf>
    <xf numFmtId="0" fontId="9" fillId="0" borderId="6" xfId="312" applyFont="1" applyBorder="1" applyAlignment="1">
      <alignment horizontal="center" vertical="center"/>
    </xf>
    <xf numFmtId="0" fontId="9" fillId="0" borderId="7" xfId="312" applyFont="1" applyBorder="1" applyAlignment="1">
      <alignment horizontal="center" vertical="center"/>
    </xf>
    <xf numFmtId="0" fontId="9" fillId="0" borderId="8" xfId="312" applyFont="1" applyBorder="1" applyAlignment="1">
      <alignment horizontal="center" vertical="center"/>
    </xf>
    <xf numFmtId="0" fontId="8" fillId="0" borderId="10" xfId="312" applyBorder="1" applyAlignment="1">
      <alignment horizontal="left" vertical="center" wrapText="1"/>
    </xf>
    <xf numFmtId="0" fontId="8" fillId="0" borderId="11" xfId="312" applyBorder="1" applyAlignment="1">
      <alignment horizontal="left" vertical="center" wrapText="1"/>
    </xf>
    <xf numFmtId="0" fontId="8" fillId="0" borderId="1" xfId="312" applyBorder="1" applyAlignment="1">
      <alignment vertical="center" wrapText="1"/>
    </xf>
    <xf numFmtId="0" fontId="8" fillId="0" borderId="13" xfId="312" applyBorder="1" applyAlignment="1">
      <alignment vertical="center" wrapText="1"/>
    </xf>
  </cellXfs>
  <cellStyles count="313">
    <cellStyle name="Hipervínculo visitado" xfId="126" builtinId="9" hidden="1"/>
    <cellStyle name="Hipervínculo visitado" xfId="110" builtinId="9" hidden="1"/>
    <cellStyle name="Hipervínculo visitado" xfId="94" builtinId="9" hidden="1"/>
    <cellStyle name="Hipervínculo visitado" xfId="78" builtinId="9" hidden="1"/>
    <cellStyle name="Hipervínculo visitado" xfId="62" builtinId="9" hidden="1"/>
    <cellStyle name="Hipervínculo visitado" xfId="46" builtinId="9" hidden="1"/>
    <cellStyle name="Hipervínculo visitado" xfId="14" builtinId="9" hidden="1"/>
    <cellStyle name="Hipervínculo visitado" xfId="25" builtinId="9" hidden="1"/>
    <cellStyle name="Hipervínculo visitado" xfId="28" builtinId="9" hidden="1"/>
    <cellStyle name="Hipervínculo visitado" xfId="10" builtinId="9" hidden="1"/>
    <cellStyle name="Hipervínculo visitado" xfId="3" builtinId="9" hidden="1"/>
    <cellStyle name="Hipervínculo visitado" xfId="6" builtinId="9" hidden="1"/>
    <cellStyle name="Hipervínculo visitado" xfId="31" builtinId="9" hidden="1"/>
    <cellStyle name="Hipervínculo visitado" xfId="21" builtinId="9" hidden="1"/>
    <cellStyle name="Hipervínculo visitado" xfId="36" builtinId="9" hidden="1"/>
    <cellStyle name="Hipervínculo visitado" xfId="52" builtinId="9" hidden="1"/>
    <cellStyle name="Hipervínculo visitado" xfId="68" builtinId="9" hidden="1"/>
    <cellStyle name="Hipervínculo visitado" xfId="84" builtinId="9" hidden="1"/>
    <cellStyle name="Hipervínculo visitado" xfId="100" builtinId="9" hidden="1"/>
    <cellStyle name="Hipervínculo visitado" xfId="116" builtinId="9" hidden="1"/>
    <cellStyle name="Hipervínculo visitado" xfId="132" builtinId="9" hidden="1"/>
    <cellStyle name="Hipervínculo visitado" xfId="148" builtinId="9" hidden="1"/>
    <cellStyle name="Hipervínculo visitado" xfId="164" builtinId="9" hidden="1"/>
    <cellStyle name="Hipervínculo visitado" xfId="180" builtinId="9" hidden="1"/>
    <cellStyle name="Hipervínculo visitado" xfId="196" builtinId="9" hidden="1"/>
    <cellStyle name="Hipervínculo visitado" xfId="212" builtinId="9" hidden="1"/>
    <cellStyle name="Hipervínculo visitado" xfId="228" builtinId="9" hidden="1"/>
    <cellStyle name="Hipervínculo visitado" xfId="244" builtinId="9" hidden="1"/>
    <cellStyle name="Hipervínculo visitado" xfId="260" builtinId="9" hidden="1"/>
    <cellStyle name="Hipervínculo visitado" xfId="276" builtinId="9" hidden="1"/>
    <cellStyle name="Hipervínculo visitado" xfId="292" builtinId="9" hidden="1"/>
    <cellStyle name="Hipervínculo visitado" xfId="308" builtinId="9" hidden="1"/>
    <cellStyle name="Hipervínculo visitado" xfId="299" builtinId="9" hidden="1"/>
    <cellStyle name="Hipervínculo visitado" xfId="283" builtinId="9" hidden="1"/>
    <cellStyle name="Hipervínculo visitado" xfId="267" builtinId="9" hidden="1"/>
    <cellStyle name="Hipervínculo visitado" xfId="251" builtinId="9" hidden="1"/>
    <cellStyle name="Hipervínculo visitado" xfId="235" builtinId="9" hidden="1"/>
    <cellStyle name="Hipervínculo visitado" xfId="219" builtinId="9" hidden="1"/>
    <cellStyle name="Hipervínculo visitado" xfId="203" builtinId="9" hidden="1"/>
    <cellStyle name="Hipervínculo visitado" xfId="187" builtinId="9" hidden="1"/>
    <cellStyle name="Hipervínculo visitado" xfId="171" builtinId="9" hidden="1"/>
    <cellStyle name="Hipervínculo visitado" xfId="155" builtinId="9" hidden="1"/>
    <cellStyle name="Hipervínculo visitado" xfId="139" builtinId="9" hidden="1"/>
    <cellStyle name="Hipervínculo visitado" xfId="123" builtinId="9" hidden="1"/>
    <cellStyle name="Hipervínculo visitado" xfId="107" builtinId="9" hidden="1"/>
    <cellStyle name="Hipervínculo visitado" xfId="59" builtinId="9" hidden="1"/>
    <cellStyle name="Hipervínculo visitado" xfId="69" builtinId="9" hidden="1"/>
    <cellStyle name="Hipervínculo visitado" xfId="81" builtinId="9" hidden="1"/>
    <cellStyle name="Hipervínculo visitado" xfId="91" builtinId="9" hidden="1"/>
    <cellStyle name="Hipervínculo visitado" xfId="87" builtinId="9" hidden="1"/>
    <cellStyle name="Hipervínculo visitado" xfId="55" builtinId="9" hidden="1"/>
    <cellStyle name="Hipervínculo visitado" xfId="51" builtinId="9" hidden="1"/>
    <cellStyle name="Hipervínculo visitado" xfId="41" builtinId="9" hidden="1"/>
    <cellStyle name="Hipervínculo visitado" xfId="37" builtinId="9" hidden="1"/>
    <cellStyle name="Hipervínculo visitado" xfId="53" builtinId="9" hidden="1"/>
    <cellStyle name="Hipervínculo visitado" xfId="43" builtinId="9" hidden="1"/>
    <cellStyle name="Hipervínculo visitado" xfId="79" builtinId="9" hidden="1"/>
    <cellStyle name="Hipervínculo visitado" xfId="93" builtinId="9" hidden="1"/>
    <cellStyle name="Hipervínculo visitado" xfId="83" builtinId="9" hidden="1"/>
    <cellStyle name="Hipervínculo visitado" xfId="73" builtinId="9" hidden="1"/>
    <cellStyle name="Hipervínculo visitado" xfId="61" builtinId="9" hidden="1"/>
    <cellStyle name="Hipervínculo visitado" xfId="103" builtinId="9" hidden="1"/>
    <cellStyle name="Hipervínculo visitado" xfId="119" builtinId="9" hidden="1"/>
    <cellStyle name="Hipervínculo visitado" xfId="135" builtinId="9" hidden="1"/>
    <cellStyle name="Hipervínculo visitado" xfId="151" builtinId="9" hidden="1"/>
    <cellStyle name="Hipervínculo visitado" xfId="167" builtinId="9" hidden="1"/>
    <cellStyle name="Hipervínculo visitado" xfId="183" builtinId="9" hidden="1"/>
    <cellStyle name="Hipervínculo visitado" xfId="199" builtinId="9" hidden="1"/>
    <cellStyle name="Hipervínculo visitado" xfId="215" builtinId="9" hidden="1"/>
    <cellStyle name="Hipervínculo visitado" xfId="231" builtinId="9" hidden="1"/>
    <cellStyle name="Hipervínculo visitado" xfId="247" builtinId="9" hidden="1"/>
    <cellStyle name="Hipervínculo visitado" xfId="263" builtinId="9" hidden="1"/>
    <cellStyle name="Hipervínculo visitado" xfId="279" builtinId="9" hidden="1"/>
    <cellStyle name="Hipervínculo visitado" xfId="295" builtinId="9" hidden="1"/>
    <cellStyle name="Hipervínculo visitado" xfId="311" builtinId="9" hidden="1"/>
    <cellStyle name="Hipervínculo visitado" xfId="296" builtinId="9" hidden="1"/>
    <cellStyle name="Hipervínculo visitado" xfId="280" builtinId="9" hidden="1"/>
    <cellStyle name="Hipervínculo visitado" xfId="264" builtinId="9" hidden="1"/>
    <cellStyle name="Hipervínculo visitado" xfId="248" builtinId="9" hidden="1"/>
    <cellStyle name="Hipervínculo visitado" xfId="232" builtinId="9" hidden="1"/>
    <cellStyle name="Hipervínculo visitado" xfId="216" builtinId="9" hidden="1"/>
    <cellStyle name="Hipervínculo visitado" xfId="200" builtinId="9" hidden="1"/>
    <cellStyle name="Hipervínculo visitado" xfId="184" builtinId="9" hidden="1"/>
    <cellStyle name="Hipervínculo visitado" xfId="168" builtinId="9" hidden="1"/>
    <cellStyle name="Hipervínculo visitado" xfId="152" builtinId="9" hidden="1"/>
    <cellStyle name="Hipervínculo visitado" xfId="136" builtinId="9" hidden="1"/>
    <cellStyle name="Hipervínculo visitado" xfId="120" builtinId="9" hidden="1"/>
    <cellStyle name="Hipervínculo visitado" xfId="104" builtinId="9" hidden="1"/>
    <cellStyle name="Hipervínculo visitado" xfId="88" builtinId="9" hidden="1"/>
    <cellStyle name="Hipervínculo visitado" xfId="72" builtinId="9" hidden="1"/>
    <cellStyle name="Hipervínculo visitado" xfId="56" builtinId="9" hidden="1"/>
    <cellStyle name="Hipervínculo visitado" xfId="40" builtinId="9" hidden="1"/>
    <cellStyle name="Hipervínculo visitado" xfId="18" builtinId="9" hidden="1"/>
    <cellStyle name="Hipervínculo visitado" xfId="29" builtinId="9" hidden="1"/>
    <cellStyle name="Hipervínculo visitado" xfId="16" builtinId="9" hidden="1"/>
    <cellStyle name="Hipervínculo visitado" xfId="4" builtinId="9" hidden="1"/>
    <cellStyle name="Hipervínculo visitado" xfId="8" builtinId="9" hidden="1"/>
    <cellStyle name="Hipervínculo visitado" xfId="20" builtinId="9" hidden="1"/>
    <cellStyle name="Hipervínculo visitado" xfId="27" builtinId="9" hidden="1"/>
    <cellStyle name="Hipervínculo visitado" xfId="17" builtinId="9" hidden="1"/>
    <cellStyle name="Hipervínculo visitado" xfId="42" builtinId="9" hidden="1"/>
    <cellStyle name="Hipervínculo visitado" xfId="58" builtinId="9" hidden="1"/>
    <cellStyle name="Hipervínculo visitado" xfId="74" builtinId="9" hidden="1"/>
    <cellStyle name="Hipervínculo visitado" xfId="90" builtinId="9" hidden="1"/>
    <cellStyle name="Hipervínculo visitado" xfId="106" builtinId="9" hidden="1"/>
    <cellStyle name="Hipervínculo visitado" xfId="122" builtinId="9" hidden="1"/>
    <cellStyle name="Hipervínculo visitado" xfId="138" builtinId="9" hidden="1"/>
    <cellStyle name="Hipervínculo visitado" xfId="154" builtinId="9" hidden="1"/>
    <cellStyle name="Hipervínculo visitado" xfId="170" builtinId="9" hidden="1"/>
    <cellStyle name="Hipervínculo visitado" xfId="186" builtinId="9" hidden="1"/>
    <cellStyle name="Hipervínculo visitado" xfId="202" builtinId="9" hidden="1"/>
    <cellStyle name="Hipervínculo visitado" xfId="218" builtinId="9" hidden="1"/>
    <cellStyle name="Hipervínculo visitado" xfId="234" builtinId="9" hidden="1"/>
    <cellStyle name="Hipervínculo visitado" xfId="250" builtinId="9" hidden="1"/>
    <cellStyle name="Hipervínculo visitado" xfId="266" builtinId="9" hidden="1"/>
    <cellStyle name="Hipervínculo visitado" xfId="282" builtinId="9" hidden="1"/>
    <cellStyle name="Hipervínculo visitado" xfId="298" builtinId="9" hidden="1"/>
    <cellStyle name="Hipervínculo visitado" xfId="309" builtinId="9" hidden="1"/>
    <cellStyle name="Hipervínculo visitado" xfId="293" builtinId="9" hidden="1"/>
    <cellStyle name="Hipervínculo visitado" xfId="277" builtinId="9" hidden="1"/>
    <cellStyle name="Hipervínculo visitado" xfId="261" builtinId="9" hidden="1"/>
    <cellStyle name="Hipervínculo visitado" xfId="245" builtinId="9" hidden="1"/>
    <cellStyle name="Hipervínculo visitado" xfId="229" builtinId="9" hidden="1"/>
    <cellStyle name="Hipervínculo visitado" xfId="149" builtinId="9" hidden="1"/>
    <cellStyle name="Hipervínculo visitado" xfId="161" builtinId="9" hidden="1"/>
    <cellStyle name="Hipervínculo visitado" xfId="169" builtinId="9" hidden="1"/>
    <cellStyle name="Hipervínculo visitado" xfId="181" builtinId="9" hidden="1"/>
    <cellStyle name="Hipervínculo visitado" xfId="193" builtinId="9" hidden="1"/>
    <cellStyle name="Hipervínculo visitado" xfId="201" builtinId="9" hidden="1"/>
    <cellStyle name="Hipervínculo visitado" xfId="213" builtinId="9" hidden="1"/>
    <cellStyle name="Hipervínculo visitado" xfId="225" builtinId="9" hidden="1"/>
    <cellStyle name="Hipervínculo visitado" xfId="205" builtinId="9" hidden="1"/>
    <cellStyle name="Hipervínculo visitado" xfId="173" builtinId="9" hidden="1"/>
    <cellStyle name="Hipervínculo visitado" xfId="141" builtinId="9" hidden="1"/>
    <cellStyle name="Hipervínculo visitado" xfId="121" builtinId="9" hidden="1"/>
    <cellStyle name="Hipervínculo visitado" xfId="133" builtinId="9" hidden="1"/>
    <cellStyle name="Hipervínculo visitado" xfId="125" builtinId="9" hidden="1"/>
    <cellStyle name="Hipervínculo visitado" xfId="113" builtinId="9" hidden="1"/>
    <cellStyle name="Hipervínculo visitado" xfId="101" builtinId="9" hidden="1"/>
    <cellStyle name="Hipervínculo visitado" xfId="105" builtinId="9" hidden="1"/>
    <cellStyle name="Hipervínculo visitado" xfId="109" builtinId="9" hidden="1"/>
    <cellStyle name="Hipervínculo visitado" xfId="137" builtinId="9" hidden="1"/>
    <cellStyle name="Hipervínculo visitado" xfId="129" builtinId="9" hidden="1"/>
    <cellStyle name="Hipervínculo visitado" xfId="117" builtinId="9" hidden="1"/>
    <cellStyle name="Hipervínculo visitado" xfId="157" builtinId="9" hidden="1"/>
    <cellStyle name="Hipervínculo visitado" xfId="189" builtinId="9" hidden="1"/>
    <cellStyle name="Hipervínculo visitado" xfId="221" builtinId="9" hidden="1"/>
    <cellStyle name="Hipervínculo visitado" xfId="217" builtinId="9" hidden="1"/>
    <cellStyle name="Hipervínculo visitado" xfId="209" builtinId="9" hidden="1"/>
    <cellStyle name="Hipervínculo visitado" xfId="197" builtinId="9" hidden="1"/>
    <cellStyle name="Hipervínculo visitado" xfId="185" builtinId="9" hidden="1"/>
    <cellStyle name="Hipervínculo visitado" xfId="177" builtinId="9" hidden="1"/>
    <cellStyle name="Hipervínculo visitado" xfId="165" builtinId="9" hidden="1"/>
    <cellStyle name="Hipervínculo visitado" xfId="153" builtinId="9" hidden="1"/>
    <cellStyle name="Hipervínculo visitado" xfId="145" builtinId="9" hidden="1"/>
    <cellStyle name="Hipervínculo visitado" xfId="237" builtinId="9" hidden="1"/>
    <cellStyle name="Hipervínculo visitado" xfId="253" builtinId="9" hidden="1"/>
    <cellStyle name="Hipervínculo visitado" xfId="269" builtinId="9" hidden="1"/>
    <cellStyle name="Hipervínculo visitado" xfId="285" builtinId="9" hidden="1"/>
    <cellStyle name="Hipervínculo visitado" xfId="301" builtinId="9" hidden="1"/>
    <cellStyle name="Hipervínculo visitado" xfId="306" builtinId="9" hidden="1"/>
    <cellStyle name="Hipervínculo visitado" xfId="290" builtinId="9" hidden="1"/>
    <cellStyle name="Hipervínculo visitado" xfId="274" builtinId="9" hidden="1"/>
    <cellStyle name="Hipervínculo visitado" xfId="258" builtinId="9" hidden="1"/>
    <cellStyle name="Hipervínculo visitado" xfId="242" builtinId="9" hidden="1"/>
    <cellStyle name="Hipervínculo visitado" xfId="226" builtinId="9" hidden="1"/>
    <cellStyle name="Hipervínculo visitado" xfId="210" builtinId="9" hidden="1"/>
    <cellStyle name="Hipervínculo visitado" xfId="194" builtinId="9" hidden="1"/>
    <cellStyle name="Hipervínculo visitado" xfId="178" builtinId="9" hidden="1"/>
    <cellStyle name="Hipervínculo visitado" xfId="162" builtinId="9" hidden="1"/>
    <cellStyle name="Hipervínculo visitado" xfId="146" builtinId="9" hidden="1"/>
    <cellStyle name="Hipervínculo visitado" xfId="130" builtinId="9" hidden="1"/>
    <cellStyle name="Hipervínculo visitado" xfId="114" builtinId="9" hidden="1"/>
    <cellStyle name="Hipervínculo visitado" xfId="98" builtinId="9" hidden="1"/>
    <cellStyle name="Hipervínculo visitado" xfId="82" builtinId="9" hidden="1"/>
    <cellStyle name="Hipervínculo visitado" xfId="66" builtinId="9" hidden="1"/>
    <cellStyle name="Hipervínculo visitado" xfId="50" builtinId="9" hidden="1"/>
    <cellStyle name="Hipervínculo visitado" xfId="34" builtinId="9" hidden="1"/>
    <cellStyle name="Hipervínculo visitado" xfId="22" builtinId="9" hidden="1"/>
    <cellStyle name="Hipervínculo visitado" xfId="33" builtinId="9" hidden="1"/>
    <cellStyle name="Hipervínculo visitado" xfId="7" builtinId="9" hidden="1"/>
    <cellStyle name="Hipervínculo visitado" xfId="2" builtinId="9" hidden="1"/>
    <cellStyle name="Hipervínculo visitado" xfId="9" builtinId="9" hidden="1"/>
    <cellStyle name="Hipervínculo visitado" xfId="32" builtinId="9" hidden="1"/>
    <cellStyle name="Hipervínculo visitado" xfId="23" builtinId="9" hidden="1"/>
    <cellStyle name="Hipervínculo visitado" xfId="13" builtinId="9" hidden="1"/>
    <cellStyle name="Hipervínculo visitado" xfId="48" builtinId="9" hidden="1"/>
    <cellStyle name="Hipervínculo visitado" xfId="64" builtinId="9" hidden="1"/>
    <cellStyle name="Hipervínculo visitado" xfId="80" builtinId="9" hidden="1"/>
    <cellStyle name="Hipervínculo visitado" xfId="96" builtinId="9" hidden="1"/>
    <cellStyle name="Hipervínculo visitado" xfId="112" builtinId="9" hidden="1"/>
    <cellStyle name="Hipervínculo visitado" xfId="128" builtinId="9" hidden="1"/>
    <cellStyle name="Hipervínculo visitado" xfId="144" builtinId="9" hidden="1"/>
    <cellStyle name="Hipervínculo visitado" xfId="160" builtinId="9" hidden="1"/>
    <cellStyle name="Hipervínculo visitado" xfId="176" builtinId="9" hidden="1"/>
    <cellStyle name="Hipervínculo visitado" xfId="192" builtinId="9" hidden="1"/>
    <cellStyle name="Hipervínculo visitado" xfId="208" builtinId="9" hidden="1"/>
    <cellStyle name="Hipervínculo visitado" xfId="224" builtinId="9" hidden="1"/>
    <cellStyle name="Hipervínculo visitado" xfId="240" builtinId="9" hidden="1"/>
    <cellStyle name="Hipervínculo visitado" xfId="256" builtinId="9" hidden="1"/>
    <cellStyle name="Hipervínculo visitado" xfId="272" builtinId="9" hidden="1"/>
    <cellStyle name="Hipervínculo visitado" xfId="288" builtinId="9" hidden="1"/>
    <cellStyle name="Hipervínculo visitado" xfId="304" builtinId="9" hidden="1"/>
    <cellStyle name="Hipervínculo visitado" xfId="303" builtinId="9" hidden="1"/>
    <cellStyle name="Hipervínculo visitado" xfId="287" builtinId="9" hidden="1"/>
    <cellStyle name="Hipervínculo visitado" xfId="271" builtinId="9" hidden="1"/>
    <cellStyle name="Hipervínculo visitado" xfId="255" builtinId="9" hidden="1"/>
    <cellStyle name="Hipervínculo visitado" xfId="239" builtinId="9" hidden="1"/>
    <cellStyle name="Hipervínculo visitado" xfId="223" builtinId="9" hidden="1"/>
    <cellStyle name="Hipervínculo visitado" xfId="207" builtinId="9" hidden="1"/>
    <cellStyle name="Hipervínculo visitado" xfId="191" builtinId="9" hidden="1"/>
    <cellStyle name="Hipervínculo visitado" xfId="175" builtinId="9" hidden="1"/>
    <cellStyle name="Hipervínculo visitado" xfId="159" builtinId="9" hidden="1"/>
    <cellStyle name="Hipervínculo visitado" xfId="143" builtinId="9" hidden="1"/>
    <cellStyle name="Hipervínculo visitado" xfId="127" builtinId="9" hidden="1"/>
    <cellStyle name="Hipervínculo visitado" xfId="111" builtinId="9" hidden="1"/>
    <cellStyle name="Hipervínculo visitado" xfId="57" builtinId="9" hidden="1"/>
    <cellStyle name="Hipervínculo visitado" xfId="67" builtinId="9" hidden="1"/>
    <cellStyle name="Hipervínculo visitado" xfId="77" builtinId="9" hidden="1"/>
    <cellStyle name="Hipervínculo visitado" xfId="89" builtinId="9" hidden="1"/>
    <cellStyle name="Hipervínculo visitado" xfId="95" builtinId="9" hidden="1"/>
    <cellStyle name="Hipervínculo visitado" xfId="63" builtinId="9" hidden="1"/>
    <cellStyle name="Hipervínculo visitado" xfId="49" builtinId="9" hidden="1"/>
    <cellStyle name="Hipervínculo visitado" xfId="39" builtinId="9" hidden="1"/>
    <cellStyle name="Hipervínculo visitado" xfId="35" builtinId="9" hidden="1"/>
    <cellStyle name="Hipervínculo visitado" xfId="47" builtinId="9" hidden="1"/>
    <cellStyle name="Hipervínculo visitado" xfId="45" builtinId="9" hidden="1"/>
    <cellStyle name="Hipervínculo visitado" xfId="71" builtinId="9" hidden="1"/>
    <cellStyle name="Hipervínculo visitado" xfId="97" builtinId="9" hidden="1"/>
    <cellStyle name="Hipervínculo visitado" xfId="85" builtinId="9" hidden="1"/>
    <cellStyle name="Hipervínculo visitado" xfId="75" builtinId="9" hidden="1"/>
    <cellStyle name="Hipervínculo visitado" xfId="65" builtinId="9" hidden="1"/>
    <cellStyle name="Hipervínculo visitado" xfId="99" builtinId="9" hidden="1"/>
    <cellStyle name="Hipervínculo visitado" xfId="115" builtinId="9" hidden="1"/>
    <cellStyle name="Hipervínculo visitado" xfId="131" builtinId="9" hidden="1"/>
    <cellStyle name="Hipervínculo visitado" xfId="147" builtinId="9" hidden="1"/>
    <cellStyle name="Hipervínculo visitado" xfId="163" builtinId="9" hidden="1"/>
    <cellStyle name="Hipervínculo visitado" xfId="179" builtinId="9" hidden="1"/>
    <cellStyle name="Hipervínculo visitado" xfId="195" builtinId="9" hidden="1"/>
    <cellStyle name="Hipervínculo visitado" xfId="211" builtinId="9" hidden="1"/>
    <cellStyle name="Hipervínculo visitado" xfId="227" builtinId="9" hidden="1"/>
    <cellStyle name="Hipervínculo visitado" xfId="243" builtinId="9" hidden="1"/>
    <cellStyle name="Hipervínculo visitado" xfId="259" builtinId="9" hidden="1"/>
    <cellStyle name="Hipervínculo visitado" xfId="275" builtinId="9" hidden="1"/>
    <cellStyle name="Hipervínculo visitado" xfId="291" builtinId="9" hidden="1"/>
    <cellStyle name="Hipervínculo visitado" xfId="307" builtinId="9" hidden="1"/>
    <cellStyle name="Hipervínculo visitado" xfId="300" builtinId="9" hidden="1"/>
    <cellStyle name="Hipervínculo visitado" xfId="284" builtinId="9" hidden="1"/>
    <cellStyle name="Hipervínculo visitado" xfId="268" builtinId="9" hidden="1"/>
    <cellStyle name="Hipervínculo visitado" xfId="252" builtinId="9" hidden="1"/>
    <cellStyle name="Hipervínculo visitado" xfId="236" builtinId="9" hidden="1"/>
    <cellStyle name="Hipervínculo visitado" xfId="220" builtinId="9" hidden="1"/>
    <cellStyle name="Hipervínculo visitado" xfId="204" builtinId="9" hidden="1"/>
    <cellStyle name="Hipervínculo visitado" xfId="188" builtinId="9" hidden="1"/>
    <cellStyle name="Hipervínculo visitado" xfId="172" builtinId="9" hidden="1"/>
    <cellStyle name="Hipervínculo visitado" xfId="156" builtinId="9" hidden="1"/>
    <cellStyle name="Hipervínculo visitado" xfId="140" builtinId="9" hidden="1"/>
    <cellStyle name="Hipervínculo visitado" xfId="124" builtinId="9" hidden="1"/>
    <cellStyle name="Hipervínculo visitado" xfId="108" builtinId="9" hidden="1"/>
    <cellStyle name="Hipervínculo visitado" xfId="92" builtinId="9" hidden="1"/>
    <cellStyle name="Hipervínculo visitado" xfId="76" builtinId="9" hidden="1"/>
    <cellStyle name="Hipervínculo visitado" xfId="60" builtinId="9" hidden="1"/>
    <cellStyle name="Hipervínculo visitado" xfId="44" builtinId="9" hidden="1"/>
    <cellStyle name="Hipervínculo visitado" xfId="15" builtinId="9" hidden="1"/>
    <cellStyle name="Hipervínculo visitado" xfId="26" builtinId="9" hidden="1"/>
    <cellStyle name="Hipervínculo visitado" xfId="24" builtinId="9" hidden="1"/>
    <cellStyle name="Hipervínculo visitado" xfId="11" builtinId="9" hidden="1"/>
    <cellStyle name="Hipervínculo visitado" xfId="5" builtinId="9" hidden="1"/>
    <cellStyle name="Hipervínculo visitado" xfId="12" builtinId="9" hidden="1"/>
    <cellStyle name="Hipervínculo visitado" xfId="30" builtinId="9" hidden="1"/>
    <cellStyle name="Hipervínculo visitado" xfId="19" builtinId="9" hidden="1"/>
    <cellStyle name="Hipervínculo visitado" xfId="38" builtinId="9" hidden="1"/>
    <cellStyle name="Hipervínculo visitado" xfId="54" builtinId="9" hidden="1"/>
    <cellStyle name="Hipervínculo visitado" xfId="70" builtinId="9" hidden="1"/>
    <cellStyle name="Hipervínculo visitado" xfId="86" builtinId="9" hidden="1"/>
    <cellStyle name="Hipervínculo visitado" xfId="102" builtinId="9" hidden="1"/>
    <cellStyle name="Hipervínculo visitado" xfId="118" builtinId="9" hidden="1"/>
    <cellStyle name="Hipervínculo visitado" xfId="134" builtinId="9" hidden="1"/>
    <cellStyle name="Hipervínculo visitado" xfId="302" builtinId="9" hidden="1"/>
    <cellStyle name="Hipervínculo visitado" xfId="294" builtinId="9" hidden="1"/>
    <cellStyle name="Hipervínculo visitado" xfId="286" builtinId="9" hidden="1"/>
    <cellStyle name="Hipervínculo visitado" xfId="270" builtinId="9" hidden="1"/>
    <cellStyle name="Hipervínculo visitado" xfId="262" builtinId="9" hidden="1"/>
    <cellStyle name="Hipervínculo visitado" xfId="254" builtinId="9" hidden="1"/>
    <cellStyle name="Hipervínculo visitado" xfId="238" builtinId="9" hidden="1"/>
    <cellStyle name="Hipervínculo visitado" xfId="230" builtinId="9" hidden="1"/>
    <cellStyle name="Hipervínculo visitado" xfId="222" builtinId="9" hidden="1"/>
    <cellStyle name="Hipervínculo visitado" xfId="206" builtinId="9" hidden="1"/>
    <cellStyle name="Hipervínculo visitado" xfId="198" builtinId="9" hidden="1"/>
    <cellStyle name="Hipervínculo visitado" xfId="190" builtinId="9" hidden="1"/>
    <cellStyle name="Hipervínculo visitado" xfId="174" builtinId="9" hidden="1"/>
    <cellStyle name="Hipervínculo visitado" xfId="166" builtinId="9" hidden="1"/>
    <cellStyle name="Hipervínculo visitado" xfId="158" builtinId="9" hidden="1"/>
    <cellStyle name="Hipervínculo visitado" xfId="142" builtinId="9" hidden="1"/>
    <cellStyle name="Hipervínculo visitado" xfId="150" builtinId="9" hidden="1"/>
    <cellStyle name="Hipervínculo visitado" xfId="182" builtinId="9" hidden="1"/>
    <cellStyle name="Hipervínculo visitado" xfId="214" builtinId="9" hidden="1"/>
    <cellStyle name="Hipervínculo visitado" xfId="246" builtinId="9" hidden="1"/>
    <cellStyle name="Hipervínculo visitado" xfId="278" builtinId="9" hidden="1"/>
    <cellStyle name="Hipervínculo visitado" xfId="310" builtinId="9" hidden="1"/>
    <cellStyle name="Hipervínculo visitado" xfId="265" builtinId="9" hidden="1"/>
    <cellStyle name="Hipervínculo visitado" xfId="273" builtinId="9" hidden="1"/>
    <cellStyle name="Hipervínculo visitado" xfId="289" builtinId="9" hidden="1"/>
    <cellStyle name="Hipervínculo visitado" xfId="297" builtinId="9" hidden="1"/>
    <cellStyle name="Hipervínculo visitado" xfId="305" builtinId="9" hidden="1"/>
    <cellStyle name="Hipervínculo visitado" xfId="281" builtinId="9" hidden="1"/>
    <cellStyle name="Hipervínculo visitado" xfId="249" builtinId="9" hidden="1"/>
    <cellStyle name="Hipervínculo visitado" xfId="257" builtinId="9" hidden="1"/>
    <cellStyle name="Hipervínculo visitado" xfId="241" builtinId="9" hidden="1"/>
    <cellStyle name="Hipervínculo visitado" xfId="233" builtinId="9" hidden="1"/>
    <cellStyle name="Normal" xfId="0" builtinId="0"/>
    <cellStyle name="Normal 2" xfId="312" xr:uid="{F1C8616E-F521-4751-A160-226881797EDB}"/>
    <cellStyle name="Porcentaje 2" xfId="1" xr:uid="{00000000-0005-0000-0000-000039010000}"/>
  </cellStyles>
  <dxfs count="200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611188</xdr:colOff>
      <xdr:row>0</xdr:row>
      <xdr:rowOff>79374</xdr:rowOff>
    </xdr:from>
    <xdr:to>
      <xdr:col>7</xdr:col>
      <xdr:colOff>87312</xdr:colOff>
      <xdr:row>1</xdr:row>
      <xdr:rowOff>83342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EB3EE2-28DF-43D8-B1CE-EFFB9A743D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261937"/>
          <a:ext cx="3254374" cy="579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611188</xdr:colOff>
      <xdr:row>1</xdr:row>
      <xdr:rowOff>79374</xdr:rowOff>
    </xdr:from>
    <xdr:to>
      <xdr:col>7</xdr:col>
      <xdr:colOff>87312</xdr:colOff>
      <xdr:row>2</xdr:row>
      <xdr:rowOff>79373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F3EBB9-44C9-4511-A9DF-32935F571B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269874"/>
          <a:ext cx="3254374" cy="577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611188</xdr:colOff>
      <xdr:row>1</xdr:row>
      <xdr:rowOff>79374</xdr:rowOff>
    </xdr:from>
    <xdr:to>
      <xdr:col>7</xdr:col>
      <xdr:colOff>87312</xdr:colOff>
      <xdr:row>2</xdr:row>
      <xdr:rowOff>79373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4E4F5-89C6-4BEC-9F1D-97EFE85C19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269874"/>
          <a:ext cx="3254374" cy="577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%20CLIENTES/AVIHECO/Panorama%20General%20de%20Factores%20de%20Riesgo%20CONTROL%20CALIDAD%20Y%20MANTTO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R VLO CARGA EXT."/>
      <sheetName val="PFR VLO CARGA INT."/>
      <sheetName val="PFR VLO PAX"/>
      <sheetName val="PFR TEC"/>
      <sheetName val="PFR ADMON"/>
      <sheetName val="Hoja2"/>
      <sheetName val="Hoja3"/>
      <sheetName val="AUDITORIA TECNICA DE CALIDAD"/>
      <sheetName val="MANTTO."/>
      <sheetName val="LISTAS"/>
      <sheetName val="Instrucciones formato PFR"/>
      <sheetName val="Despleg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FÍSICO</v>
          </cell>
        </row>
        <row r="4">
          <cell r="C4" t="str">
            <v>Ruido</v>
          </cell>
        </row>
        <row r="5">
          <cell r="C5" t="str">
            <v>Vibraciones</v>
          </cell>
        </row>
        <row r="6">
          <cell r="C6" t="str">
            <v>Presiones atmosfèricas anormales</v>
          </cell>
        </row>
        <row r="7">
          <cell r="C7" t="str">
            <v>Temperaturas extremas: calor</v>
          </cell>
        </row>
        <row r="8">
          <cell r="C8" t="str">
            <v>Temperaturas extremas: frío</v>
          </cell>
        </row>
        <row r="9">
          <cell r="C9" t="str">
            <v>Humedad: Contacto con el agua</v>
          </cell>
        </row>
        <row r="10">
          <cell r="C10" t="str">
            <v>Iluminación deficiente</v>
          </cell>
        </row>
        <row r="11">
          <cell r="C11" t="str">
            <v>Iluminación en exceso</v>
          </cell>
        </row>
        <row r="12">
          <cell r="C12" t="str">
            <v>Radiaciones ionizantes (rayos X, gama, beta, alfa y neutrones)</v>
          </cell>
        </row>
        <row r="13">
          <cell r="C13" t="str">
            <v>Radiaciones no ionizantes (radiación UV, visible, infrarroja, microondas y       radiofrecuencia)</v>
          </cell>
        </row>
        <row r="14">
          <cell r="C14" t="str">
            <v xml:space="preserve"> </v>
          </cell>
        </row>
        <row r="15">
          <cell r="C15" t="str">
            <v>QUÍMICO</v>
          </cell>
        </row>
        <row r="16">
          <cell r="C16" t="str">
            <v>Gases y vapores</v>
          </cell>
        </row>
        <row r="17">
          <cell r="C17" t="str">
            <v>Líquidos</v>
          </cell>
        </row>
        <row r="18">
          <cell r="C18" t="str">
            <v>Sólidos</v>
          </cell>
        </row>
        <row r="19">
          <cell r="C19" t="str">
            <v>Aerosoles líquidos (nieblas y rocíos)</v>
          </cell>
        </row>
        <row r="20">
          <cell r="C20" t="str">
            <v>Aerosoles sólidos (polvos orgánicos o inorgánicos, humo metálico o no metàlico y fibras</v>
          </cell>
        </row>
        <row r="22">
          <cell r="C22" t="str">
            <v>BIOLÓGICOS</v>
          </cell>
        </row>
        <row r="23">
          <cell r="C23" t="str">
            <v>Animales</v>
          </cell>
        </row>
        <row r="24">
          <cell r="C24" t="str">
            <v>Bacterias</v>
          </cell>
        </row>
        <row r="25">
          <cell r="C25" t="str">
            <v>Hongos</v>
          </cell>
        </row>
        <row r="26">
          <cell r="C26" t="str">
            <v>Virus</v>
          </cell>
        </row>
        <row r="27">
          <cell r="C27" t="str">
            <v>Plantas</v>
          </cell>
        </row>
        <row r="29">
          <cell r="C29" t="str">
            <v>PSICOSOCIAL</v>
          </cell>
        </row>
        <row r="30">
          <cell r="C30" t="str">
            <v>Tensión física</v>
          </cell>
        </row>
        <row r="31">
          <cell r="C31" t="str">
            <v>Tensión mental</v>
          </cell>
        </row>
        <row r="32">
          <cell r="C32" t="str">
            <v>Motivación deficiente</v>
          </cell>
        </row>
        <row r="33">
          <cell r="C33" t="str">
            <v>Organización del tiempo de trabajo</v>
          </cell>
        </row>
        <row r="35">
          <cell r="C35" t="str">
            <v>ERGONÓMICO</v>
          </cell>
        </row>
        <row r="36">
          <cell r="C36" t="str">
            <v>Derivados de la fuerza</v>
          </cell>
        </row>
        <row r="37">
          <cell r="C37" t="str">
            <v>Derivados de la postura</v>
          </cell>
        </row>
        <row r="38">
          <cell r="C38" t="str">
            <v>Derivados del movimiento</v>
          </cell>
        </row>
        <row r="40">
          <cell r="C40" t="str">
            <v>MECÁNICO</v>
          </cell>
        </row>
        <row r="41">
          <cell r="C41" t="str">
            <v>Caída de objetos</v>
          </cell>
        </row>
        <row r="42">
          <cell r="C42" t="str">
            <v>Movimiento de cargas</v>
          </cell>
        </row>
        <row r="43">
          <cell r="C43" t="str">
            <v>Contacto con sustancias químicas</v>
          </cell>
        </row>
        <row r="44">
          <cell r="C44" t="str">
            <v>Elementos cortantes, punzantes (incluye material vegetal)</v>
          </cell>
        </row>
        <row r="45">
          <cell r="C45" t="str">
            <v>Máquinas, herramientas o animales empleados en actividades de transporte</v>
          </cell>
        </row>
        <row r="46">
          <cell r="C46" t="str">
            <v>Material con potencial de liberar  energía (sòlidos, lìquidos o gases)</v>
          </cell>
        </row>
        <row r="47">
          <cell r="C47" t="str">
            <v>Partes en movimiento</v>
          </cell>
        </row>
        <row r="48">
          <cell r="C48" t="str">
            <v>Proyección de partículas</v>
          </cell>
        </row>
        <row r="49">
          <cell r="C49" t="str">
            <v>Superficies y elementos ásperos</v>
          </cell>
        </row>
        <row r="50">
          <cell r="C50" t="str">
            <v>Superficies y elementos calientes</v>
          </cell>
        </row>
        <row r="52">
          <cell r="C52" t="str">
            <v>ELÉCTRICO</v>
          </cell>
        </row>
        <row r="53">
          <cell r="C53" t="str">
            <v>Alta tensión ( Superior a 50 KV)</v>
          </cell>
        </row>
        <row r="54">
          <cell r="C54" t="str">
            <v>Media tensiòn ( 10 KV  a 50 KV )</v>
          </cell>
        </row>
        <row r="55">
          <cell r="C55" t="str">
            <v>Baja tensión  (inferior a 10 KV)</v>
          </cell>
        </row>
        <row r="56">
          <cell r="C56" t="str">
            <v>Electricidad estática</v>
          </cell>
        </row>
        <row r="58">
          <cell r="C58" t="str">
            <v>LOCATIVO</v>
          </cell>
        </row>
        <row r="59">
          <cell r="C59" t="str">
            <v>Sistemas de almacenamiento</v>
          </cell>
        </row>
        <row r="60">
          <cell r="C60" t="str">
            <v>Condiciones de orden y aseo</v>
          </cell>
        </row>
        <row r="61">
          <cell r="C61" t="str">
            <v>Condiciones del piso</v>
          </cell>
        </row>
        <row r="62">
          <cell r="C62" t="str">
            <v>Condiciones de las escaleras y barandas</v>
          </cell>
        </row>
        <row r="63">
          <cell r="C63" t="str">
            <v>Condiciones de la estructura e instalaciones</v>
          </cell>
        </row>
        <row r="64">
          <cell r="C64" t="str">
            <v>Trabajos en depositos de líquidos (incluye reservorios, rios,  etc)</v>
          </cell>
        </row>
        <row r="65">
          <cell r="C65" t="str">
            <v>Plagas</v>
          </cell>
        </row>
        <row r="66">
          <cell r="C66" t="str">
            <v>Basuras</v>
          </cell>
        </row>
        <row r="68">
          <cell r="C68" t="str">
            <v>DE SEGURIDAD</v>
          </cell>
        </row>
        <row r="69">
          <cell r="C69" t="str">
            <v>Incendio</v>
          </cell>
        </row>
        <row r="70">
          <cell r="C70" t="str">
            <v>Explosiòn</v>
          </cell>
        </row>
        <row r="71">
          <cell r="C71" t="str">
            <v>Robo</v>
          </cell>
        </row>
        <row r="72">
          <cell r="C72" t="str">
            <v>Transito</v>
          </cell>
        </row>
        <row r="73">
          <cell r="C73" t="str">
            <v>Trabajos en altura</v>
          </cell>
        </row>
        <row r="74">
          <cell r="C74" t="str">
            <v>Trabajos en caliente</v>
          </cell>
        </row>
        <row r="75">
          <cell r="C75" t="str">
            <v>Trabajos en espacios confinados</v>
          </cell>
        </row>
        <row r="76">
          <cell r="C76" t="str">
            <v>Robo de aeronaves</v>
          </cell>
        </row>
        <row r="77">
          <cell r="C77" t="str">
            <v>Interferencia ilícita</v>
          </cell>
        </row>
        <row r="78">
          <cell r="C78" t="str">
            <v>Accidente aéreo</v>
          </cell>
        </row>
        <row r="80">
          <cell r="C80" t="str">
            <v>NATURAL</v>
          </cell>
        </row>
        <row r="81">
          <cell r="C81" t="str">
            <v xml:space="preserve">Deslizamientos </v>
          </cell>
        </row>
        <row r="82">
          <cell r="C82" t="str">
            <v>Inundaciòn</v>
          </cell>
        </row>
        <row r="83">
          <cell r="C83" t="str">
            <v>Sismo</v>
          </cell>
        </row>
        <row r="84">
          <cell r="C84" t="str">
            <v>Tormentas elèctricas</v>
          </cell>
        </row>
        <row r="85">
          <cell r="C85" t="str">
            <v>Meteorológicos</v>
          </cell>
        </row>
      </sheetData>
      <sheetData sheetId="10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yana Paola Ortega Leguia" id="{66BB21D7-AB11-40EE-9751-C629E16255E6}" userId="S::dortega@coosalud.com::bc83a06c-c2d3-448f-aea5-a377afc76ce6" providerId="AD"/>
</personList>
</file>

<file path=xl/theme/theme1.xml><?xml version="1.0" encoding="utf-8"?>
<a:theme xmlns:a="http://schemas.openxmlformats.org/drawingml/2006/main" name="Tema de Office">
  <a:themeElements>
    <a:clrScheme name="GAMAP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D050"/>
      </a:accent1>
      <a:accent2>
        <a:srgbClr val="FFFF00"/>
      </a:accent2>
      <a:accent3>
        <a:srgbClr val="ED7D31"/>
      </a:accent3>
      <a:accent4>
        <a:srgbClr val="FF0000"/>
      </a:accent4>
      <a:accent5>
        <a:srgbClr val="C00000"/>
      </a:accent5>
      <a:accent6>
        <a:srgbClr val="833C0B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0" dT="2019-04-22T21:13:58.26" personId="{66BB21D7-AB11-40EE-9751-C629E16255E6}" id="{09A2DF3D-C304-46C1-9F28-196BEACCB4F1}">
    <text>Está definido más como un plan de acción porque solamente está desplegado en un grupo de riesgo actualmente.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881B-BEA3-4381-9BBE-E774E0A71784}">
  <dimension ref="A1:M48"/>
  <sheetViews>
    <sheetView showGridLines="0" zoomScale="90" zoomScaleNormal="90" workbookViewId="0">
      <selection activeCell="H17" sqref="H17"/>
    </sheetView>
  </sheetViews>
  <sheetFormatPr defaultColWidth="11.42578125" defaultRowHeight="15"/>
  <cols>
    <col min="1" max="1" width="4.5703125" customWidth="1"/>
    <col min="2" max="2" width="12.42578125" customWidth="1"/>
    <col min="3" max="3" width="5" customWidth="1"/>
    <col min="4" max="4" width="11.5703125" style="8" bestFit="1" customWidth="1"/>
    <col min="5" max="5" width="11.85546875" style="8" bestFit="1" customWidth="1"/>
    <col min="6" max="6" width="9.5703125" style="8" bestFit="1" customWidth="1"/>
    <col min="7" max="7" width="12.140625" style="8" bestFit="1" customWidth="1"/>
    <col min="8" max="8" width="13.42578125" style="8" bestFit="1" customWidth="1"/>
    <col min="10" max="10" width="6.5703125" customWidth="1"/>
    <col min="11" max="11" width="26.140625" customWidth="1"/>
    <col min="12" max="12" width="52.85546875" customWidth="1"/>
    <col min="13" max="13" width="46" bestFit="1" customWidth="1"/>
  </cols>
  <sheetData>
    <row r="1" spans="1:12" ht="23.25">
      <c r="A1" s="63" t="s">
        <v>0</v>
      </c>
    </row>
    <row r="3" spans="1:12" ht="15.75">
      <c r="A3" s="64" t="s">
        <v>1</v>
      </c>
    </row>
    <row r="5" spans="1:12" ht="15.75">
      <c r="B5" s="64" t="s">
        <v>2</v>
      </c>
      <c r="J5" s="64" t="s">
        <v>3</v>
      </c>
    </row>
    <row r="6" spans="1:12" ht="15.75" thickBot="1"/>
    <row r="7" spans="1:12">
      <c r="D7" s="130" t="s">
        <v>4</v>
      </c>
      <c r="E7" s="131"/>
      <c r="F7" s="131"/>
      <c r="G7" s="131"/>
      <c r="H7" s="132"/>
      <c r="J7" s="9" t="s">
        <v>5</v>
      </c>
    </row>
    <row r="8" spans="1:12" ht="15.75" thickBot="1">
      <c r="D8" s="31" t="s">
        <v>6</v>
      </c>
      <c r="E8" s="17" t="s">
        <v>7</v>
      </c>
      <c r="F8" s="17" t="s">
        <v>8</v>
      </c>
      <c r="G8" s="17" t="s">
        <v>9</v>
      </c>
      <c r="H8" s="32" t="s">
        <v>10</v>
      </c>
    </row>
    <row r="9" spans="1:12" ht="14.45" customHeight="1" thickBot="1">
      <c r="B9" s="11"/>
      <c r="D9" s="39">
        <v>1</v>
      </c>
      <c r="E9" s="40">
        <v>2</v>
      </c>
      <c r="F9" s="40">
        <v>3</v>
      </c>
      <c r="G9" s="40">
        <v>4</v>
      </c>
      <c r="H9" s="41">
        <v>5</v>
      </c>
      <c r="J9" s="123" t="s">
        <v>11</v>
      </c>
      <c r="K9" s="124"/>
      <c r="L9" s="47" t="s">
        <v>12</v>
      </c>
    </row>
    <row r="10" spans="1:12">
      <c r="A10" s="125" t="s">
        <v>13</v>
      </c>
      <c r="B10" s="42" t="s">
        <v>14</v>
      </c>
      <c r="C10" s="98">
        <v>5</v>
      </c>
      <c r="D10" s="92">
        <f>+$C10*D$9</f>
        <v>5</v>
      </c>
      <c r="E10" s="43">
        <f t="shared" ref="E10:H14" si="0">+$C10*E$9</f>
        <v>10</v>
      </c>
      <c r="F10" s="44">
        <f t="shared" si="0"/>
        <v>15</v>
      </c>
      <c r="G10" s="44">
        <f t="shared" si="0"/>
        <v>20</v>
      </c>
      <c r="H10" s="45">
        <f t="shared" si="0"/>
        <v>25</v>
      </c>
      <c r="J10" s="36"/>
      <c r="K10" s="19" t="s">
        <v>15</v>
      </c>
      <c r="L10" s="48" t="s">
        <v>16</v>
      </c>
    </row>
    <row r="11" spans="1:12">
      <c r="A11" s="126"/>
      <c r="B11" s="14" t="s">
        <v>17</v>
      </c>
      <c r="C11" s="99">
        <v>4</v>
      </c>
      <c r="D11" s="36">
        <f t="shared" ref="D11:D14" si="1">+$C11*D$9</f>
        <v>4</v>
      </c>
      <c r="E11" s="29">
        <f t="shared" si="0"/>
        <v>8</v>
      </c>
      <c r="F11" s="27">
        <f t="shared" si="0"/>
        <v>12</v>
      </c>
      <c r="G11" s="28">
        <f t="shared" si="0"/>
        <v>16</v>
      </c>
      <c r="H11" s="34">
        <f t="shared" si="0"/>
        <v>20</v>
      </c>
      <c r="J11" s="35"/>
      <c r="K11" s="13" t="s">
        <v>18</v>
      </c>
      <c r="L11" s="48" t="s">
        <v>19</v>
      </c>
    </row>
    <row r="12" spans="1:12">
      <c r="A12" s="126"/>
      <c r="B12" s="14" t="s">
        <v>20</v>
      </c>
      <c r="C12" s="99">
        <v>3</v>
      </c>
      <c r="D12" s="36">
        <f t="shared" si="1"/>
        <v>3</v>
      </c>
      <c r="E12" s="29">
        <f t="shared" si="0"/>
        <v>6</v>
      </c>
      <c r="F12" s="27">
        <f t="shared" si="0"/>
        <v>9</v>
      </c>
      <c r="G12" s="27">
        <f t="shared" si="0"/>
        <v>12</v>
      </c>
      <c r="H12" s="34">
        <f t="shared" si="0"/>
        <v>15</v>
      </c>
      <c r="J12" s="33"/>
      <c r="K12" s="13" t="s">
        <v>21</v>
      </c>
      <c r="L12" s="48" t="s">
        <v>22</v>
      </c>
    </row>
    <row r="13" spans="1:12" ht="15.75" thickBot="1">
      <c r="A13" s="126"/>
      <c r="B13" s="14" t="s">
        <v>23</v>
      </c>
      <c r="C13" s="99">
        <v>2</v>
      </c>
      <c r="D13" s="36">
        <f t="shared" si="1"/>
        <v>2</v>
      </c>
      <c r="E13" s="30">
        <f t="shared" si="0"/>
        <v>4</v>
      </c>
      <c r="F13" s="29">
        <f>+$C13*F$9</f>
        <v>6</v>
      </c>
      <c r="G13" s="29">
        <f t="shared" si="0"/>
        <v>8</v>
      </c>
      <c r="H13" s="94">
        <f t="shared" si="0"/>
        <v>10</v>
      </c>
      <c r="J13" s="49"/>
      <c r="K13" s="50" t="s">
        <v>24</v>
      </c>
      <c r="L13" s="51" t="s">
        <v>22</v>
      </c>
    </row>
    <row r="14" spans="1:12" ht="15.75" thickBot="1">
      <c r="A14" s="127"/>
      <c r="B14" s="46" t="s">
        <v>25</v>
      </c>
      <c r="C14" s="100">
        <v>1</v>
      </c>
      <c r="D14" s="37">
        <f t="shared" si="1"/>
        <v>1</v>
      </c>
      <c r="E14" s="38">
        <f t="shared" si="0"/>
        <v>2</v>
      </c>
      <c r="F14" s="38">
        <f t="shared" si="0"/>
        <v>3</v>
      </c>
      <c r="G14" s="38">
        <f t="shared" si="0"/>
        <v>4</v>
      </c>
      <c r="H14" s="93">
        <f t="shared" si="0"/>
        <v>5</v>
      </c>
    </row>
    <row r="15" spans="1:12">
      <c r="J15" s="9" t="s">
        <v>26</v>
      </c>
    </row>
    <row r="16" spans="1:12" ht="15.75" thickBot="1">
      <c r="B16" s="87"/>
      <c r="D16" s="88"/>
    </row>
    <row r="17" spans="2:13">
      <c r="B17" s="11" t="s">
        <v>13</v>
      </c>
      <c r="E17" s="10" t="s">
        <v>4</v>
      </c>
      <c r="J17" s="52" t="s">
        <v>27</v>
      </c>
      <c r="K17" s="53" t="s">
        <v>28</v>
      </c>
      <c r="L17" s="53" t="s">
        <v>29</v>
      </c>
      <c r="M17" s="54" t="s">
        <v>30</v>
      </c>
    </row>
    <row r="18" spans="2:13">
      <c r="B18" s="11" t="s">
        <v>14</v>
      </c>
      <c r="C18">
        <v>5</v>
      </c>
      <c r="E18" s="10" t="s">
        <v>6</v>
      </c>
      <c r="F18" s="8">
        <v>1</v>
      </c>
      <c r="J18" s="55">
        <v>1</v>
      </c>
      <c r="K18" s="15" t="s">
        <v>25</v>
      </c>
      <c r="L18" s="13" t="s">
        <v>31</v>
      </c>
      <c r="M18" s="48" t="s">
        <v>32</v>
      </c>
    </row>
    <row r="19" spans="2:13">
      <c r="B19" s="11" t="s">
        <v>17</v>
      </c>
      <c r="C19">
        <v>4</v>
      </c>
      <c r="E19" s="10" t="s">
        <v>7</v>
      </c>
      <c r="F19" s="8">
        <v>2</v>
      </c>
      <c r="J19" s="55">
        <v>2</v>
      </c>
      <c r="K19" s="15" t="s">
        <v>23</v>
      </c>
      <c r="L19" s="13" t="s">
        <v>33</v>
      </c>
      <c r="M19" s="48" t="s">
        <v>34</v>
      </c>
    </row>
    <row r="20" spans="2:13">
      <c r="B20" s="11" t="s">
        <v>20</v>
      </c>
      <c r="C20">
        <v>3</v>
      </c>
      <c r="E20" s="10" t="s">
        <v>8</v>
      </c>
      <c r="F20" s="8">
        <v>3</v>
      </c>
      <c r="J20" s="55">
        <v>3</v>
      </c>
      <c r="K20" s="15" t="s">
        <v>20</v>
      </c>
      <c r="L20" s="13" t="s">
        <v>35</v>
      </c>
      <c r="M20" s="48" t="s">
        <v>36</v>
      </c>
    </row>
    <row r="21" spans="2:13">
      <c r="B21" s="11" t="s">
        <v>23</v>
      </c>
      <c r="C21">
        <v>2</v>
      </c>
      <c r="E21" s="10" t="s">
        <v>9</v>
      </c>
      <c r="F21" s="8">
        <v>4</v>
      </c>
      <c r="J21" s="55">
        <v>4</v>
      </c>
      <c r="K21" s="15" t="s">
        <v>17</v>
      </c>
      <c r="L21" s="13" t="s">
        <v>37</v>
      </c>
      <c r="M21" s="48" t="s">
        <v>38</v>
      </c>
    </row>
    <row r="22" spans="2:13" ht="15.75" thickBot="1">
      <c r="B22" s="11" t="s">
        <v>25</v>
      </c>
      <c r="C22">
        <v>1</v>
      </c>
      <c r="E22" s="10" t="s">
        <v>10</v>
      </c>
      <c r="F22" s="8">
        <v>5</v>
      </c>
      <c r="J22" s="56">
        <v>5</v>
      </c>
      <c r="K22" s="57" t="s">
        <v>14</v>
      </c>
      <c r="L22" s="50" t="s">
        <v>39</v>
      </c>
      <c r="M22" s="51" t="s">
        <v>40</v>
      </c>
    </row>
    <row r="23" spans="2:13">
      <c r="J23" s="8"/>
    </row>
    <row r="24" spans="2:13">
      <c r="J24" s="9" t="s">
        <v>41</v>
      </c>
    </row>
    <row r="25" spans="2:13" ht="15.75" thickBot="1">
      <c r="J25" s="8"/>
    </row>
    <row r="26" spans="2:13">
      <c r="J26" s="52" t="s">
        <v>27</v>
      </c>
      <c r="K26" s="53" t="s">
        <v>4</v>
      </c>
      <c r="L26" s="58" t="s">
        <v>42</v>
      </c>
      <c r="M26" s="16"/>
    </row>
    <row r="27" spans="2:13" ht="30">
      <c r="J27" s="59">
        <v>1</v>
      </c>
      <c r="K27" s="15" t="s">
        <v>6</v>
      </c>
      <c r="L27" s="60" t="s">
        <v>43</v>
      </c>
      <c r="M27" s="16"/>
    </row>
    <row r="28" spans="2:13" ht="30">
      <c r="J28" s="59">
        <v>2</v>
      </c>
      <c r="K28" s="15" t="s">
        <v>7</v>
      </c>
      <c r="L28" s="60" t="s">
        <v>44</v>
      </c>
      <c r="M28" s="16"/>
    </row>
    <row r="29" spans="2:13" ht="30">
      <c r="J29" s="59">
        <v>3</v>
      </c>
      <c r="K29" s="15" t="s">
        <v>8</v>
      </c>
      <c r="L29" s="60" t="s">
        <v>45</v>
      </c>
      <c r="M29" s="16"/>
    </row>
    <row r="30" spans="2:13" ht="30">
      <c r="J30" s="59">
        <v>4</v>
      </c>
      <c r="K30" s="15" t="s">
        <v>9</v>
      </c>
      <c r="L30" s="60" t="s">
        <v>46</v>
      </c>
      <c r="M30" s="16"/>
    </row>
    <row r="31" spans="2:13" ht="30.75" thickBot="1">
      <c r="J31" s="61">
        <v>5</v>
      </c>
      <c r="K31" s="57" t="s">
        <v>10</v>
      </c>
      <c r="L31" s="62" t="s">
        <v>47</v>
      </c>
      <c r="M31" s="16"/>
    </row>
    <row r="32" spans="2:13" ht="15.75" thickBot="1"/>
    <row r="33" spans="10:13">
      <c r="J33" s="137" t="s">
        <v>48</v>
      </c>
      <c r="K33" s="138"/>
      <c r="L33" s="54" t="s">
        <v>4</v>
      </c>
    </row>
    <row r="34" spans="10:13" ht="30" customHeight="1">
      <c r="J34" s="128" t="s">
        <v>49</v>
      </c>
      <c r="K34" s="129"/>
      <c r="L34" s="133" t="s">
        <v>8</v>
      </c>
    </row>
    <row r="35" spans="10:13" ht="30" customHeight="1">
      <c r="J35" s="128" t="s">
        <v>50</v>
      </c>
      <c r="K35" s="129"/>
      <c r="L35" s="133"/>
    </row>
    <row r="36" spans="10:13" ht="30" customHeight="1">
      <c r="J36" s="128" t="s">
        <v>51</v>
      </c>
      <c r="K36" s="129"/>
      <c r="L36" s="133"/>
    </row>
    <row r="37" spans="10:13" ht="30" customHeight="1">
      <c r="J37" s="128" t="s">
        <v>52</v>
      </c>
      <c r="K37" s="129"/>
      <c r="L37" s="133"/>
    </row>
    <row r="38" spans="10:13" ht="30" customHeight="1">
      <c r="J38" s="128" t="s">
        <v>53</v>
      </c>
      <c r="K38" s="129"/>
      <c r="L38" s="133" t="s">
        <v>9</v>
      </c>
    </row>
    <row r="39" spans="10:13" ht="30" customHeight="1">
      <c r="J39" s="128" t="s">
        <v>54</v>
      </c>
      <c r="K39" s="129"/>
      <c r="L39" s="133"/>
    </row>
    <row r="40" spans="10:13" ht="30" customHeight="1">
      <c r="J40" s="128" t="s">
        <v>55</v>
      </c>
      <c r="K40" s="129"/>
      <c r="L40" s="133"/>
    </row>
    <row r="41" spans="10:13" ht="30" customHeight="1">
      <c r="J41" s="128" t="s">
        <v>56</v>
      </c>
      <c r="K41" s="129"/>
      <c r="L41" s="133"/>
    </row>
    <row r="42" spans="10:13" ht="30" customHeight="1">
      <c r="J42" s="128" t="s">
        <v>57</v>
      </c>
      <c r="K42" s="129"/>
      <c r="L42" s="133"/>
    </row>
    <row r="43" spans="10:13" ht="30" customHeight="1">
      <c r="J43" s="128" t="s">
        <v>58</v>
      </c>
      <c r="K43" s="129"/>
      <c r="L43" s="133" t="s">
        <v>10</v>
      </c>
    </row>
    <row r="44" spans="10:13" ht="30" customHeight="1">
      <c r="J44" s="128" t="s">
        <v>59</v>
      </c>
      <c r="K44" s="129"/>
      <c r="L44" s="133"/>
    </row>
    <row r="45" spans="10:13" ht="30" customHeight="1">
      <c r="J45" s="128" t="s">
        <v>60</v>
      </c>
      <c r="K45" s="129"/>
      <c r="L45" s="133"/>
    </row>
    <row r="46" spans="10:13" ht="30" customHeight="1">
      <c r="J46" s="128" t="s">
        <v>61</v>
      </c>
      <c r="K46" s="129"/>
      <c r="L46" s="133"/>
    </row>
    <row r="47" spans="10:13" ht="30" customHeight="1" thickBot="1">
      <c r="J47" s="135" t="s">
        <v>62</v>
      </c>
      <c r="K47" s="136"/>
      <c r="L47" s="134"/>
    </row>
    <row r="48" spans="10:13">
      <c r="M48" s="16"/>
    </row>
  </sheetData>
  <mergeCells count="21">
    <mergeCell ref="J42:K42"/>
    <mergeCell ref="J43:K43"/>
    <mergeCell ref="D7:H7"/>
    <mergeCell ref="L34:L37"/>
    <mergeCell ref="L38:L42"/>
    <mergeCell ref="L43:L47"/>
    <mergeCell ref="J44:K44"/>
    <mergeCell ref="J45:K45"/>
    <mergeCell ref="J46:K46"/>
    <mergeCell ref="J47:K47"/>
    <mergeCell ref="J33:K33"/>
    <mergeCell ref="J37:K37"/>
    <mergeCell ref="J38:K38"/>
    <mergeCell ref="J39:K39"/>
    <mergeCell ref="J40:K40"/>
    <mergeCell ref="J41:K41"/>
    <mergeCell ref="J9:K9"/>
    <mergeCell ref="A10:A14"/>
    <mergeCell ref="J34:K34"/>
    <mergeCell ref="J35:K35"/>
    <mergeCell ref="J36:K36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E98A-D7D6-49FF-8E62-9E32FB4BDAA4}">
  <sheetPr filterMode="1">
    <pageSetUpPr fitToPage="1"/>
  </sheetPr>
  <dimension ref="A1:Z140"/>
  <sheetViews>
    <sheetView tabSelected="1" zoomScale="70" zoomScaleNormal="70" workbookViewId="0">
      <pane ySplit="5" topLeftCell="A34" activePane="bottomLeft" state="frozen"/>
      <selection pane="bottomLeft" activeCell="A34" sqref="A34:A36"/>
    </sheetView>
  </sheetViews>
  <sheetFormatPr defaultColWidth="10.5703125" defaultRowHeight="15"/>
  <cols>
    <col min="1" max="1" width="17.28515625" style="3" customWidth="1"/>
    <col min="2" max="4" width="6.5703125" style="3" customWidth="1"/>
    <col min="5" max="7" width="5.5703125" style="3" customWidth="1"/>
    <col min="8" max="8" width="5.5703125" style="5" customWidth="1"/>
    <col min="9" max="9" width="26.28515625" style="7" customWidth="1"/>
    <col min="10" max="10" width="15.85546875" style="7" customWidth="1"/>
    <col min="11" max="11" width="11.42578125" style="18" customWidth="1"/>
    <col min="12" max="12" width="11.85546875" style="4" customWidth="1"/>
    <col min="13" max="13" width="30.28515625" style="1" customWidth="1"/>
    <col min="14" max="14" width="14.42578125" style="7" customWidth="1"/>
    <col min="15" max="15" width="12" style="7" customWidth="1"/>
    <col min="16" max="16" width="13.85546875" style="2" customWidth="1"/>
    <col min="17" max="17" width="9.42578125" style="2" customWidth="1"/>
    <col min="18" max="18" width="13" style="2" customWidth="1"/>
    <col min="19" max="19" width="12.5703125" style="7" customWidth="1"/>
    <col min="20" max="20" width="14.5703125" style="4" bestFit="1" customWidth="1"/>
    <col min="21" max="21" width="42.42578125" style="1" customWidth="1"/>
    <col min="22" max="22" width="17.140625" style="1" bestFit="1" customWidth="1"/>
    <col min="23" max="23" width="14.42578125" style="1" bestFit="1" customWidth="1"/>
    <col min="24" max="24" width="30.85546875" style="1" bestFit="1" customWidth="1"/>
    <col min="25" max="25" width="17.42578125" style="1" customWidth="1"/>
    <col min="26" max="16384" width="10.5703125" style="68"/>
  </cols>
  <sheetData>
    <row r="1" spans="1:25" ht="45.75" customHeight="1">
      <c r="A1" s="174"/>
      <c r="B1" s="175"/>
      <c r="C1" s="175"/>
      <c r="D1" s="175"/>
      <c r="E1" s="175"/>
      <c r="F1" s="175"/>
      <c r="G1" s="175"/>
      <c r="H1" s="175"/>
      <c r="I1" s="175"/>
      <c r="J1" s="178" t="s">
        <v>63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80"/>
      <c r="Y1" s="172" t="s">
        <v>64</v>
      </c>
    </row>
    <row r="2" spans="1:25" ht="15.75" thickBot="1">
      <c r="A2" s="176"/>
      <c r="B2" s="177"/>
      <c r="C2" s="177"/>
      <c r="D2" s="177"/>
      <c r="E2" s="177"/>
      <c r="F2" s="177"/>
      <c r="G2" s="177"/>
      <c r="H2" s="177"/>
      <c r="I2" s="177"/>
      <c r="J2" s="181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3"/>
      <c r="Y2" s="173"/>
    </row>
    <row r="3" spans="1:25" s="2" customFormat="1" ht="21">
      <c r="A3" s="184" t="s">
        <v>65</v>
      </c>
      <c r="B3" s="185"/>
      <c r="C3" s="185"/>
      <c r="D3" s="185"/>
      <c r="E3" s="185"/>
      <c r="F3" s="185"/>
      <c r="G3" s="185"/>
      <c r="H3" s="186"/>
      <c r="I3" s="186"/>
      <c r="J3" s="186"/>
      <c r="K3" s="186"/>
      <c r="L3" s="186"/>
      <c r="M3" s="187"/>
      <c r="N3" s="196" t="s">
        <v>66</v>
      </c>
      <c r="O3" s="197"/>
      <c r="P3" s="197"/>
      <c r="Q3" s="197"/>
      <c r="R3" s="197"/>
      <c r="S3" s="198"/>
      <c r="T3" s="196" t="s">
        <v>67</v>
      </c>
      <c r="U3" s="197"/>
      <c r="V3" s="197"/>
      <c r="W3" s="197"/>
      <c r="X3" s="197"/>
      <c r="Y3" s="198"/>
    </row>
    <row r="4" spans="1:25" s="2" customFormat="1">
      <c r="A4" s="82"/>
      <c r="B4" s="188" t="s">
        <v>68</v>
      </c>
      <c r="C4" s="188"/>
      <c r="D4" s="188"/>
      <c r="E4" s="189" t="s">
        <v>69</v>
      </c>
      <c r="F4" s="190"/>
      <c r="G4" s="190"/>
      <c r="H4" s="194"/>
      <c r="I4" s="194"/>
      <c r="J4" s="194"/>
      <c r="K4" s="194"/>
      <c r="L4" s="194"/>
      <c r="M4" s="195"/>
      <c r="N4" s="199"/>
      <c r="O4" s="200"/>
      <c r="P4" s="200"/>
      <c r="Q4" s="200"/>
      <c r="R4" s="200"/>
      <c r="S4" s="201"/>
      <c r="T4" s="199"/>
      <c r="U4" s="200"/>
      <c r="V4" s="200"/>
      <c r="W4" s="200"/>
      <c r="X4" s="200"/>
      <c r="Y4" s="201"/>
    </row>
    <row r="5" spans="1:25" s="3" customFormat="1" ht="90" customHeight="1">
      <c r="A5" s="83" t="s">
        <v>70</v>
      </c>
      <c r="B5" s="6" t="s">
        <v>71</v>
      </c>
      <c r="C5" s="6" t="s">
        <v>72</v>
      </c>
      <c r="D5" s="6" t="s">
        <v>73</v>
      </c>
      <c r="E5" s="72" t="s">
        <v>74</v>
      </c>
      <c r="F5" s="72" t="s">
        <v>75</v>
      </c>
      <c r="G5" s="73" t="s">
        <v>76</v>
      </c>
      <c r="H5" s="74" t="s">
        <v>77</v>
      </c>
      <c r="I5" s="6" t="s">
        <v>78</v>
      </c>
      <c r="J5" s="6" t="s">
        <v>79</v>
      </c>
      <c r="K5" s="6" t="s">
        <v>80</v>
      </c>
      <c r="L5" s="6" t="s">
        <v>81</v>
      </c>
      <c r="M5" s="76" t="s">
        <v>82</v>
      </c>
      <c r="N5" s="75" t="s">
        <v>83</v>
      </c>
      <c r="O5" s="6" t="s">
        <v>84</v>
      </c>
      <c r="P5" s="6" t="s">
        <v>83</v>
      </c>
      <c r="Q5" s="6" t="s">
        <v>84</v>
      </c>
      <c r="R5" s="6" t="s">
        <v>85</v>
      </c>
      <c r="S5" s="76" t="s">
        <v>86</v>
      </c>
      <c r="T5" s="75" t="s">
        <v>87</v>
      </c>
      <c r="U5" s="6" t="s">
        <v>88</v>
      </c>
      <c r="V5" s="6" t="s">
        <v>89</v>
      </c>
      <c r="W5" s="6" t="s">
        <v>90</v>
      </c>
      <c r="X5" s="6" t="s">
        <v>91</v>
      </c>
      <c r="Y5" s="76" t="s">
        <v>92</v>
      </c>
    </row>
    <row r="6" spans="1:25" s="69" customFormat="1" ht="28.5" hidden="1" customHeight="1">
      <c r="A6" s="191" t="s">
        <v>93</v>
      </c>
      <c r="B6" s="143" t="s">
        <v>94</v>
      </c>
      <c r="C6" s="143"/>
      <c r="D6" s="143"/>
      <c r="E6" s="143" t="s">
        <v>95</v>
      </c>
      <c r="F6" s="143" t="s">
        <v>96</v>
      </c>
      <c r="G6" s="143"/>
      <c r="H6" s="148" t="s">
        <v>97</v>
      </c>
      <c r="I6" s="150" t="s">
        <v>98</v>
      </c>
      <c r="J6" s="143" t="s">
        <v>99</v>
      </c>
      <c r="K6" s="143" t="s">
        <v>100</v>
      </c>
      <c r="L6" s="156" t="s">
        <v>101</v>
      </c>
      <c r="M6" s="149" t="s">
        <v>102</v>
      </c>
      <c r="N6" s="163" t="s">
        <v>20</v>
      </c>
      <c r="O6" s="166" t="s">
        <v>9</v>
      </c>
      <c r="P6" s="158">
        <f>+IFERROR(VLOOKUP(N6,CRITERIOS!$B$18:$C$22,2,FALSE),0)</f>
        <v>3</v>
      </c>
      <c r="Q6" s="158">
        <f>+IFERROR(VLOOKUP(O6,CRITERIOS!$E$18:$F$22,2,FALSE),0)</f>
        <v>4</v>
      </c>
      <c r="R6" s="158">
        <f t="shared" ref="R6:R77" si="0">+P6*Q6</f>
        <v>12</v>
      </c>
      <c r="S6" s="140" t="str">
        <f>IF(OR((AND(P6=4,Q6=1)),(AND(P6=3,Q6=1)),(AND(P6=2,Q6=1)),(AND(P6=2,Q6=2)),(AND(P6=1,Q6=1)),(AND(P6=1,Q6=2)),(AND(P6=1,Q6=3)),(AND(P6=1,Q6=4))),"Zona de Riesgo Baja",IF(OR((AND(P6=5,Q6=1)),(AND(P6=4,Q6=2)),(AND(P6=3,Q6=2)),(AND(P6=2,Q6=3)),(AND(P6=2,Q6=4)),(AND(P6=1,Q6=5))),"Zona de Riesgo Moderada",IF(OR((AND(P6=5,Q6=2)),(AND(P6=4,Q6=3)),(AND(P6=3,Q6=3)),(AND(P6=3,Q6=4)),(AND(P6=2,Q6=5))),"Zona de Riesgo Alta",IF(OR((AND(P6=5,Q6=3)),(AND(P6=5,Q6=4)),(AND(P6=5,Q6=5)),(AND(P6=4,Q6=4)),(AND(P6=4,Q6=5)),(AND(P6=3,Q6=5))),"Zona de Riesgo Extrema",""))))</f>
        <v>Zona de Riesgo Alta</v>
      </c>
      <c r="T6" s="119" t="s">
        <v>103</v>
      </c>
      <c r="U6" s="112" t="s">
        <v>104</v>
      </c>
      <c r="V6" s="112" t="s">
        <v>105</v>
      </c>
      <c r="W6" s="112" t="s">
        <v>106</v>
      </c>
      <c r="X6" s="112" t="s">
        <v>107</v>
      </c>
      <c r="Y6" s="118" t="s">
        <v>108</v>
      </c>
    </row>
    <row r="7" spans="1:25" s="69" customFormat="1" ht="28.5" hidden="1" customHeight="1">
      <c r="A7" s="192"/>
      <c r="B7" s="143"/>
      <c r="C7" s="143"/>
      <c r="D7" s="143"/>
      <c r="E7" s="143"/>
      <c r="F7" s="143"/>
      <c r="G7" s="143"/>
      <c r="H7" s="148"/>
      <c r="I7" s="150"/>
      <c r="J7" s="143"/>
      <c r="K7" s="143"/>
      <c r="L7" s="156"/>
      <c r="M7" s="149"/>
      <c r="N7" s="164"/>
      <c r="O7" s="167"/>
      <c r="P7" s="159"/>
      <c r="Q7" s="159"/>
      <c r="R7" s="159"/>
      <c r="S7" s="142"/>
      <c r="T7" s="119" t="s">
        <v>103</v>
      </c>
      <c r="U7" s="103" t="s">
        <v>109</v>
      </c>
      <c r="V7" s="112" t="s">
        <v>110</v>
      </c>
      <c r="W7" s="112" t="s">
        <v>111</v>
      </c>
      <c r="X7" s="112" t="s">
        <v>112</v>
      </c>
      <c r="Y7" s="118" t="s">
        <v>108</v>
      </c>
    </row>
    <row r="8" spans="1:25" s="69" customFormat="1" ht="54.75" hidden="1" customHeight="1">
      <c r="A8" s="192"/>
      <c r="B8" s="143"/>
      <c r="C8" s="143"/>
      <c r="D8" s="143"/>
      <c r="E8" s="143"/>
      <c r="F8" s="143"/>
      <c r="G8" s="143"/>
      <c r="H8" s="148"/>
      <c r="I8" s="150"/>
      <c r="J8" s="143"/>
      <c r="K8" s="103" t="s">
        <v>113</v>
      </c>
      <c r="L8" s="108" t="s">
        <v>101</v>
      </c>
      <c r="M8" s="104" t="s">
        <v>114</v>
      </c>
      <c r="N8" s="164"/>
      <c r="O8" s="167"/>
      <c r="P8" s="159"/>
      <c r="Q8" s="159"/>
      <c r="R8" s="159"/>
      <c r="S8" s="142"/>
      <c r="T8" s="119" t="s">
        <v>115</v>
      </c>
      <c r="U8" s="67" t="s">
        <v>116</v>
      </c>
      <c r="V8" s="112" t="s">
        <v>105</v>
      </c>
      <c r="W8" s="112" t="s">
        <v>106</v>
      </c>
      <c r="X8" s="112" t="s">
        <v>117</v>
      </c>
      <c r="Y8" s="118" t="s">
        <v>108</v>
      </c>
    </row>
    <row r="9" spans="1:25" s="69" customFormat="1" ht="45" hidden="1" customHeight="1">
      <c r="A9" s="193"/>
      <c r="B9" s="143"/>
      <c r="C9" s="143"/>
      <c r="D9" s="143"/>
      <c r="E9" s="143"/>
      <c r="F9" s="143"/>
      <c r="G9" s="143"/>
      <c r="H9" s="148"/>
      <c r="I9" s="150"/>
      <c r="J9" s="143"/>
      <c r="K9" s="103" t="s">
        <v>100</v>
      </c>
      <c r="L9" s="108" t="s">
        <v>118</v>
      </c>
      <c r="M9" s="104" t="s">
        <v>119</v>
      </c>
      <c r="N9" s="165"/>
      <c r="O9" s="168"/>
      <c r="P9" s="160"/>
      <c r="Q9" s="160"/>
      <c r="R9" s="160"/>
      <c r="S9" s="141"/>
      <c r="T9" s="119" t="s">
        <v>115</v>
      </c>
      <c r="U9" s="67" t="s">
        <v>120</v>
      </c>
      <c r="V9" s="112" t="s">
        <v>105</v>
      </c>
      <c r="W9" s="112" t="s">
        <v>106</v>
      </c>
      <c r="X9" s="112" t="s">
        <v>107</v>
      </c>
      <c r="Y9" s="118" t="s">
        <v>108</v>
      </c>
    </row>
    <row r="10" spans="1:25" s="69" customFormat="1" ht="30" hidden="1" customHeight="1">
      <c r="A10" s="191" t="s">
        <v>93</v>
      </c>
      <c r="B10" s="143" t="s">
        <v>94</v>
      </c>
      <c r="C10" s="143"/>
      <c r="D10" s="143"/>
      <c r="E10" s="143" t="s">
        <v>96</v>
      </c>
      <c r="F10" s="143"/>
      <c r="G10" s="143"/>
      <c r="H10" s="148" t="s">
        <v>121</v>
      </c>
      <c r="I10" s="151" t="s">
        <v>122</v>
      </c>
      <c r="J10" s="143" t="s">
        <v>123</v>
      </c>
      <c r="K10" s="143" t="s">
        <v>124</v>
      </c>
      <c r="L10" s="156" t="s">
        <v>118</v>
      </c>
      <c r="M10" s="149" t="s">
        <v>125</v>
      </c>
      <c r="N10" s="146" t="s">
        <v>17</v>
      </c>
      <c r="O10" s="147" t="s">
        <v>10</v>
      </c>
      <c r="P10" s="139">
        <f>+IFERROR(VLOOKUP(N10,CRITERIOS!$B$18:$C$22,2,FALSE),0)</f>
        <v>4</v>
      </c>
      <c r="Q10" s="139">
        <f>+IFERROR(VLOOKUP(O10,CRITERIOS!$E$18:$F$22,2,FALSE),0)</f>
        <v>5</v>
      </c>
      <c r="R10" s="139">
        <f t="shared" si="0"/>
        <v>20</v>
      </c>
      <c r="S10" s="140" t="str">
        <f>IF(OR((AND(P10=4,Q10=1)),(AND(P10=3,Q10=1)),(AND(P10=2,Q10=1)),(AND(P10=2,Q10=2)),(AND(P10=1,Q10=1)),(AND(P10=1,Q10=2)),(AND(P10=1,Q10=3)),(AND(P10=1,Q10=4))),"Zona de Riesgo Baja",IF(OR((AND(P10=5,Q10=1)),(AND(P10=4,Q10=2)),(AND(P10=3,Q10=2)),(AND(P10=2,Q10=3)),(AND(P10=2,Q10=4)),(AND(P10=1,Q10=5))),"Zona de Riesgo Moderada",IF(OR((AND(P10=5,Q10=2)),(AND(P10=4,Q10=3)),(AND(P10=3,Q10=3)),(AND(P10=3,Q10=4)),(AND(P10=2,Q10=5))),"Zona de Riesgo Alta",IF(OR((AND(P10=5,Q10=3)),(AND(P10=5,Q10=4)),(AND(P10=5,Q10=5)),(AND(P10=4,Q10=4)),(AND(P10=4,Q10=5)),(AND(P10=3,Q10=5))),"Zona de Riesgo Extrema",""))))</f>
        <v>Zona de Riesgo Extrema</v>
      </c>
      <c r="T10" s="119" t="s">
        <v>115</v>
      </c>
      <c r="U10" s="112" t="s">
        <v>126</v>
      </c>
      <c r="V10" s="112" t="s">
        <v>127</v>
      </c>
      <c r="W10" s="112" t="s">
        <v>106</v>
      </c>
      <c r="X10" s="112" t="s">
        <v>107</v>
      </c>
      <c r="Y10" s="118" t="s">
        <v>128</v>
      </c>
    </row>
    <row r="11" spans="1:25" s="69" customFormat="1" ht="45" hidden="1">
      <c r="A11" s="192"/>
      <c r="B11" s="143"/>
      <c r="C11" s="143"/>
      <c r="D11" s="143"/>
      <c r="E11" s="143"/>
      <c r="F11" s="143"/>
      <c r="G11" s="143"/>
      <c r="H11" s="148"/>
      <c r="I11" s="151"/>
      <c r="J11" s="143"/>
      <c r="K11" s="143"/>
      <c r="L11" s="156"/>
      <c r="M11" s="149"/>
      <c r="N11" s="146"/>
      <c r="O11" s="147"/>
      <c r="P11" s="139"/>
      <c r="Q11" s="139"/>
      <c r="R11" s="139"/>
      <c r="S11" s="142"/>
      <c r="T11" s="119" t="s">
        <v>103</v>
      </c>
      <c r="U11" s="12" t="s">
        <v>129</v>
      </c>
      <c r="V11" s="112" t="s">
        <v>105</v>
      </c>
      <c r="W11" s="112" t="s">
        <v>106</v>
      </c>
      <c r="X11" s="112" t="s">
        <v>130</v>
      </c>
      <c r="Y11" s="118" t="s">
        <v>108</v>
      </c>
    </row>
    <row r="12" spans="1:25" s="69" customFormat="1" ht="45" hidden="1">
      <c r="A12" s="192"/>
      <c r="B12" s="143"/>
      <c r="C12" s="143"/>
      <c r="D12" s="143"/>
      <c r="E12" s="143"/>
      <c r="F12" s="143"/>
      <c r="G12" s="143"/>
      <c r="H12" s="148"/>
      <c r="I12" s="151"/>
      <c r="J12" s="143"/>
      <c r="K12" s="103" t="s">
        <v>124</v>
      </c>
      <c r="L12" s="108" t="s">
        <v>118</v>
      </c>
      <c r="M12" s="104" t="s">
        <v>131</v>
      </c>
      <c r="N12" s="146"/>
      <c r="O12" s="147"/>
      <c r="P12" s="139"/>
      <c r="Q12" s="139"/>
      <c r="R12" s="139"/>
      <c r="S12" s="142"/>
      <c r="T12" s="119" t="s">
        <v>103</v>
      </c>
      <c r="U12" s="12" t="s">
        <v>129</v>
      </c>
      <c r="V12" s="112" t="s">
        <v>105</v>
      </c>
      <c r="W12" s="112" t="s">
        <v>106</v>
      </c>
      <c r="X12" s="112" t="s">
        <v>130</v>
      </c>
      <c r="Y12" s="118" t="s">
        <v>108</v>
      </c>
    </row>
    <row r="13" spans="1:25" s="69" customFormat="1" ht="27.6" hidden="1" customHeight="1">
      <c r="A13" s="193"/>
      <c r="B13" s="143"/>
      <c r="C13" s="143"/>
      <c r="D13" s="143"/>
      <c r="E13" s="143"/>
      <c r="F13" s="143"/>
      <c r="G13" s="143"/>
      <c r="H13" s="148"/>
      <c r="I13" s="151"/>
      <c r="J13" s="143"/>
      <c r="K13" s="103" t="s">
        <v>124</v>
      </c>
      <c r="L13" s="108" t="s">
        <v>118</v>
      </c>
      <c r="M13" s="104" t="s">
        <v>132</v>
      </c>
      <c r="N13" s="146"/>
      <c r="O13" s="147"/>
      <c r="P13" s="139"/>
      <c r="Q13" s="139"/>
      <c r="R13" s="139"/>
      <c r="S13" s="141"/>
      <c r="T13" s="119" t="s">
        <v>115</v>
      </c>
      <c r="U13" s="67" t="s">
        <v>133</v>
      </c>
      <c r="V13" s="112" t="s">
        <v>105</v>
      </c>
      <c r="W13" s="112" t="s">
        <v>106</v>
      </c>
      <c r="X13" s="112" t="s">
        <v>117</v>
      </c>
      <c r="Y13" s="118" t="s">
        <v>108</v>
      </c>
    </row>
    <row r="14" spans="1:25" s="69" customFormat="1" ht="120" hidden="1">
      <c r="A14" s="191" t="s">
        <v>134</v>
      </c>
      <c r="B14" s="143" t="s">
        <v>94</v>
      </c>
      <c r="C14" s="143"/>
      <c r="D14" s="143"/>
      <c r="E14" s="143" t="s">
        <v>95</v>
      </c>
      <c r="F14" s="143" t="s">
        <v>135</v>
      </c>
      <c r="G14" s="143"/>
      <c r="H14" s="148" t="s">
        <v>136</v>
      </c>
      <c r="I14" s="151" t="s">
        <v>137</v>
      </c>
      <c r="J14" s="143" t="s">
        <v>138</v>
      </c>
      <c r="K14" s="103" t="s">
        <v>139</v>
      </c>
      <c r="L14" s="103" t="s">
        <v>118</v>
      </c>
      <c r="M14" s="104" t="s">
        <v>140</v>
      </c>
      <c r="N14" s="146" t="s">
        <v>20</v>
      </c>
      <c r="O14" s="147" t="s">
        <v>9</v>
      </c>
      <c r="P14" s="139">
        <f>+IFERROR(VLOOKUP(N14,CRITERIOS!$B$18:$C$22,2,FALSE),0)</f>
        <v>3</v>
      </c>
      <c r="Q14" s="139">
        <f>+IFERROR(VLOOKUP(O14,CRITERIOS!$E$18:$F$22,2,FALSE),0)</f>
        <v>4</v>
      </c>
      <c r="R14" s="139">
        <f t="shared" si="0"/>
        <v>12</v>
      </c>
      <c r="S14" s="140" t="str">
        <f>IF(OR((AND(P14=4,Q14=1)),(AND(P14=3,Q14=1)),(AND(P14=2,Q14=1)),(AND(P14=2,Q14=2)),(AND(P14=1,Q14=1)),(AND(P14=1,Q14=2)),(AND(P14=1,Q14=3)),(AND(P14=1,Q14=4))),"Zona de Riesgo Baja",IF(OR((AND(P14=5,Q14=1)),(AND(P14=4,Q14=2)),(AND(P14=3,Q14=2)),(AND(P14=2,Q14=3)),(AND(P14=2,Q14=4)),(AND(P14=1,Q14=5))),"Zona de Riesgo Moderada",IF(OR((AND(P14=5,Q14=2)),(AND(P14=4,Q14=3)),(AND(P14=3,Q14=3)),(AND(P14=3,Q14=4)),(AND(P14=2,Q14=5))),"Zona de Riesgo Alta",IF(OR((AND(P14=5,Q14=3)),(AND(P14=5,Q14=4)),(AND(P14=5,Q14=5)),(AND(P14=4,Q14=4)),(AND(P14=4,Q14=5)),(AND(P14=3,Q14=5))),"Zona de Riesgo Extrema",""))))</f>
        <v>Zona de Riesgo Alta</v>
      </c>
      <c r="T14" s="116" t="s">
        <v>141</v>
      </c>
      <c r="U14" s="112" t="s">
        <v>142</v>
      </c>
      <c r="V14" s="112" t="s">
        <v>143</v>
      </c>
      <c r="W14" s="112" t="s">
        <v>106</v>
      </c>
      <c r="X14" s="112" t="s">
        <v>117</v>
      </c>
      <c r="Y14" s="118" t="s">
        <v>108</v>
      </c>
    </row>
    <row r="15" spans="1:25" s="69" customFormat="1" ht="30" hidden="1">
      <c r="A15" s="192"/>
      <c r="B15" s="143"/>
      <c r="C15" s="143"/>
      <c r="D15" s="143"/>
      <c r="E15" s="143"/>
      <c r="F15" s="143"/>
      <c r="G15" s="143"/>
      <c r="H15" s="148"/>
      <c r="I15" s="151"/>
      <c r="J15" s="143"/>
      <c r="K15" s="143" t="s">
        <v>139</v>
      </c>
      <c r="L15" s="143" t="s">
        <v>101</v>
      </c>
      <c r="M15" s="149" t="s">
        <v>144</v>
      </c>
      <c r="N15" s="146"/>
      <c r="O15" s="147"/>
      <c r="P15" s="139"/>
      <c r="Q15" s="139"/>
      <c r="R15" s="139"/>
      <c r="S15" s="142"/>
      <c r="T15" s="116" t="s">
        <v>115</v>
      </c>
      <c r="U15" s="112" t="s">
        <v>145</v>
      </c>
      <c r="V15" s="112" t="s">
        <v>146</v>
      </c>
      <c r="W15" s="112" t="s">
        <v>106</v>
      </c>
      <c r="X15" s="112" t="s">
        <v>130</v>
      </c>
      <c r="Y15" s="118" t="s">
        <v>108</v>
      </c>
    </row>
    <row r="16" spans="1:25" s="69" customFormat="1" ht="30" hidden="1">
      <c r="A16" s="192"/>
      <c r="B16" s="143"/>
      <c r="C16" s="143"/>
      <c r="D16" s="143"/>
      <c r="E16" s="143"/>
      <c r="F16" s="143"/>
      <c r="G16" s="143"/>
      <c r="H16" s="148"/>
      <c r="I16" s="151"/>
      <c r="J16" s="143"/>
      <c r="K16" s="143"/>
      <c r="L16" s="143"/>
      <c r="M16" s="149"/>
      <c r="N16" s="146"/>
      <c r="O16" s="147"/>
      <c r="P16" s="139"/>
      <c r="Q16" s="139"/>
      <c r="R16" s="139"/>
      <c r="S16" s="142"/>
      <c r="T16" s="116" t="s">
        <v>115</v>
      </c>
      <c r="U16" s="112" t="s">
        <v>147</v>
      </c>
      <c r="V16" s="112" t="s">
        <v>148</v>
      </c>
      <c r="W16" s="112" t="s">
        <v>106</v>
      </c>
      <c r="X16" s="112" t="s">
        <v>130</v>
      </c>
      <c r="Y16" s="118" t="s">
        <v>108</v>
      </c>
    </row>
    <row r="17" spans="1:25" s="69" customFormat="1" ht="45" hidden="1">
      <c r="A17" s="192"/>
      <c r="B17" s="143"/>
      <c r="C17" s="143"/>
      <c r="D17" s="143"/>
      <c r="E17" s="143"/>
      <c r="F17" s="143"/>
      <c r="G17" s="143"/>
      <c r="H17" s="148"/>
      <c r="I17" s="151"/>
      <c r="J17" s="143"/>
      <c r="K17" s="143"/>
      <c r="L17" s="143"/>
      <c r="M17" s="149"/>
      <c r="N17" s="146"/>
      <c r="O17" s="147"/>
      <c r="P17" s="139"/>
      <c r="Q17" s="139"/>
      <c r="R17" s="139"/>
      <c r="S17" s="142"/>
      <c r="T17" s="116" t="s">
        <v>115</v>
      </c>
      <c r="U17" s="112" t="s">
        <v>149</v>
      </c>
      <c r="V17" s="112" t="s">
        <v>146</v>
      </c>
      <c r="W17" s="112" t="s">
        <v>106</v>
      </c>
      <c r="X17" s="112" t="s">
        <v>130</v>
      </c>
      <c r="Y17" s="118" t="s">
        <v>108</v>
      </c>
    </row>
    <row r="18" spans="1:25" s="69" customFormat="1" ht="30" hidden="1">
      <c r="A18" s="192"/>
      <c r="B18" s="143"/>
      <c r="C18" s="143"/>
      <c r="D18" s="143"/>
      <c r="E18" s="143"/>
      <c r="F18" s="143"/>
      <c r="G18" s="143"/>
      <c r="H18" s="148"/>
      <c r="I18" s="151"/>
      <c r="J18" s="143"/>
      <c r="K18" s="143"/>
      <c r="L18" s="143"/>
      <c r="M18" s="149"/>
      <c r="N18" s="146"/>
      <c r="O18" s="147"/>
      <c r="P18" s="139"/>
      <c r="Q18" s="139"/>
      <c r="R18" s="139"/>
      <c r="S18" s="142"/>
      <c r="T18" s="116" t="s">
        <v>103</v>
      </c>
      <c r="U18" s="112" t="s">
        <v>150</v>
      </c>
      <c r="V18" s="112" t="s">
        <v>151</v>
      </c>
      <c r="W18" s="112" t="s">
        <v>111</v>
      </c>
      <c r="X18" s="112" t="s">
        <v>112</v>
      </c>
      <c r="Y18" s="118" t="s">
        <v>108</v>
      </c>
    </row>
    <row r="19" spans="1:25" s="69" customFormat="1" ht="30" hidden="1">
      <c r="A19" s="192"/>
      <c r="B19" s="143"/>
      <c r="C19" s="143"/>
      <c r="D19" s="143"/>
      <c r="E19" s="143"/>
      <c r="F19" s="143"/>
      <c r="G19" s="143"/>
      <c r="H19" s="148"/>
      <c r="I19" s="151"/>
      <c r="J19" s="143"/>
      <c r="K19" s="103" t="s">
        <v>100</v>
      </c>
      <c r="L19" s="103" t="s">
        <v>101</v>
      </c>
      <c r="M19" s="104" t="s">
        <v>152</v>
      </c>
      <c r="N19" s="146"/>
      <c r="O19" s="147"/>
      <c r="P19" s="139"/>
      <c r="Q19" s="139"/>
      <c r="R19" s="139"/>
      <c r="S19" s="142"/>
      <c r="T19" s="161" t="s">
        <v>103</v>
      </c>
      <c r="U19" s="155" t="s">
        <v>153</v>
      </c>
      <c r="V19" s="147" t="s">
        <v>154</v>
      </c>
      <c r="W19" s="147" t="s">
        <v>111</v>
      </c>
      <c r="X19" s="147" t="s">
        <v>112</v>
      </c>
      <c r="Y19" s="162" t="s">
        <v>108</v>
      </c>
    </row>
    <row r="20" spans="1:25" s="69" customFormat="1" ht="30" hidden="1">
      <c r="A20" s="193"/>
      <c r="B20" s="143"/>
      <c r="C20" s="143"/>
      <c r="D20" s="143"/>
      <c r="E20" s="143"/>
      <c r="F20" s="143"/>
      <c r="G20" s="143"/>
      <c r="H20" s="148"/>
      <c r="I20" s="151"/>
      <c r="J20" s="143"/>
      <c r="K20" s="108" t="s">
        <v>100</v>
      </c>
      <c r="L20" s="108" t="s">
        <v>101</v>
      </c>
      <c r="M20" s="104" t="s">
        <v>155</v>
      </c>
      <c r="N20" s="146"/>
      <c r="O20" s="147"/>
      <c r="P20" s="139"/>
      <c r="Q20" s="139"/>
      <c r="R20" s="139"/>
      <c r="S20" s="141"/>
      <c r="T20" s="161"/>
      <c r="U20" s="155"/>
      <c r="V20" s="147"/>
      <c r="W20" s="147"/>
      <c r="X20" s="147"/>
      <c r="Y20" s="162"/>
    </row>
    <row r="21" spans="1:25" s="69" customFormat="1" ht="30" hidden="1">
      <c r="A21" s="191" t="s">
        <v>134</v>
      </c>
      <c r="B21" s="143" t="s">
        <v>94</v>
      </c>
      <c r="C21" s="143"/>
      <c r="D21" s="143"/>
      <c r="E21" s="143" t="s">
        <v>96</v>
      </c>
      <c r="F21" s="143"/>
      <c r="G21" s="143"/>
      <c r="H21" s="148" t="s">
        <v>156</v>
      </c>
      <c r="I21" s="151" t="s">
        <v>157</v>
      </c>
      <c r="J21" s="143" t="s">
        <v>138</v>
      </c>
      <c r="K21" s="143" t="s">
        <v>100</v>
      </c>
      <c r="L21" s="143" t="s">
        <v>118</v>
      </c>
      <c r="M21" s="149" t="s">
        <v>158</v>
      </c>
      <c r="N21" s="146" t="s">
        <v>20</v>
      </c>
      <c r="O21" s="147" t="s">
        <v>8</v>
      </c>
      <c r="P21" s="139">
        <f>+IFERROR(VLOOKUP(N21,CRITERIOS!$B$18:$C$22,2,FALSE),0)</f>
        <v>3</v>
      </c>
      <c r="Q21" s="139">
        <f>+IFERROR(VLOOKUP(O21,CRITERIOS!$E$18:$F$22,2,FALSE),0)</f>
        <v>3</v>
      </c>
      <c r="R21" s="139">
        <f t="shared" si="0"/>
        <v>9</v>
      </c>
      <c r="S21" s="140" t="str">
        <f>IF(OR((AND(P21=4,Q21=1)),(AND(P21=3,Q21=1)),(AND(P21=2,Q21=1)),(AND(P21=2,Q21=2)),(AND(P21=1,Q21=1)),(AND(P21=1,Q21=2)),(AND(P21=1,Q21=3)),(AND(P21=1,Q21=4))),"Zona de Riesgo Baja",IF(OR((AND(P21=5,Q21=1)),(AND(P21=4,Q21=2)),(AND(P21=3,Q21=2)),(AND(P21=2,Q21=3)),(AND(P21=2,Q21=4)),(AND(P21=1,Q21=5))),"Zona de Riesgo Moderada",IF(OR((AND(P21=5,Q21=2)),(AND(P21=4,Q21=3)),(AND(P21=3,Q21=3)),(AND(P21=3,Q21=4)),(AND(P21=2,Q21=5))),"Zona de Riesgo Alta",IF(OR((AND(P21=5,Q21=3)),(AND(P21=5,Q21=4)),(AND(P21=5,Q21=5)),(AND(P21=4,Q21=4)),(AND(P21=4,Q21=5)),(AND(P21=3,Q21=5))),"Zona de Riesgo Extrema",""))))</f>
        <v>Zona de Riesgo Alta</v>
      </c>
      <c r="T21" s="116" t="s">
        <v>103</v>
      </c>
      <c r="U21" s="112" t="s">
        <v>159</v>
      </c>
      <c r="V21" s="112" t="s">
        <v>143</v>
      </c>
      <c r="W21" s="112" t="s">
        <v>106</v>
      </c>
      <c r="X21" s="112" t="s">
        <v>160</v>
      </c>
      <c r="Y21" s="118" t="s">
        <v>108</v>
      </c>
    </row>
    <row r="22" spans="1:25" s="69" customFormat="1" ht="30" hidden="1">
      <c r="A22" s="192"/>
      <c r="B22" s="143"/>
      <c r="C22" s="143"/>
      <c r="D22" s="143"/>
      <c r="E22" s="143"/>
      <c r="F22" s="143"/>
      <c r="G22" s="143"/>
      <c r="H22" s="148"/>
      <c r="I22" s="151"/>
      <c r="J22" s="143"/>
      <c r="K22" s="143"/>
      <c r="L22" s="143"/>
      <c r="M22" s="149"/>
      <c r="N22" s="146"/>
      <c r="O22" s="147"/>
      <c r="P22" s="139"/>
      <c r="Q22" s="139"/>
      <c r="R22" s="139"/>
      <c r="S22" s="142"/>
      <c r="T22" s="116" t="s">
        <v>103</v>
      </c>
      <c r="U22" s="112" t="s">
        <v>161</v>
      </c>
      <c r="V22" s="112" t="s">
        <v>143</v>
      </c>
      <c r="W22" s="112" t="s">
        <v>106</v>
      </c>
      <c r="X22" s="112" t="s">
        <v>162</v>
      </c>
      <c r="Y22" s="118" t="s">
        <v>128</v>
      </c>
    </row>
    <row r="23" spans="1:25" s="69" customFormat="1" ht="30" hidden="1">
      <c r="A23" s="192"/>
      <c r="B23" s="143"/>
      <c r="C23" s="143"/>
      <c r="D23" s="143"/>
      <c r="E23" s="143"/>
      <c r="F23" s="143"/>
      <c r="G23" s="143"/>
      <c r="H23" s="148"/>
      <c r="I23" s="151"/>
      <c r="J23" s="143"/>
      <c r="K23" s="143"/>
      <c r="L23" s="143"/>
      <c r="M23" s="149"/>
      <c r="N23" s="146"/>
      <c r="O23" s="147"/>
      <c r="P23" s="139"/>
      <c r="Q23" s="139"/>
      <c r="R23" s="139"/>
      <c r="S23" s="142"/>
      <c r="T23" s="116" t="s">
        <v>115</v>
      </c>
      <c r="U23" s="112" t="s">
        <v>163</v>
      </c>
      <c r="V23" s="112" t="s">
        <v>105</v>
      </c>
      <c r="W23" s="112" t="s">
        <v>106</v>
      </c>
      <c r="X23" s="112" t="s">
        <v>160</v>
      </c>
      <c r="Y23" s="118" t="s">
        <v>108</v>
      </c>
    </row>
    <row r="24" spans="1:25" s="69" customFormat="1" ht="30" hidden="1">
      <c r="A24" s="192"/>
      <c r="B24" s="143"/>
      <c r="C24" s="143"/>
      <c r="D24" s="143"/>
      <c r="E24" s="143"/>
      <c r="F24" s="143"/>
      <c r="G24" s="143"/>
      <c r="H24" s="148"/>
      <c r="I24" s="151"/>
      <c r="J24" s="143"/>
      <c r="K24" s="143"/>
      <c r="L24" s="143"/>
      <c r="M24" s="149"/>
      <c r="N24" s="146"/>
      <c r="O24" s="147"/>
      <c r="P24" s="139"/>
      <c r="Q24" s="139"/>
      <c r="R24" s="139"/>
      <c r="S24" s="142"/>
      <c r="T24" s="116" t="s">
        <v>103</v>
      </c>
      <c r="U24" s="112" t="s">
        <v>164</v>
      </c>
      <c r="V24" s="112" t="s">
        <v>105</v>
      </c>
      <c r="W24" s="112" t="s">
        <v>106</v>
      </c>
      <c r="X24" s="112" t="s">
        <v>160</v>
      </c>
      <c r="Y24" s="118" t="s">
        <v>108</v>
      </c>
    </row>
    <row r="25" spans="1:25" s="69" customFormat="1" ht="30" hidden="1">
      <c r="A25" s="192"/>
      <c r="B25" s="143"/>
      <c r="C25" s="143"/>
      <c r="D25" s="143"/>
      <c r="E25" s="143"/>
      <c r="F25" s="143"/>
      <c r="G25" s="143"/>
      <c r="H25" s="148"/>
      <c r="I25" s="151"/>
      <c r="J25" s="143"/>
      <c r="K25" s="143"/>
      <c r="L25" s="143"/>
      <c r="M25" s="149"/>
      <c r="N25" s="146"/>
      <c r="O25" s="147"/>
      <c r="P25" s="139"/>
      <c r="Q25" s="139"/>
      <c r="R25" s="139"/>
      <c r="S25" s="142"/>
      <c r="T25" s="116" t="s">
        <v>115</v>
      </c>
      <c r="U25" s="112" t="s">
        <v>165</v>
      </c>
      <c r="V25" s="112" t="s">
        <v>151</v>
      </c>
      <c r="W25" s="112" t="s">
        <v>106</v>
      </c>
      <c r="X25" s="112" t="s">
        <v>166</v>
      </c>
      <c r="Y25" s="118" t="s">
        <v>108</v>
      </c>
    </row>
    <row r="26" spans="1:25" s="69" customFormat="1" ht="30" hidden="1">
      <c r="A26" s="192"/>
      <c r="B26" s="143"/>
      <c r="C26" s="143"/>
      <c r="D26" s="143"/>
      <c r="E26" s="143"/>
      <c r="F26" s="143"/>
      <c r="G26" s="143"/>
      <c r="H26" s="148"/>
      <c r="I26" s="151"/>
      <c r="J26" s="143"/>
      <c r="K26" s="143" t="s">
        <v>113</v>
      </c>
      <c r="L26" s="143" t="s">
        <v>118</v>
      </c>
      <c r="M26" s="149" t="s">
        <v>167</v>
      </c>
      <c r="N26" s="146"/>
      <c r="O26" s="147"/>
      <c r="P26" s="139"/>
      <c r="Q26" s="139"/>
      <c r="R26" s="139"/>
      <c r="S26" s="142"/>
      <c r="T26" s="116" t="s">
        <v>103</v>
      </c>
      <c r="U26" s="112" t="s">
        <v>168</v>
      </c>
      <c r="V26" s="112" t="s">
        <v>151</v>
      </c>
      <c r="W26" s="112" t="s">
        <v>106</v>
      </c>
      <c r="X26" s="112" t="s">
        <v>166</v>
      </c>
      <c r="Y26" s="118" t="s">
        <v>108</v>
      </c>
    </row>
    <row r="27" spans="1:25" s="69" customFormat="1" ht="30" hidden="1">
      <c r="A27" s="192"/>
      <c r="B27" s="143"/>
      <c r="C27" s="143"/>
      <c r="D27" s="143"/>
      <c r="E27" s="143"/>
      <c r="F27" s="143"/>
      <c r="G27" s="143"/>
      <c r="H27" s="148"/>
      <c r="I27" s="151"/>
      <c r="J27" s="143"/>
      <c r="K27" s="143"/>
      <c r="L27" s="143"/>
      <c r="M27" s="149"/>
      <c r="N27" s="146"/>
      <c r="O27" s="147"/>
      <c r="P27" s="139"/>
      <c r="Q27" s="139"/>
      <c r="R27" s="139"/>
      <c r="S27" s="142"/>
      <c r="T27" s="116" t="s">
        <v>115</v>
      </c>
      <c r="U27" s="112" t="s">
        <v>169</v>
      </c>
      <c r="V27" s="112" t="s">
        <v>151</v>
      </c>
      <c r="W27" s="112" t="s">
        <v>106</v>
      </c>
      <c r="X27" s="112" t="s">
        <v>170</v>
      </c>
      <c r="Y27" s="118" t="s">
        <v>108</v>
      </c>
    </row>
    <row r="28" spans="1:25" s="69" customFormat="1" ht="30" hidden="1">
      <c r="A28" s="192"/>
      <c r="B28" s="143"/>
      <c r="C28" s="143"/>
      <c r="D28" s="143"/>
      <c r="E28" s="143"/>
      <c r="F28" s="143"/>
      <c r="G28" s="143"/>
      <c r="H28" s="148"/>
      <c r="I28" s="151"/>
      <c r="J28" s="143"/>
      <c r="K28" s="143" t="s">
        <v>100</v>
      </c>
      <c r="L28" s="143" t="s">
        <v>118</v>
      </c>
      <c r="M28" s="149" t="s">
        <v>171</v>
      </c>
      <c r="N28" s="146"/>
      <c r="O28" s="147"/>
      <c r="P28" s="139"/>
      <c r="Q28" s="139"/>
      <c r="R28" s="139"/>
      <c r="S28" s="142"/>
      <c r="T28" s="116" t="s">
        <v>115</v>
      </c>
      <c r="U28" s="112" t="s">
        <v>172</v>
      </c>
      <c r="V28" s="112" t="s">
        <v>110</v>
      </c>
      <c r="W28" s="112" t="s">
        <v>106</v>
      </c>
      <c r="X28" s="112" t="s">
        <v>173</v>
      </c>
      <c r="Y28" s="118" t="s">
        <v>108</v>
      </c>
    </row>
    <row r="29" spans="1:25" s="69" customFormat="1" ht="45" hidden="1">
      <c r="A29" s="192"/>
      <c r="B29" s="143"/>
      <c r="C29" s="143"/>
      <c r="D29" s="143"/>
      <c r="E29" s="143"/>
      <c r="F29" s="143"/>
      <c r="G29" s="143"/>
      <c r="H29" s="148"/>
      <c r="I29" s="151"/>
      <c r="J29" s="143"/>
      <c r="K29" s="143"/>
      <c r="L29" s="143"/>
      <c r="M29" s="149"/>
      <c r="N29" s="146"/>
      <c r="O29" s="147"/>
      <c r="P29" s="139"/>
      <c r="Q29" s="139"/>
      <c r="R29" s="139"/>
      <c r="S29" s="142"/>
      <c r="T29" s="116" t="s">
        <v>115</v>
      </c>
      <c r="U29" s="112" t="s">
        <v>174</v>
      </c>
      <c r="V29" s="112" t="s">
        <v>175</v>
      </c>
      <c r="W29" s="112" t="s">
        <v>106</v>
      </c>
      <c r="X29" s="112" t="s">
        <v>130</v>
      </c>
      <c r="Y29" s="118" t="s">
        <v>108</v>
      </c>
    </row>
    <row r="30" spans="1:25" s="69" customFormat="1" ht="30" hidden="1">
      <c r="A30" s="192"/>
      <c r="B30" s="143"/>
      <c r="C30" s="143"/>
      <c r="D30" s="143"/>
      <c r="E30" s="143"/>
      <c r="F30" s="143"/>
      <c r="G30" s="143"/>
      <c r="H30" s="148"/>
      <c r="I30" s="151"/>
      <c r="J30" s="143"/>
      <c r="K30" s="143"/>
      <c r="L30" s="143"/>
      <c r="M30" s="149"/>
      <c r="N30" s="146"/>
      <c r="O30" s="147"/>
      <c r="P30" s="139"/>
      <c r="Q30" s="139"/>
      <c r="R30" s="139"/>
      <c r="S30" s="142"/>
      <c r="T30" s="116" t="s">
        <v>115</v>
      </c>
      <c r="U30" s="103" t="s">
        <v>176</v>
      </c>
      <c r="V30" s="112" t="s">
        <v>175</v>
      </c>
      <c r="W30" s="112" t="s">
        <v>106</v>
      </c>
      <c r="X30" s="112" t="s">
        <v>177</v>
      </c>
      <c r="Y30" s="118" t="s">
        <v>178</v>
      </c>
    </row>
    <row r="31" spans="1:25" s="69" customFormat="1" ht="45" hidden="1">
      <c r="A31" s="192"/>
      <c r="B31" s="143"/>
      <c r="C31" s="143"/>
      <c r="D31" s="143"/>
      <c r="E31" s="143"/>
      <c r="F31" s="143"/>
      <c r="G31" s="143"/>
      <c r="H31" s="148"/>
      <c r="I31" s="151"/>
      <c r="J31" s="143"/>
      <c r="K31" s="103" t="s">
        <v>124</v>
      </c>
      <c r="L31" s="103" t="s">
        <v>118</v>
      </c>
      <c r="M31" s="104" t="s">
        <v>179</v>
      </c>
      <c r="N31" s="146"/>
      <c r="O31" s="147"/>
      <c r="P31" s="139"/>
      <c r="Q31" s="139"/>
      <c r="R31" s="139"/>
      <c r="S31" s="142"/>
      <c r="T31" s="116" t="s">
        <v>115</v>
      </c>
      <c r="U31" s="112" t="s">
        <v>180</v>
      </c>
      <c r="V31" s="112" t="s">
        <v>154</v>
      </c>
      <c r="W31" s="112" t="s">
        <v>106</v>
      </c>
      <c r="X31" s="112" t="s">
        <v>181</v>
      </c>
      <c r="Y31" s="118" t="s">
        <v>108</v>
      </c>
    </row>
    <row r="32" spans="1:25" s="69" customFormat="1" ht="60" hidden="1">
      <c r="A32" s="192"/>
      <c r="B32" s="143"/>
      <c r="C32" s="143"/>
      <c r="D32" s="143"/>
      <c r="E32" s="143"/>
      <c r="F32" s="143"/>
      <c r="G32" s="143"/>
      <c r="H32" s="148"/>
      <c r="I32" s="151"/>
      <c r="J32" s="143"/>
      <c r="K32" s="103" t="s">
        <v>100</v>
      </c>
      <c r="L32" s="103" t="s">
        <v>101</v>
      </c>
      <c r="M32" s="104" t="s">
        <v>182</v>
      </c>
      <c r="N32" s="146"/>
      <c r="O32" s="147"/>
      <c r="P32" s="139"/>
      <c r="Q32" s="139"/>
      <c r="R32" s="139"/>
      <c r="S32" s="142"/>
      <c r="T32" s="116" t="s">
        <v>115</v>
      </c>
      <c r="U32" s="112" t="s">
        <v>183</v>
      </c>
      <c r="V32" s="112" t="s">
        <v>154</v>
      </c>
      <c r="W32" s="112" t="s">
        <v>106</v>
      </c>
      <c r="X32" s="112" t="s">
        <v>130</v>
      </c>
      <c r="Y32" s="118" t="s">
        <v>108</v>
      </c>
    </row>
    <row r="33" spans="1:25" s="69" customFormat="1" ht="45" hidden="1">
      <c r="A33" s="193"/>
      <c r="B33" s="143"/>
      <c r="C33" s="143"/>
      <c r="D33" s="143"/>
      <c r="E33" s="143"/>
      <c r="F33" s="143"/>
      <c r="G33" s="143"/>
      <c r="H33" s="148"/>
      <c r="I33" s="151"/>
      <c r="J33" s="143"/>
      <c r="K33" s="103" t="s">
        <v>124</v>
      </c>
      <c r="L33" s="103" t="s">
        <v>118</v>
      </c>
      <c r="M33" s="84" t="s">
        <v>184</v>
      </c>
      <c r="N33" s="146"/>
      <c r="O33" s="147"/>
      <c r="P33" s="139"/>
      <c r="Q33" s="139"/>
      <c r="R33" s="139"/>
      <c r="S33" s="141"/>
      <c r="T33" s="116" t="s">
        <v>115</v>
      </c>
      <c r="U33" s="112" t="s">
        <v>185</v>
      </c>
      <c r="V33" s="112" t="s">
        <v>151</v>
      </c>
      <c r="W33" s="112" t="s">
        <v>106</v>
      </c>
      <c r="X33" s="112" t="s">
        <v>186</v>
      </c>
      <c r="Y33" s="118" t="s">
        <v>108</v>
      </c>
    </row>
    <row r="34" spans="1:25" s="69" customFormat="1" ht="28.5" hidden="1" customHeight="1">
      <c r="A34" s="191" t="s">
        <v>187</v>
      </c>
      <c r="B34" s="143" t="s">
        <v>94</v>
      </c>
      <c r="C34" s="143"/>
      <c r="D34" s="143"/>
      <c r="E34" s="143" t="s">
        <v>96</v>
      </c>
      <c r="F34" s="143" t="s">
        <v>96</v>
      </c>
      <c r="G34" s="143"/>
      <c r="H34" s="148" t="s">
        <v>188</v>
      </c>
      <c r="I34" s="151" t="s">
        <v>189</v>
      </c>
      <c r="J34" s="143" t="s">
        <v>138</v>
      </c>
      <c r="K34" s="103" t="s">
        <v>124</v>
      </c>
      <c r="L34" s="108" t="s">
        <v>118</v>
      </c>
      <c r="M34" s="104" t="s">
        <v>190</v>
      </c>
      <c r="N34" s="146" t="s">
        <v>20</v>
      </c>
      <c r="O34" s="147" t="s">
        <v>8</v>
      </c>
      <c r="P34" s="139">
        <f>+IFERROR(VLOOKUP(N34,CRITERIOS!$B$18:$C$22,2,FALSE),0)</f>
        <v>3</v>
      </c>
      <c r="Q34" s="139">
        <f>+IFERROR(VLOOKUP(O34,CRITERIOS!$E$18:$F$22,2,FALSE),0)</f>
        <v>3</v>
      </c>
      <c r="R34" s="139">
        <f t="shared" si="0"/>
        <v>9</v>
      </c>
      <c r="S34" s="140" t="str">
        <f>IF(OR((AND(P34=4,Q34=1)),(AND(P34=3,Q34=1)),(AND(P34=2,Q34=1)),(AND(P34=2,Q34=2)),(AND(P34=1,Q34=1)),(AND(P34=1,Q34=2)),(AND(P34=1,Q34=3)),(AND(P34=1,Q34=4))),"Zona de Riesgo Baja",IF(OR((AND(P34=5,Q34=1)),(AND(P34=4,Q34=2)),(AND(P34=3,Q34=2)),(AND(P34=2,Q34=3)),(AND(P34=2,Q34=4)),(AND(P34=1,Q34=5))),"Zona de Riesgo Moderada",IF(OR((AND(P34=5,Q34=2)),(AND(P34=4,Q34=3)),(AND(P34=3,Q34=3)),(AND(P34=3,Q34=4)),(AND(P34=2,Q34=5))),"Zona de Riesgo Alta",IF(OR((AND(P34=5,Q34=3)),(AND(P34=5,Q34=4)),(AND(P34=5,Q34=5)),(AND(P34=4,Q34=4)),(AND(P34=4,Q34=5)),(AND(P34=3,Q34=5))),"Zona de Riesgo Extrema",""))))</f>
        <v>Zona de Riesgo Alta</v>
      </c>
      <c r="T34" s="116" t="s">
        <v>115</v>
      </c>
      <c r="U34" s="112" t="s">
        <v>180</v>
      </c>
      <c r="V34" s="112" t="s">
        <v>154</v>
      </c>
      <c r="W34" s="112" t="s">
        <v>106</v>
      </c>
      <c r="X34" s="112" t="s">
        <v>181</v>
      </c>
      <c r="Y34" s="118" t="s">
        <v>108</v>
      </c>
    </row>
    <row r="35" spans="1:25" s="69" customFormat="1" ht="45" hidden="1" customHeight="1">
      <c r="A35" s="192"/>
      <c r="B35" s="143"/>
      <c r="C35" s="143"/>
      <c r="D35" s="143"/>
      <c r="E35" s="143"/>
      <c r="F35" s="143"/>
      <c r="G35" s="143"/>
      <c r="H35" s="148"/>
      <c r="I35" s="151"/>
      <c r="J35" s="143"/>
      <c r="K35" s="144" t="s">
        <v>124</v>
      </c>
      <c r="L35" s="202" t="s">
        <v>118</v>
      </c>
      <c r="M35" s="152" t="s">
        <v>191</v>
      </c>
      <c r="N35" s="146"/>
      <c r="O35" s="147"/>
      <c r="P35" s="139"/>
      <c r="Q35" s="139"/>
      <c r="R35" s="139"/>
      <c r="S35" s="142"/>
      <c r="T35" s="119" t="s">
        <v>115</v>
      </c>
      <c r="U35" s="117" t="s">
        <v>192</v>
      </c>
      <c r="V35" s="112" t="s">
        <v>110</v>
      </c>
      <c r="W35" s="112" t="s">
        <v>106</v>
      </c>
      <c r="X35" s="112" t="s">
        <v>181</v>
      </c>
      <c r="Y35" s="118" t="s">
        <v>108</v>
      </c>
    </row>
    <row r="36" spans="1:25" s="69" customFormat="1" ht="45" hidden="1">
      <c r="A36" s="193"/>
      <c r="B36" s="143"/>
      <c r="C36" s="143"/>
      <c r="D36" s="143"/>
      <c r="E36" s="143"/>
      <c r="F36" s="143"/>
      <c r="G36" s="143"/>
      <c r="H36" s="148"/>
      <c r="I36" s="151"/>
      <c r="J36" s="143"/>
      <c r="K36" s="145"/>
      <c r="L36" s="203"/>
      <c r="M36" s="153"/>
      <c r="N36" s="146"/>
      <c r="O36" s="147"/>
      <c r="P36" s="139"/>
      <c r="Q36" s="139"/>
      <c r="R36" s="139"/>
      <c r="S36" s="141"/>
      <c r="T36" s="116" t="s">
        <v>103</v>
      </c>
      <c r="U36" s="112" t="s">
        <v>193</v>
      </c>
      <c r="V36" s="112" t="s">
        <v>105</v>
      </c>
      <c r="W36" s="112" t="s">
        <v>111</v>
      </c>
      <c r="X36" s="112" t="s">
        <v>112</v>
      </c>
      <c r="Y36" s="118" t="s">
        <v>108</v>
      </c>
    </row>
    <row r="37" spans="1:25" s="69" customFormat="1" ht="60" hidden="1">
      <c r="A37" s="191" t="s">
        <v>187</v>
      </c>
      <c r="B37" s="143" t="s">
        <v>94</v>
      </c>
      <c r="C37" s="143"/>
      <c r="D37" s="143"/>
      <c r="E37" s="143" t="s">
        <v>96</v>
      </c>
      <c r="F37" s="143"/>
      <c r="G37" s="143"/>
      <c r="H37" s="148" t="s">
        <v>194</v>
      </c>
      <c r="I37" s="150" t="s">
        <v>195</v>
      </c>
      <c r="J37" s="143" t="s">
        <v>138</v>
      </c>
      <c r="K37" s="103" t="s">
        <v>100</v>
      </c>
      <c r="L37" s="108" t="s">
        <v>101</v>
      </c>
      <c r="M37" s="104" t="s">
        <v>196</v>
      </c>
      <c r="N37" s="146" t="s">
        <v>14</v>
      </c>
      <c r="O37" s="147" t="s">
        <v>8</v>
      </c>
      <c r="P37" s="139">
        <f>+IFERROR(VLOOKUP(N37,CRITERIOS!$B$18:$C$22,2,FALSE),0)</f>
        <v>5</v>
      </c>
      <c r="Q37" s="139">
        <f>+IFERROR(VLOOKUP(O37,CRITERIOS!$E$18:$F$22,2,FALSE),0)</f>
        <v>3</v>
      </c>
      <c r="R37" s="139">
        <f t="shared" si="0"/>
        <v>15</v>
      </c>
      <c r="S37" s="140" t="str">
        <f>IF(OR((AND(P37=4,Q37=1)),(AND(P37=3,Q37=1)),(AND(P37=2,Q37=1)),(AND(P37=2,Q37=2)),(AND(P37=1,Q37=1)),(AND(P37=1,Q37=2)),(AND(P37=1,Q37=3)),(AND(P37=1,Q37=4))),"Zona de Riesgo Baja",IF(OR((AND(P37=5,Q37=1)),(AND(P37=4,Q37=2)),(AND(P37=3,Q37=2)),(AND(P37=2,Q37=3)),(AND(P37=2,Q37=4)),(AND(P37=1,Q37=5))),"Zona de Riesgo Moderada",IF(OR((AND(P37=5,Q37=2)),(AND(P37=4,Q37=3)),(AND(P37=3,Q37=3)),(AND(P37=3,Q37=4)),(AND(P37=2,Q37=5))),"Zona de Riesgo Alta",IF(OR((AND(P37=5,Q37=3)),(AND(P37=5,Q37=4)),(AND(P37=5,Q37=5)),(AND(P37=4,Q37=4)),(AND(P37=4,Q37=5)),(AND(P37=3,Q37=5))),"Zona de Riesgo Extrema",""))))</f>
        <v>Zona de Riesgo Extrema</v>
      </c>
      <c r="T37" s="116" t="s">
        <v>115</v>
      </c>
      <c r="U37" s="112" t="s">
        <v>197</v>
      </c>
      <c r="V37" s="112" t="s">
        <v>110</v>
      </c>
      <c r="W37" s="112" t="s">
        <v>106</v>
      </c>
      <c r="X37" s="112" t="s">
        <v>130</v>
      </c>
      <c r="Y37" s="118" t="s">
        <v>108</v>
      </c>
    </row>
    <row r="38" spans="1:25" s="69" customFormat="1" ht="30" hidden="1">
      <c r="A38" s="192"/>
      <c r="B38" s="143"/>
      <c r="C38" s="143"/>
      <c r="D38" s="143"/>
      <c r="E38" s="143"/>
      <c r="F38" s="143"/>
      <c r="G38" s="143"/>
      <c r="H38" s="148"/>
      <c r="I38" s="150"/>
      <c r="J38" s="143"/>
      <c r="K38" s="143" t="s">
        <v>113</v>
      </c>
      <c r="L38" s="143" t="s">
        <v>118</v>
      </c>
      <c r="M38" s="149" t="s">
        <v>198</v>
      </c>
      <c r="N38" s="146"/>
      <c r="O38" s="147"/>
      <c r="P38" s="139"/>
      <c r="Q38" s="139"/>
      <c r="R38" s="139"/>
      <c r="S38" s="142"/>
      <c r="T38" s="116" t="s">
        <v>115</v>
      </c>
      <c r="U38" s="112" t="s">
        <v>199</v>
      </c>
      <c r="V38" s="112" t="s">
        <v>110</v>
      </c>
      <c r="W38" s="112" t="s">
        <v>106</v>
      </c>
      <c r="X38" s="112" t="s">
        <v>130</v>
      </c>
      <c r="Y38" s="118" t="s">
        <v>108</v>
      </c>
    </row>
    <row r="39" spans="1:25" s="69" customFormat="1" ht="15" hidden="1" customHeight="1">
      <c r="A39" s="193"/>
      <c r="B39" s="143"/>
      <c r="C39" s="143"/>
      <c r="D39" s="143"/>
      <c r="E39" s="143"/>
      <c r="F39" s="143"/>
      <c r="G39" s="143"/>
      <c r="H39" s="148"/>
      <c r="I39" s="150"/>
      <c r="J39" s="143"/>
      <c r="K39" s="143"/>
      <c r="L39" s="143"/>
      <c r="M39" s="149"/>
      <c r="N39" s="146"/>
      <c r="O39" s="147"/>
      <c r="P39" s="139"/>
      <c r="Q39" s="139"/>
      <c r="R39" s="139"/>
      <c r="S39" s="141"/>
      <c r="T39" s="116" t="s">
        <v>115</v>
      </c>
      <c r="U39" s="112" t="s">
        <v>200</v>
      </c>
      <c r="V39" s="112" t="s">
        <v>110</v>
      </c>
      <c r="W39" s="112" t="s">
        <v>106</v>
      </c>
      <c r="X39" s="112" t="s">
        <v>130</v>
      </c>
      <c r="Y39" s="118" t="s">
        <v>108</v>
      </c>
    </row>
    <row r="40" spans="1:25" s="69" customFormat="1" ht="30" hidden="1" customHeight="1">
      <c r="A40" s="191" t="s">
        <v>187</v>
      </c>
      <c r="B40" s="143" t="s">
        <v>94</v>
      </c>
      <c r="C40" s="143"/>
      <c r="D40" s="143"/>
      <c r="E40" s="143" t="s">
        <v>96</v>
      </c>
      <c r="F40" s="143" t="s">
        <v>96</v>
      </c>
      <c r="G40" s="143"/>
      <c r="H40" s="148" t="s">
        <v>201</v>
      </c>
      <c r="I40" s="150" t="s">
        <v>202</v>
      </c>
      <c r="J40" s="143" t="s">
        <v>138</v>
      </c>
      <c r="K40" s="103" t="s">
        <v>113</v>
      </c>
      <c r="L40" s="103" t="s">
        <v>118</v>
      </c>
      <c r="M40" s="104" t="s">
        <v>167</v>
      </c>
      <c r="N40" s="146" t="s">
        <v>14</v>
      </c>
      <c r="O40" s="147" t="s">
        <v>8</v>
      </c>
      <c r="P40" s="139">
        <f>+IFERROR(VLOOKUP(N40,CRITERIOS!$B$18:$C$22,2,FALSE),0)</f>
        <v>5</v>
      </c>
      <c r="Q40" s="139">
        <f>+IFERROR(VLOOKUP(O40,CRITERIOS!$E$18:$F$22,2,FALSE),0)</f>
        <v>3</v>
      </c>
      <c r="R40" s="139">
        <f t="shared" si="0"/>
        <v>15</v>
      </c>
      <c r="S40" s="140" t="str">
        <f>IF(OR((AND(P40=4,Q40=1)),(AND(P40=3,Q40=1)),(AND(P40=2,Q40=1)),(AND(P40=2,Q40=2)),(AND(P40=1,Q40=1)),(AND(P40=1,Q40=2)),(AND(P40=1,Q40=3)),(AND(P40=1,Q40=4))),"Zona de Riesgo Baja",IF(OR((AND(P40=5,Q40=1)),(AND(P40=4,Q40=2)),(AND(P40=3,Q40=2)),(AND(P40=2,Q40=3)),(AND(P40=2,Q40=4)),(AND(P40=1,Q40=5))),"Zona de Riesgo Moderada",IF(OR((AND(P40=5,Q40=2)),(AND(P40=4,Q40=3)),(AND(P40=3,Q40=3)),(AND(P40=3,Q40=4)),(AND(P40=2,Q40=5))),"Zona de Riesgo Alta",IF(OR((AND(P40=5,Q40=3)),(AND(P40=5,Q40=4)),(AND(P40=5,Q40=5)),(AND(P40=4,Q40=4)),(AND(P40=4,Q40=5)),(AND(P40=3,Q40=5))),"Zona de Riesgo Extrema",""))))</f>
        <v>Zona de Riesgo Extrema</v>
      </c>
      <c r="T40" s="116" t="s">
        <v>115</v>
      </c>
      <c r="U40" s="112" t="s">
        <v>163</v>
      </c>
      <c r="V40" s="112" t="s">
        <v>105</v>
      </c>
      <c r="W40" s="112" t="s">
        <v>106</v>
      </c>
      <c r="X40" s="112" t="s">
        <v>160</v>
      </c>
      <c r="Y40" s="118" t="s">
        <v>108</v>
      </c>
    </row>
    <row r="41" spans="1:25" s="69" customFormat="1" ht="75" hidden="1">
      <c r="A41" s="192"/>
      <c r="B41" s="143"/>
      <c r="C41" s="143"/>
      <c r="D41" s="143"/>
      <c r="E41" s="143"/>
      <c r="F41" s="143"/>
      <c r="G41" s="143"/>
      <c r="H41" s="148"/>
      <c r="I41" s="150"/>
      <c r="J41" s="143"/>
      <c r="K41" s="103" t="s">
        <v>124</v>
      </c>
      <c r="L41" s="108" t="s">
        <v>118</v>
      </c>
      <c r="M41" s="104" t="s">
        <v>203</v>
      </c>
      <c r="N41" s="146"/>
      <c r="O41" s="147"/>
      <c r="P41" s="139"/>
      <c r="Q41" s="139"/>
      <c r="R41" s="139"/>
      <c r="S41" s="142"/>
      <c r="T41" s="119" t="s">
        <v>115</v>
      </c>
      <c r="U41" s="117" t="s">
        <v>192</v>
      </c>
      <c r="V41" s="112" t="s">
        <v>110</v>
      </c>
      <c r="W41" s="112" t="s">
        <v>106</v>
      </c>
      <c r="X41" s="112" t="s">
        <v>181</v>
      </c>
      <c r="Y41" s="118" t="s">
        <v>108</v>
      </c>
    </row>
    <row r="42" spans="1:25" s="69" customFormat="1" ht="42.75" hidden="1" customHeight="1">
      <c r="A42" s="193"/>
      <c r="B42" s="143"/>
      <c r="C42" s="143"/>
      <c r="D42" s="143"/>
      <c r="E42" s="143"/>
      <c r="F42" s="143"/>
      <c r="G42" s="143"/>
      <c r="H42" s="148"/>
      <c r="I42" s="150"/>
      <c r="J42" s="143"/>
      <c r="K42" s="103" t="s">
        <v>124</v>
      </c>
      <c r="L42" s="103" t="s">
        <v>118</v>
      </c>
      <c r="M42" s="104" t="s">
        <v>179</v>
      </c>
      <c r="N42" s="146"/>
      <c r="O42" s="147"/>
      <c r="P42" s="139"/>
      <c r="Q42" s="139"/>
      <c r="R42" s="139"/>
      <c r="S42" s="141"/>
      <c r="T42" s="116" t="s">
        <v>115</v>
      </c>
      <c r="U42" s="112" t="s">
        <v>180</v>
      </c>
      <c r="V42" s="112" t="s">
        <v>154</v>
      </c>
      <c r="W42" s="112" t="s">
        <v>106</v>
      </c>
      <c r="X42" s="112" t="s">
        <v>181</v>
      </c>
      <c r="Y42" s="118" t="s">
        <v>108</v>
      </c>
    </row>
    <row r="43" spans="1:25" s="69" customFormat="1" ht="45" hidden="1">
      <c r="A43" s="191" t="s">
        <v>187</v>
      </c>
      <c r="B43" s="143" t="s">
        <v>94</v>
      </c>
      <c r="C43" s="143"/>
      <c r="D43" s="143"/>
      <c r="E43" s="143" t="s">
        <v>96</v>
      </c>
      <c r="F43" s="143"/>
      <c r="G43" s="143"/>
      <c r="H43" s="148" t="s">
        <v>204</v>
      </c>
      <c r="I43" s="150" t="s">
        <v>205</v>
      </c>
      <c r="J43" s="143" t="s">
        <v>123</v>
      </c>
      <c r="K43" s="143" t="s">
        <v>100</v>
      </c>
      <c r="L43" s="156" t="s">
        <v>118</v>
      </c>
      <c r="M43" s="149" t="s">
        <v>206</v>
      </c>
      <c r="N43" s="146" t="s">
        <v>23</v>
      </c>
      <c r="O43" s="143" t="s">
        <v>8</v>
      </c>
      <c r="P43" s="139">
        <f>+IFERROR(VLOOKUP(N43,CRITERIOS!$B$18:$C$22,2,FALSE),0)</f>
        <v>2</v>
      </c>
      <c r="Q43" s="139">
        <f>+IFERROR(VLOOKUP(O43,CRITERIOS!$E$18:$F$22,2,FALSE),0)</f>
        <v>3</v>
      </c>
      <c r="R43" s="139">
        <f t="shared" si="0"/>
        <v>6</v>
      </c>
      <c r="S43" s="140" t="str">
        <f>IF(OR((AND(P43=4,Q43=1)),(AND(P43=3,Q43=1)),(AND(P43=2,Q43=1)),(AND(P43=2,Q43=2)),(AND(P43=1,Q43=1)),(AND(P43=1,Q43=2)),(AND(P43=1,Q43=3)),(AND(P43=1,Q43=4))),"Zona de Riesgo Baja",IF(OR((AND(P43=5,Q43=1)),(AND(P43=4,Q43=2)),(AND(P43=3,Q43=2)),(AND(P43=2,Q43=3)),(AND(P43=2,Q43=4)),(AND(P43=1,Q43=5))),"Zona de Riesgo Moderada",IF(OR((AND(P43=5,Q43=2)),(AND(P43=4,Q43=3)),(AND(P43=3,Q43=3)),(AND(P43=3,Q43=4)),(AND(P43=2,Q43=5))),"Zona de Riesgo Alta",IF(OR((AND(P43=5,Q43=3)),(AND(P43=5,Q43=4)),(AND(P43=5,Q43=5)),(AND(P43=4,Q43=4)),(AND(P43=4,Q43=5)),(AND(P43=3,Q43=5))),"Zona de Riesgo Extrema",""))))</f>
        <v>Zona de Riesgo Moderada</v>
      </c>
      <c r="T43" s="116" t="s">
        <v>103</v>
      </c>
      <c r="U43" s="112" t="s">
        <v>207</v>
      </c>
      <c r="V43" s="112" t="s">
        <v>148</v>
      </c>
      <c r="W43" s="112" t="s">
        <v>106</v>
      </c>
      <c r="X43" s="112" t="s">
        <v>181</v>
      </c>
      <c r="Y43" s="118" t="s">
        <v>108</v>
      </c>
    </row>
    <row r="44" spans="1:25" s="69" customFormat="1" ht="45" hidden="1">
      <c r="A44" s="192"/>
      <c r="B44" s="143"/>
      <c r="C44" s="143"/>
      <c r="D44" s="143"/>
      <c r="E44" s="143"/>
      <c r="F44" s="143"/>
      <c r="G44" s="143"/>
      <c r="H44" s="148"/>
      <c r="I44" s="150"/>
      <c r="J44" s="143"/>
      <c r="K44" s="143"/>
      <c r="L44" s="156"/>
      <c r="M44" s="149"/>
      <c r="N44" s="146"/>
      <c r="O44" s="143"/>
      <c r="P44" s="139"/>
      <c r="Q44" s="139"/>
      <c r="R44" s="139"/>
      <c r="S44" s="142"/>
      <c r="T44" s="116" t="s">
        <v>115</v>
      </c>
      <c r="U44" s="112" t="s">
        <v>208</v>
      </c>
      <c r="V44" s="112" t="s">
        <v>105</v>
      </c>
      <c r="W44" s="112" t="s">
        <v>106</v>
      </c>
      <c r="X44" s="112" t="s">
        <v>130</v>
      </c>
      <c r="Y44" s="118" t="s">
        <v>108</v>
      </c>
    </row>
    <row r="45" spans="1:25" s="69" customFormat="1" ht="28.5" hidden="1" customHeight="1">
      <c r="A45" s="192"/>
      <c r="B45" s="143"/>
      <c r="C45" s="143"/>
      <c r="D45" s="143"/>
      <c r="E45" s="143"/>
      <c r="F45" s="143"/>
      <c r="G45" s="143"/>
      <c r="H45" s="148"/>
      <c r="I45" s="150"/>
      <c r="J45" s="143"/>
      <c r="K45" s="143"/>
      <c r="L45" s="156"/>
      <c r="M45" s="149"/>
      <c r="N45" s="146"/>
      <c r="O45" s="143"/>
      <c r="P45" s="139"/>
      <c r="Q45" s="139"/>
      <c r="R45" s="139"/>
      <c r="S45" s="142"/>
      <c r="T45" s="116" t="s">
        <v>103</v>
      </c>
      <c r="U45" s="112" t="s">
        <v>209</v>
      </c>
      <c r="V45" s="112" t="s">
        <v>105</v>
      </c>
      <c r="W45" s="112" t="s">
        <v>106</v>
      </c>
      <c r="X45" s="112" t="s">
        <v>130</v>
      </c>
      <c r="Y45" s="118" t="s">
        <v>108</v>
      </c>
    </row>
    <row r="46" spans="1:25" s="69" customFormat="1" ht="45" hidden="1">
      <c r="A46" s="193"/>
      <c r="B46" s="143"/>
      <c r="C46" s="143"/>
      <c r="D46" s="143"/>
      <c r="E46" s="143"/>
      <c r="F46" s="143"/>
      <c r="G46" s="143"/>
      <c r="H46" s="148"/>
      <c r="I46" s="150"/>
      <c r="J46" s="143"/>
      <c r="K46" s="103" t="s">
        <v>210</v>
      </c>
      <c r="L46" s="108" t="s">
        <v>118</v>
      </c>
      <c r="M46" s="104" t="s">
        <v>211</v>
      </c>
      <c r="N46" s="146"/>
      <c r="O46" s="143"/>
      <c r="P46" s="139"/>
      <c r="Q46" s="139"/>
      <c r="R46" s="139"/>
      <c r="S46" s="141"/>
      <c r="T46" s="116" t="s">
        <v>103</v>
      </c>
      <c r="U46" s="112" t="s">
        <v>207</v>
      </c>
      <c r="V46" s="112" t="s">
        <v>148</v>
      </c>
      <c r="W46" s="112" t="s">
        <v>106</v>
      </c>
      <c r="X46" s="112" t="s">
        <v>181</v>
      </c>
      <c r="Y46" s="118" t="s">
        <v>108</v>
      </c>
    </row>
    <row r="47" spans="1:25" s="69" customFormat="1" ht="42.75" hidden="1" customHeight="1">
      <c r="A47" s="191" t="s">
        <v>187</v>
      </c>
      <c r="B47" s="143" t="s">
        <v>94</v>
      </c>
      <c r="C47" s="143"/>
      <c r="D47" s="143"/>
      <c r="E47" s="143" t="s">
        <v>212</v>
      </c>
      <c r="F47" s="143" t="s">
        <v>96</v>
      </c>
      <c r="G47" s="143"/>
      <c r="H47" s="148" t="s">
        <v>213</v>
      </c>
      <c r="I47" s="151" t="s">
        <v>214</v>
      </c>
      <c r="J47" s="143" t="s">
        <v>215</v>
      </c>
      <c r="K47" s="103" t="s">
        <v>100</v>
      </c>
      <c r="L47" s="103" t="s">
        <v>118</v>
      </c>
      <c r="M47" s="104" t="s">
        <v>216</v>
      </c>
      <c r="N47" s="146" t="s">
        <v>17</v>
      </c>
      <c r="O47" s="147" t="s">
        <v>8</v>
      </c>
      <c r="P47" s="139">
        <f>+IFERROR(VLOOKUP(N47,CRITERIOS!$B$18:$C$22,2,FALSE),0)</f>
        <v>4</v>
      </c>
      <c r="Q47" s="139">
        <f>+IFERROR(VLOOKUP(O47,CRITERIOS!$E$18:$F$22,2,FALSE),0)</f>
        <v>3</v>
      </c>
      <c r="R47" s="139">
        <f t="shared" si="0"/>
        <v>12</v>
      </c>
      <c r="S47" s="140" t="str">
        <f>IF(OR((AND(P47=4,Q47=1)),(AND(P47=3,Q47=1)),(AND(P47=2,Q47=1)),(AND(P47=2,Q47=2)),(AND(P47=1,Q47=1)),(AND(P47=1,Q47=2)),(AND(P47=1,Q47=3)),(AND(P47=1,Q47=4))),"Zona de Riesgo Baja",IF(OR((AND(P47=5,Q47=1)),(AND(P47=4,Q47=2)),(AND(P47=3,Q47=2)),(AND(P47=2,Q47=3)),(AND(P47=2,Q47=4)),(AND(P47=1,Q47=5))),"Zona de Riesgo Moderada",IF(OR((AND(P47=5,Q47=2)),(AND(P47=4,Q47=3)),(AND(P47=3,Q47=3)),(AND(P47=3,Q47=4)),(AND(P47=2,Q47=5))),"Zona de Riesgo Alta",IF(OR((AND(P47=5,Q47=3)),(AND(P47=5,Q47=4)),(AND(P47=5,Q47=5)),(AND(P47=4,Q47=4)),(AND(P47=4,Q47=5)),(AND(P47=3,Q47=5))),"Zona de Riesgo Extrema",""))))</f>
        <v>Zona de Riesgo Alta</v>
      </c>
      <c r="T47" s="116" t="s">
        <v>115</v>
      </c>
      <c r="U47" s="112" t="s">
        <v>217</v>
      </c>
      <c r="V47" s="112" t="s">
        <v>218</v>
      </c>
      <c r="W47" s="112" t="s">
        <v>106</v>
      </c>
      <c r="X47" s="103" t="s">
        <v>219</v>
      </c>
      <c r="Y47" s="118" t="s">
        <v>128</v>
      </c>
    </row>
    <row r="48" spans="1:25" s="69" customFormat="1" ht="42.75" hidden="1" customHeight="1">
      <c r="A48" s="192"/>
      <c r="B48" s="143"/>
      <c r="C48" s="143"/>
      <c r="D48" s="143"/>
      <c r="E48" s="143"/>
      <c r="F48" s="143"/>
      <c r="G48" s="143"/>
      <c r="H48" s="148"/>
      <c r="I48" s="151"/>
      <c r="J48" s="143"/>
      <c r="K48" s="103" t="s">
        <v>100</v>
      </c>
      <c r="L48" s="103" t="s">
        <v>118</v>
      </c>
      <c r="M48" s="104" t="s">
        <v>220</v>
      </c>
      <c r="N48" s="146"/>
      <c r="O48" s="147"/>
      <c r="P48" s="139"/>
      <c r="Q48" s="139"/>
      <c r="R48" s="139"/>
      <c r="S48" s="142"/>
      <c r="T48" s="116" t="s">
        <v>103</v>
      </c>
      <c r="U48" s="112" t="s">
        <v>221</v>
      </c>
      <c r="V48" s="112" t="s">
        <v>143</v>
      </c>
      <c r="W48" s="112" t="s">
        <v>106</v>
      </c>
      <c r="X48" s="112" t="s">
        <v>222</v>
      </c>
      <c r="Y48" s="118" t="s">
        <v>128</v>
      </c>
    </row>
    <row r="49" spans="1:25" s="69" customFormat="1" ht="57" hidden="1" customHeight="1">
      <c r="A49" s="193"/>
      <c r="B49" s="143"/>
      <c r="C49" s="143"/>
      <c r="D49" s="143"/>
      <c r="E49" s="143"/>
      <c r="F49" s="143"/>
      <c r="G49" s="143"/>
      <c r="H49" s="148"/>
      <c r="I49" s="151"/>
      <c r="J49" s="143"/>
      <c r="K49" s="103" t="s">
        <v>139</v>
      </c>
      <c r="L49" s="103" t="s">
        <v>101</v>
      </c>
      <c r="M49" s="104" t="s">
        <v>223</v>
      </c>
      <c r="N49" s="146"/>
      <c r="O49" s="147"/>
      <c r="P49" s="139"/>
      <c r="Q49" s="139"/>
      <c r="R49" s="139"/>
      <c r="S49" s="141"/>
      <c r="T49" s="116" t="s">
        <v>103</v>
      </c>
      <c r="U49" s="112" t="s">
        <v>224</v>
      </c>
      <c r="V49" s="112" t="s">
        <v>218</v>
      </c>
      <c r="W49" s="112" t="s">
        <v>106</v>
      </c>
      <c r="X49" s="112" t="s">
        <v>225</v>
      </c>
      <c r="Y49" s="118" t="s">
        <v>178</v>
      </c>
    </row>
    <row r="50" spans="1:25" s="69" customFormat="1" ht="42.75" hidden="1" customHeight="1">
      <c r="A50" s="191" t="s">
        <v>187</v>
      </c>
      <c r="B50" s="143" t="s">
        <v>94</v>
      </c>
      <c r="C50" s="143"/>
      <c r="D50" s="143"/>
      <c r="E50" s="143" t="s">
        <v>96</v>
      </c>
      <c r="F50" s="143" t="s">
        <v>96</v>
      </c>
      <c r="G50" s="143"/>
      <c r="H50" s="148" t="s">
        <v>226</v>
      </c>
      <c r="I50" s="151" t="s">
        <v>227</v>
      </c>
      <c r="J50" s="143" t="s">
        <v>138</v>
      </c>
      <c r="K50" s="143" t="s">
        <v>100</v>
      </c>
      <c r="L50" s="156" t="s">
        <v>118</v>
      </c>
      <c r="M50" s="149" t="s">
        <v>228</v>
      </c>
      <c r="N50" s="146" t="s">
        <v>23</v>
      </c>
      <c r="O50" s="147" t="s">
        <v>8</v>
      </c>
      <c r="P50" s="139">
        <f>+IFERROR(VLOOKUP(N50,CRITERIOS!$B$18:$C$22,2,FALSE),0)</f>
        <v>2</v>
      </c>
      <c r="Q50" s="139">
        <f>+IFERROR(VLOOKUP(O50,CRITERIOS!$E$18:$F$22,2,FALSE),0)</f>
        <v>3</v>
      </c>
      <c r="R50" s="139">
        <f t="shared" si="0"/>
        <v>6</v>
      </c>
      <c r="S50" s="140" t="str">
        <f t="shared" ref="S50:S113" si="1">IF(OR((AND(P50=4,Q50=1)),(AND(P50=3,Q50=1)),(AND(P50=2,Q50=1)),(AND(P50=2,Q50=2)),(AND(P50=1,Q50=1)),(AND(P50=1,Q50=2)),(AND(P50=1,Q50=3)),(AND(P50=1,Q50=4))),"Zona de Riesgo Baja",IF(OR((AND(P50=5,Q50=1)),(AND(P50=4,Q50=2)),(AND(P50=3,Q50=2)),(AND(P50=2,Q50=3)),(AND(P50=2,Q50=4)),(AND(P50=1,Q50=5))),"Zona de Riesgo Moderada",IF(OR((AND(P50=5,Q50=2)),(AND(P50=4,Q50=3)),(AND(P50=3,Q50=3)),(AND(P50=3,Q50=4)),(AND(P50=2,Q50=5))),"Zona de Riesgo Alta",IF(OR((AND(P50=5,Q50=3)),(AND(P50=5,Q50=4)),(AND(P50=5,Q50=5)),(AND(P50=4,Q50=4)),(AND(P50=4,Q50=5)),(AND(P50=3,Q50=5))),"Zona de Riesgo Extrema",""))))</f>
        <v>Zona de Riesgo Moderada</v>
      </c>
      <c r="T50" s="116" t="s">
        <v>115</v>
      </c>
      <c r="U50" s="112" t="s">
        <v>229</v>
      </c>
      <c r="V50" s="112" t="s">
        <v>105</v>
      </c>
      <c r="W50" s="112" t="s">
        <v>106</v>
      </c>
      <c r="X50" s="112" t="s">
        <v>230</v>
      </c>
      <c r="Y50" s="118" t="s">
        <v>108</v>
      </c>
    </row>
    <row r="51" spans="1:25" s="69" customFormat="1" ht="28.5" hidden="1" customHeight="1">
      <c r="A51" s="193"/>
      <c r="B51" s="143"/>
      <c r="C51" s="143"/>
      <c r="D51" s="143"/>
      <c r="E51" s="143"/>
      <c r="F51" s="143"/>
      <c r="G51" s="143"/>
      <c r="H51" s="148"/>
      <c r="I51" s="151"/>
      <c r="J51" s="143"/>
      <c r="K51" s="143"/>
      <c r="L51" s="156"/>
      <c r="M51" s="149"/>
      <c r="N51" s="146"/>
      <c r="O51" s="147"/>
      <c r="P51" s="139"/>
      <c r="Q51" s="139"/>
      <c r="R51" s="139"/>
      <c r="S51" s="141"/>
      <c r="T51" s="116" t="s">
        <v>103</v>
      </c>
      <c r="U51" s="112" t="s">
        <v>231</v>
      </c>
      <c r="V51" s="112" t="s">
        <v>151</v>
      </c>
      <c r="W51" s="112" t="s">
        <v>106</v>
      </c>
      <c r="X51" s="112" t="s">
        <v>181</v>
      </c>
      <c r="Y51" s="118" t="s">
        <v>108</v>
      </c>
    </row>
    <row r="52" spans="1:25" s="69" customFormat="1" ht="42.75" hidden="1" customHeight="1">
      <c r="A52" s="191" t="s">
        <v>187</v>
      </c>
      <c r="B52" s="143" t="s">
        <v>94</v>
      </c>
      <c r="C52" s="143"/>
      <c r="D52" s="143"/>
      <c r="E52" s="143" t="s">
        <v>232</v>
      </c>
      <c r="F52" s="143" t="s">
        <v>96</v>
      </c>
      <c r="G52" s="143"/>
      <c r="H52" s="148" t="s">
        <v>233</v>
      </c>
      <c r="I52" s="151" t="s">
        <v>234</v>
      </c>
      <c r="J52" s="143" t="s">
        <v>138</v>
      </c>
      <c r="K52" s="143" t="s">
        <v>100</v>
      </c>
      <c r="L52" s="143" t="s">
        <v>101</v>
      </c>
      <c r="M52" s="149" t="s">
        <v>235</v>
      </c>
      <c r="N52" s="146" t="s">
        <v>23</v>
      </c>
      <c r="O52" s="147" t="s">
        <v>8</v>
      </c>
      <c r="P52" s="139">
        <f>+IFERROR(VLOOKUP(N52,CRITERIOS!$B$18:$C$22,2,FALSE),0)</f>
        <v>2</v>
      </c>
      <c r="Q52" s="139">
        <f>+IFERROR(VLOOKUP(O52,CRITERIOS!$E$18:$F$22,2,FALSE),0)</f>
        <v>3</v>
      </c>
      <c r="R52" s="139">
        <f t="shared" si="0"/>
        <v>6</v>
      </c>
      <c r="S52" s="140" t="str">
        <f t="shared" si="1"/>
        <v>Zona de Riesgo Moderada</v>
      </c>
      <c r="T52" s="116" t="s">
        <v>115</v>
      </c>
      <c r="U52" s="112" t="s">
        <v>229</v>
      </c>
      <c r="V52" s="112" t="s">
        <v>105</v>
      </c>
      <c r="W52" s="112" t="s">
        <v>106</v>
      </c>
      <c r="X52" s="112" t="s">
        <v>230</v>
      </c>
      <c r="Y52" s="118" t="s">
        <v>108</v>
      </c>
    </row>
    <row r="53" spans="1:25" s="69" customFormat="1" ht="28.5" hidden="1" customHeight="1">
      <c r="A53" s="193"/>
      <c r="B53" s="143"/>
      <c r="C53" s="143"/>
      <c r="D53" s="143"/>
      <c r="E53" s="143"/>
      <c r="F53" s="143"/>
      <c r="G53" s="143"/>
      <c r="H53" s="148"/>
      <c r="I53" s="151"/>
      <c r="J53" s="143"/>
      <c r="K53" s="143"/>
      <c r="L53" s="143"/>
      <c r="M53" s="149"/>
      <c r="N53" s="146"/>
      <c r="O53" s="147"/>
      <c r="P53" s="139"/>
      <c r="Q53" s="139"/>
      <c r="R53" s="139"/>
      <c r="S53" s="141"/>
      <c r="T53" s="116" t="s">
        <v>115</v>
      </c>
      <c r="U53" s="112" t="s">
        <v>236</v>
      </c>
      <c r="V53" s="112" t="s">
        <v>105</v>
      </c>
      <c r="W53" s="112" t="s">
        <v>106</v>
      </c>
      <c r="X53" s="112" t="s">
        <v>237</v>
      </c>
      <c r="Y53" s="118" t="s">
        <v>108</v>
      </c>
    </row>
    <row r="54" spans="1:25" s="69" customFormat="1" ht="72.75" hidden="1" customHeight="1">
      <c r="A54" s="191" t="s">
        <v>187</v>
      </c>
      <c r="B54" s="143" t="s">
        <v>94</v>
      </c>
      <c r="C54" s="143"/>
      <c r="D54" s="143"/>
      <c r="E54" s="143" t="s">
        <v>96</v>
      </c>
      <c r="F54" s="143"/>
      <c r="G54" s="143"/>
      <c r="H54" s="148" t="s">
        <v>238</v>
      </c>
      <c r="I54" s="151" t="s">
        <v>239</v>
      </c>
      <c r="J54" s="143" t="s">
        <v>240</v>
      </c>
      <c r="K54" s="103" t="s">
        <v>100</v>
      </c>
      <c r="L54" s="103" t="s">
        <v>118</v>
      </c>
      <c r="M54" s="104" t="s">
        <v>241</v>
      </c>
      <c r="N54" s="146" t="s">
        <v>20</v>
      </c>
      <c r="O54" s="147" t="s">
        <v>8</v>
      </c>
      <c r="P54" s="139">
        <f>+IFERROR(VLOOKUP(N54,CRITERIOS!$B$18:$C$22,2,FALSE),0)</f>
        <v>3</v>
      </c>
      <c r="Q54" s="139">
        <f>+IFERROR(VLOOKUP(O54,CRITERIOS!$E$18:$F$22,2,FALSE),0)</f>
        <v>3</v>
      </c>
      <c r="R54" s="139">
        <f t="shared" si="0"/>
        <v>9</v>
      </c>
      <c r="S54" s="140" t="str">
        <f t="shared" si="1"/>
        <v>Zona de Riesgo Alta</v>
      </c>
      <c r="T54" s="116" t="s">
        <v>115</v>
      </c>
      <c r="U54" s="112" t="s">
        <v>229</v>
      </c>
      <c r="V54" s="112" t="s">
        <v>105</v>
      </c>
      <c r="W54" s="112" t="s">
        <v>106</v>
      </c>
      <c r="X54" s="112" t="s">
        <v>230</v>
      </c>
      <c r="Y54" s="118" t="s">
        <v>108</v>
      </c>
    </row>
    <row r="55" spans="1:25" s="69" customFormat="1" ht="29.25" hidden="1" customHeight="1">
      <c r="A55" s="192"/>
      <c r="B55" s="143"/>
      <c r="C55" s="143"/>
      <c r="D55" s="143"/>
      <c r="E55" s="143"/>
      <c r="F55" s="143"/>
      <c r="G55" s="143"/>
      <c r="H55" s="148"/>
      <c r="I55" s="151"/>
      <c r="J55" s="143"/>
      <c r="K55" s="143" t="s">
        <v>113</v>
      </c>
      <c r="L55" s="143" t="s">
        <v>118</v>
      </c>
      <c r="M55" s="149" t="s">
        <v>242</v>
      </c>
      <c r="N55" s="146"/>
      <c r="O55" s="147"/>
      <c r="P55" s="139"/>
      <c r="Q55" s="139"/>
      <c r="R55" s="139"/>
      <c r="S55" s="142"/>
      <c r="T55" s="116" t="s">
        <v>115</v>
      </c>
      <c r="U55" s="112" t="s">
        <v>243</v>
      </c>
      <c r="V55" s="112" t="s">
        <v>110</v>
      </c>
      <c r="W55" s="112" t="s">
        <v>106</v>
      </c>
      <c r="X55" s="103" t="s">
        <v>166</v>
      </c>
      <c r="Y55" s="118" t="s">
        <v>108</v>
      </c>
    </row>
    <row r="56" spans="1:25" s="69" customFormat="1" ht="27.75" hidden="1" customHeight="1">
      <c r="A56" s="193"/>
      <c r="B56" s="143"/>
      <c r="C56" s="143"/>
      <c r="D56" s="143"/>
      <c r="E56" s="143"/>
      <c r="F56" s="143"/>
      <c r="G56" s="143"/>
      <c r="H56" s="148"/>
      <c r="I56" s="151"/>
      <c r="J56" s="143"/>
      <c r="K56" s="143"/>
      <c r="L56" s="143"/>
      <c r="M56" s="149"/>
      <c r="N56" s="146"/>
      <c r="O56" s="147"/>
      <c r="P56" s="139"/>
      <c r="Q56" s="139"/>
      <c r="R56" s="139"/>
      <c r="S56" s="141"/>
      <c r="T56" s="116" t="s">
        <v>244</v>
      </c>
      <c r="U56" s="112" t="s">
        <v>245</v>
      </c>
      <c r="V56" s="112" t="s">
        <v>110</v>
      </c>
      <c r="W56" s="112" t="s">
        <v>106</v>
      </c>
      <c r="X56" s="112" t="s">
        <v>117</v>
      </c>
      <c r="Y56" s="118" t="s">
        <v>108</v>
      </c>
    </row>
    <row r="57" spans="1:25" s="69" customFormat="1" ht="93" hidden="1" customHeight="1">
      <c r="A57" s="191" t="s">
        <v>246</v>
      </c>
      <c r="B57" s="143" t="s">
        <v>94</v>
      </c>
      <c r="C57" s="143"/>
      <c r="D57" s="143"/>
      <c r="E57" s="143" t="s">
        <v>212</v>
      </c>
      <c r="F57" s="143" t="s">
        <v>135</v>
      </c>
      <c r="G57" s="143"/>
      <c r="H57" s="148" t="s">
        <v>247</v>
      </c>
      <c r="I57" s="151" t="s">
        <v>248</v>
      </c>
      <c r="J57" s="143" t="s">
        <v>215</v>
      </c>
      <c r="K57" s="143" t="s">
        <v>139</v>
      </c>
      <c r="L57" s="143" t="s">
        <v>118</v>
      </c>
      <c r="M57" s="149" t="s">
        <v>140</v>
      </c>
      <c r="N57" s="146" t="s">
        <v>17</v>
      </c>
      <c r="O57" s="147" t="s">
        <v>9</v>
      </c>
      <c r="P57" s="139">
        <f>+IFERROR(VLOOKUP(N57,CRITERIOS!$B$18:$C$22,2,FALSE),0)</f>
        <v>4</v>
      </c>
      <c r="Q57" s="139">
        <f>+IFERROR(VLOOKUP(O57,CRITERIOS!$E$18:$F$22,2,FALSE),0)</f>
        <v>4</v>
      </c>
      <c r="R57" s="139">
        <f t="shared" si="0"/>
        <v>16</v>
      </c>
      <c r="S57" s="140" t="str">
        <f t="shared" si="1"/>
        <v>Zona de Riesgo Extrema</v>
      </c>
      <c r="T57" s="116" t="s">
        <v>141</v>
      </c>
      <c r="U57" s="112" t="s">
        <v>249</v>
      </c>
      <c r="V57" s="112" t="s">
        <v>143</v>
      </c>
      <c r="W57" s="112" t="s">
        <v>106</v>
      </c>
      <c r="X57" s="112" t="s">
        <v>117</v>
      </c>
      <c r="Y57" s="118" t="s">
        <v>108</v>
      </c>
    </row>
    <row r="58" spans="1:25" s="69" customFormat="1" ht="30.95" hidden="1" customHeight="1">
      <c r="A58" s="192"/>
      <c r="B58" s="143"/>
      <c r="C58" s="143"/>
      <c r="D58" s="143"/>
      <c r="E58" s="143"/>
      <c r="F58" s="143"/>
      <c r="G58" s="143"/>
      <c r="H58" s="148"/>
      <c r="I58" s="151"/>
      <c r="J58" s="143"/>
      <c r="K58" s="143"/>
      <c r="L58" s="143"/>
      <c r="M58" s="149"/>
      <c r="N58" s="146"/>
      <c r="O58" s="147"/>
      <c r="P58" s="139"/>
      <c r="Q58" s="139"/>
      <c r="R58" s="139"/>
      <c r="S58" s="142"/>
      <c r="T58" s="116" t="s">
        <v>103</v>
      </c>
      <c r="U58" s="112" t="s">
        <v>250</v>
      </c>
      <c r="V58" s="112" t="s">
        <v>151</v>
      </c>
      <c r="W58" s="112" t="s">
        <v>106</v>
      </c>
      <c r="X58" s="112" t="s">
        <v>170</v>
      </c>
      <c r="Y58" s="118" t="s">
        <v>108</v>
      </c>
    </row>
    <row r="59" spans="1:25" s="69" customFormat="1" ht="60" hidden="1">
      <c r="A59" s="193"/>
      <c r="B59" s="143"/>
      <c r="C59" s="143"/>
      <c r="D59" s="143"/>
      <c r="E59" s="143"/>
      <c r="F59" s="143"/>
      <c r="G59" s="143"/>
      <c r="H59" s="148"/>
      <c r="I59" s="151"/>
      <c r="J59" s="143"/>
      <c r="K59" s="103" t="s">
        <v>139</v>
      </c>
      <c r="L59" s="103" t="s">
        <v>101</v>
      </c>
      <c r="M59" s="104" t="s">
        <v>251</v>
      </c>
      <c r="N59" s="146"/>
      <c r="O59" s="147"/>
      <c r="P59" s="139"/>
      <c r="Q59" s="139"/>
      <c r="R59" s="139"/>
      <c r="S59" s="141"/>
      <c r="T59" s="116" t="s">
        <v>115</v>
      </c>
      <c r="U59" s="112" t="s">
        <v>252</v>
      </c>
      <c r="V59" s="112" t="s">
        <v>146</v>
      </c>
      <c r="W59" s="112" t="s">
        <v>106</v>
      </c>
      <c r="X59" s="112" t="s">
        <v>130</v>
      </c>
      <c r="Y59" s="118" t="s">
        <v>108</v>
      </c>
    </row>
    <row r="60" spans="1:25" s="69" customFormat="1" ht="55.5" hidden="1" customHeight="1">
      <c r="A60" s="191" t="s">
        <v>246</v>
      </c>
      <c r="B60" s="143" t="s">
        <v>94</v>
      </c>
      <c r="C60" s="143"/>
      <c r="D60" s="143"/>
      <c r="E60" s="143" t="s">
        <v>95</v>
      </c>
      <c r="F60" s="143"/>
      <c r="G60" s="143"/>
      <c r="H60" s="148" t="s">
        <v>253</v>
      </c>
      <c r="I60" s="151" t="s">
        <v>254</v>
      </c>
      <c r="J60" s="143" t="s">
        <v>215</v>
      </c>
      <c r="K60" s="103" t="s">
        <v>100</v>
      </c>
      <c r="L60" s="108" t="s">
        <v>118</v>
      </c>
      <c r="M60" s="104" t="s">
        <v>255</v>
      </c>
      <c r="N60" s="146" t="s">
        <v>20</v>
      </c>
      <c r="O60" s="147" t="s">
        <v>9</v>
      </c>
      <c r="P60" s="139">
        <f>+IFERROR(VLOOKUP(N60,CRITERIOS!$B$18:$C$22,2,FALSE),0)</f>
        <v>3</v>
      </c>
      <c r="Q60" s="139">
        <f>+IFERROR(VLOOKUP(O60,CRITERIOS!$E$18:$F$22,2,FALSE),0)</f>
        <v>4</v>
      </c>
      <c r="R60" s="139">
        <f t="shared" si="0"/>
        <v>12</v>
      </c>
      <c r="S60" s="140" t="str">
        <f t="shared" si="1"/>
        <v>Zona de Riesgo Alta</v>
      </c>
      <c r="T60" s="116" t="s">
        <v>115</v>
      </c>
      <c r="U60" s="112" t="s">
        <v>180</v>
      </c>
      <c r="V60" s="112" t="s">
        <v>154</v>
      </c>
      <c r="W60" s="112" t="s">
        <v>106</v>
      </c>
      <c r="X60" s="112" t="s">
        <v>181</v>
      </c>
      <c r="Y60" s="118" t="s">
        <v>108</v>
      </c>
    </row>
    <row r="61" spans="1:25" s="69" customFormat="1" ht="55.5" hidden="1" customHeight="1">
      <c r="A61" s="192"/>
      <c r="B61" s="143"/>
      <c r="C61" s="143"/>
      <c r="D61" s="143"/>
      <c r="E61" s="143"/>
      <c r="F61" s="143"/>
      <c r="G61" s="143"/>
      <c r="H61" s="148"/>
      <c r="I61" s="151"/>
      <c r="J61" s="143"/>
      <c r="K61" s="103" t="s">
        <v>124</v>
      </c>
      <c r="L61" s="156" t="s">
        <v>101</v>
      </c>
      <c r="M61" s="149" t="s">
        <v>256</v>
      </c>
      <c r="N61" s="146"/>
      <c r="O61" s="147"/>
      <c r="P61" s="139"/>
      <c r="Q61" s="139"/>
      <c r="R61" s="139"/>
      <c r="S61" s="142"/>
      <c r="T61" s="116" t="s">
        <v>115</v>
      </c>
      <c r="U61" s="112" t="s">
        <v>185</v>
      </c>
      <c r="V61" s="112" t="s">
        <v>151</v>
      </c>
      <c r="W61" s="112" t="s">
        <v>106</v>
      </c>
      <c r="X61" s="112" t="s">
        <v>186</v>
      </c>
      <c r="Y61" s="118" t="s">
        <v>108</v>
      </c>
    </row>
    <row r="62" spans="1:25" s="69" customFormat="1" ht="30" hidden="1">
      <c r="A62" s="192"/>
      <c r="B62" s="143"/>
      <c r="C62" s="143"/>
      <c r="D62" s="143"/>
      <c r="E62" s="143"/>
      <c r="F62" s="143"/>
      <c r="G62" s="143"/>
      <c r="H62" s="148"/>
      <c r="I62" s="151"/>
      <c r="J62" s="143"/>
      <c r="K62" s="103" t="s">
        <v>100</v>
      </c>
      <c r="L62" s="156"/>
      <c r="M62" s="149"/>
      <c r="N62" s="146"/>
      <c r="O62" s="147"/>
      <c r="P62" s="139"/>
      <c r="Q62" s="139"/>
      <c r="R62" s="139"/>
      <c r="S62" s="142"/>
      <c r="T62" s="116" t="s">
        <v>115</v>
      </c>
      <c r="U62" s="112" t="s">
        <v>257</v>
      </c>
      <c r="V62" s="112" t="s">
        <v>146</v>
      </c>
      <c r="W62" s="112" t="s">
        <v>106</v>
      </c>
      <c r="X62" s="112" t="s">
        <v>258</v>
      </c>
      <c r="Y62" s="118" t="s">
        <v>108</v>
      </c>
    </row>
    <row r="63" spans="1:25" s="69" customFormat="1" ht="55.5" hidden="1" customHeight="1">
      <c r="A63" s="193"/>
      <c r="B63" s="143"/>
      <c r="C63" s="143"/>
      <c r="D63" s="143"/>
      <c r="E63" s="143"/>
      <c r="F63" s="143"/>
      <c r="G63" s="143"/>
      <c r="H63" s="148"/>
      <c r="I63" s="151"/>
      <c r="J63" s="143"/>
      <c r="K63" s="108" t="s">
        <v>113</v>
      </c>
      <c r="L63" s="103" t="s">
        <v>101</v>
      </c>
      <c r="M63" s="104" t="s">
        <v>259</v>
      </c>
      <c r="N63" s="146"/>
      <c r="O63" s="147"/>
      <c r="P63" s="139"/>
      <c r="Q63" s="139"/>
      <c r="R63" s="139"/>
      <c r="S63" s="141"/>
      <c r="T63" s="116" t="s">
        <v>103</v>
      </c>
      <c r="U63" s="112" t="s">
        <v>260</v>
      </c>
      <c r="V63" s="112" t="s">
        <v>154</v>
      </c>
      <c r="W63" s="112" t="s">
        <v>111</v>
      </c>
      <c r="X63" s="112" t="s">
        <v>112</v>
      </c>
      <c r="Y63" s="118" t="s">
        <v>108</v>
      </c>
    </row>
    <row r="64" spans="1:25" s="16" customFormat="1" ht="55.5" hidden="1" customHeight="1">
      <c r="A64" s="105" t="s">
        <v>246</v>
      </c>
      <c r="B64" s="103" t="s">
        <v>94</v>
      </c>
      <c r="C64" s="103"/>
      <c r="D64" s="103"/>
      <c r="E64" s="103" t="s">
        <v>96</v>
      </c>
      <c r="F64" s="103"/>
      <c r="G64" s="103"/>
      <c r="H64" s="109" t="s">
        <v>261</v>
      </c>
      <c r="I64" s="107" t="s">
        <v>262</v>
      </c>
      <c r="J64" s="103" t="s">
        <v>263</v>
      </c>
      <c r="K64" s="103" t="s">
        <v>124</v>
      </c>
      <c r="L64" s="103" t="s">
        <v>118</v>
      </c>
      <c r="M64" s="84" t="s">
        <v>264</v>
      </c>
      <c r="N64" s="120" t="s">
        <v>14</v>
      </c>
      <c r="O64" s="117" t="s">
        <v>9</v>
      </c>
      <c r="P64" s="113">
        <f>+IFERROR(VLOOKUP(N64,CRITERIOS!$B$18:$C$22,2,FALSE),0)</f>
        <v>5</v>
      </c>
      <c r="Q64" s="113">
        <f>+IFERROR(VLOOKUP(O64,CRITERIOS!$E$18:$F$22,2,FALSE),0)</f>
        <v>4</v>
      </c>
      <c r="R64" s="113">
        <f t="shared" si="0"/>
        <v>20</v>
      </c>
      <c r="S64" s="95" t="str">
        <f t="shared" si="1"/>
        <v>Zona de Riesgo Extrema</v>
      </c>
      <c r="T64" s="116" t="s">
        <v>115</v>
      </c>
      <c r="U64" s="112" t="s">
        <v>243</v>
      </c>
      <c r="V64" s="112" t="s">
        <v>110</v>
      </c>
      <c r="W64" s="112" t="s">
        <v>106</v>
      </c>
      <c r="X64" s="103" t="s">
        <v>219</v>
      </c>
      <c r="Y64" s="118" t="s">
        <v>108</v>
      </c>
    </row>
    <row r="65" spans="1:25" s="69" customFormat="1" ht="55.5" hidden="1" customHeight="1">
      <c r="A65" s="169" t="s">
        <v>265</v>
      </c>
      <c r="B65" s="143" t="s">
        <v>94</v>
      </c>
      <c r="C65" s="143"/>
      <c r="D65" s="143"/>
      <c r="E65" s="143"/>
      <c r="F65" s="143" t="s">
        <v>96</v>
      </c>
      <c r="G65" s="143" t="s">
        <v>94</v>
      </c>
      <c r="H65" s="148" t="s">
        <v>266</v>
      </c>
      <c r="I65" s="151" t="s">
        <v>267</v>
      </c>
      <c r="J65" s="143" t="s">
        <v>268</v>
      </c>
      <c r="K65" s="103" t="s">
        <v>100</v>
      </c>
      <c r="L65" s="103" t="s">
        <v>101</v>
      </c>
      <c r="M65" s="104" t="s">
        <v>269</v>
      </c>
      <c r="N65" s="146" t="s">
        <v>20</v>
      </c>
      <c r="O65" s="147" t="s">
        <v>9</v>
      </c>
      <c r="P65" s="139">
        <f>+IFERROR(VLOOKUP(N65,CRITERIOS!$B$18:$C$22,2,FALSE),0)</f>
        <v>3</v>
      </c>
      <c r="Q65" s="139">
        <f>+IFERROR(VLOOKUP(O65,CRITERIOS!$E$18:$F$22,2,FALSE),0)</f>
        <v>4</v>
      </c>
      <c r="R65" s="139">
        <f t="shared" si="0"/>
        <v>12</v>
      </c>
      <c r="S65" s="140" t="str">
        <f t="shared" si="1"/>
        <v>Zona de Riesgo Alta</v>
      </c>
      <c r="T65" s="116" t="s">
        <v>115</v>
      </c>
      <c r="U65" s="112" t="s">
        <v>193</v>
      </c>
      <c r="V65" s="112" t="s">
        <v>105</v>
      </c>
      <c r="W65" s="112" t="s">
        <v>111</v>
      </c>
      <c r="X65" s="112" t="s">
        <v>112</v>
      </c>
      <c r="Y65" s="118" t="s">
        <v>270</v>
      </c>
    </row>
    <row r="66" spans="1:25" s="69" customFormat="1" ht="45" hidden="1" customHeight="1">
      <c r="A66" s="169"/>
      <c r="B66" s="143"/>
      <c r="C66" s="143"/>
      <c r="D66" s="143"/>
      <c r="E66" s="143"/>
      <c r="F66" s="143"/>
      <c r="G66" s="143"/>
      <c r="H66" s="148"/>
      <c r="I66" s="151"/>
      <c r="J66" s="143"/>
      <c r="K66" s="143" t="s">
        <v>100</v>
      </c>
      <c r="L66" s="143" t="s">
        <v>101</v>
      </c>
      <c r="M66" s="149" t="s">
        <v>271</v>
      </c>
      <c r="N66" s="146"/>
      <c r="O66" s="147"/>
      <c r="P66" s="139"/>
      <c r="Q66" s="139"/>
      <c r="R66" s="139"/>
      <c r="S66" s="142"/>
      <c r="T66" s="116" t="s">
        <v>115</v>
      </c>
      <c r="U66" s="112" t="s">
        <v>159</v>
      </c>
      <c r="V66" s="112" t="s">
        <v>143</v>
      </c>
      <c r="W66" s="112" t="s">
        <v>106</v>
      </c>
      <c r="X66" s="112" t="s">
        <v>181</v>
      </c>
      <c r="Y66" s="118" t="s">
        <v>128</v>
      </c>
    </row>
    <row r="67" spans="1:25" s="69" customFormat="1" ht="41.25" hidden="1" customHeight="1">
      <c r="A67" s="169"/>
      <c r="B67" s="143"/>
      <c r="C67" s="143"/>
      <c r="D67" s="143"/>
      <c r="E67" s="143"/>
      <c r="F67" s="143"/>
      <c r="G67" s="143"/>
      <c r="H67" s="148"/>
      <c r="I67" s="151"/>
      <c r="J67" s="143"/>
      <c r="K67" s="143"/>
      <c r="L67" s="143"/>
      <c r="M67" s="149"/>
      <c r="N67" s="146"/>
      <c r="O67" s="147"/>
      <c r="P67" s="139"/>
      <c r="Q67" s="139"/>
      <c r="R67" s="139"/>
      <c r="S67" s="142"/>
      <c r="T67" s="116" t="s">
        <v>115</v>
      </c>
      <c r="U67" s="112" t="s">
        <v>272</v>
      </c>
      <c r="V67" s="112" t="s">
        <v>110</v>
      </c>
      <c r="W67" s="112" t="s">
        <v>106</v>
      </c>
      <c r="X67" s="112" t="s">
        <v>162</v>
      </c>
      <c r="Y67" s="118" t="s">
        <v>108</v>
      </c>
    </row>
    <row r="68" spans="1:25" s="69" customFormat="1" ht="20.45" hidden="1" customHeight="1">
      <c r="A68" s="169"/>
      <c r="B68" s="143"/>
      <c r="C68" s="143"/>
      <c r="D68" s="143"/>
      <c r="E68" s="143"/>
      <c r="F68" s="143"/>
      <c r="G68" s="143"/>
      <c r="H68" s="148"/>
      <c r="I68" s="151"/>
      <c r="J68" s="143"/>
      <c r="K68" s="143"/>
      <c r="L68" s="143"/>
      <c r="M68" s="149"/>
      <c r="N68" s="146"/>
      <c r="O68" s="147"/>
      <c r="P68" s="139"/>
      <c r="Q68" s="139"/>
      <c r="R68" s="139"/>
      <c r="S68" s="142"/>
      <c r="T68" s="116" t="s">
        <v>115</v>
      </c>
      <c r="U68" s="112" t="s">
        <v>237</v>
      </c>
      <c r="V68" s="112" t="s">
        <v>110</v>
      </c>
      <c r="W68" s="112" t="s">
        <v>106</v>
      </c>
      <c r="X68" s="112" t="s">
        <v>237</v>
      </c>
      <c r="Y68" s="118" t="s">
        <v>108</v>
      </c>
    </row>
    <row r="69" spans="1:25" s="69" customFormat="1" ht="40.5" hidden="1" customHeight="1">
      <c r="A69" s="169"/>
      <c r="B69" s="143"/>
      <c r="C69" s="143"/>
      <c r="D69" s="143"/>
      <c r="E69" s="143"/>
      <c r="F69" s="143"/>
      <c r="G69" s="143"/>
      <c r="H69" s="148"/>
      <c r="I69" s="151"/>
      <c r="J69" s="143"/>
      <c r="K69" s="103" t="s">
        <v>273</v>
      </c>
      <c r="L69" s="103" t="s">
        <v>101</v>
      </c>
      <c r="M69" s="104" t="s">
        <v>274</v>
      </c>
      <c r="N69" s="146"/>
      <c r="O69" s="147"/>
      <c r="P69" s="139"/>
      <c r="Q69" s="139"/>
      <c r="R69" s="139"/>
      <c r="S69" s="141"/>
      <c r="T69" s="116" t="s">
        <v>115</v>
      </c>
      <c r="U69" s="112" t="s">
        <v>275</v>
      </c>
      <c r="V69" s="112" t="s">
        <v>151</v>
      </c>
      <c r="W69" s="112" t="s">
        <v>106</v>
      </c>
      <c r="X69" s="112" t="s">
        <v>276</v>
      </c>
      <c r="Y69" s="118" t="s">
        <v>277</v>
      </c>
    </row>
    <row r="70" spans="1:25" s="69" customFormat="1" ht="132" hidden="1" customHeight="1">
      <c r="A70" s="191" t="s">
        <v>278</v>
      </c>
      <c r="B70" s="143" t="s">
        <v>94</v>
      </c>
      <c r="C70" s="143"/>
      <c r="D70" s="143"/>
      <c r="E70" s="143"/>
      <c r="F70" s="143" t="s">
        <v>135</v>
      </c>
      <c r="G70" s="143" t="s">
        <v>94</v>
      </c>
      <c r="H70" s="148" t="s">
        <v>279</v>
      </c>
      <c r="I70" s="151" t="s">
        <v>280</v>
      </c>
      <c r="J70" s="143" t="s">
        <v>268</v>
      </c>
      <c r="K70" s="103" t="s">
        <v>139</v>
      </c>
      <c r="L70" s="103" t="s">
        <v>101</v>
      </c>
      <c r="M70" s="104" t="s">
        <v>281</v>
      </c>
      <c r="N70" s="146" t="s">
        <v>20</v>
      </c>
      <c r="O70" s="147" t="s">
        <v>9</v>
      </c>
      <c r="P70" s="139">
        <f>+IFERROR(VLOOKUP(N70,CRITERIOS!$B$18:$C$22,2,FALSE),0)</f>
        <v>3</v>
      </c>
      <c r="Q70" s="139">
        <f>+IFERROR(VLOOKUP(O70,CRITERIOS!$E$18:$F$22,2,FALSE),0)</f>
        <v>4</v>
      </c>
      <c r="R70" s="139">
        <f t="shared" si="0"/>
        <v>12</v>
      </c>
      <c r="S70" s="140" t="str">
        <f t="shared" si="1"/>
        <v>Zona de Riesgo Alta</v>
      </c>
      <c r="T70" s="116" t="s">
        <v>115</v>
      </c>
      <c r="U70" s="112" t="s">
        <v>282</v>
      </c>
      <c r="V70" s="112" t="s">
        <v>283</v>
      </c>
      <c r="W70" s="112" t="s">
        <v>106</v>
      </c>
      <c r="X70" s="112" t="s">
        <v>284</v>
      </c>
      <c r="Y70" s="118" t="s">
        <v>108</v>
      </c>
    </row>
    <row r="71" spans="1:25" s="69" customFormat="1" ht="72" hidden="1" customHeight="1">
      <c r="A71" s="192"/>
      <c r="B71" s="143"/>
      <c r="C71" s="143"/>
      <c r="D71" s="143"/>
      <c r="E71" s="143"/>
      <c r="F71" s="143"/>
      <c r="G71" s="143"/>
      <c r="H71" s="148"/>
      <c r="I71" s="151"/>
      <c r="J71" s="143"/>
      <c r="K71" s="103" t="s">
        <v>100</v>
      </c>
      <c r="L71" s="103" t="s">
        <v>101</v>
      </c>
      <c r="M71" s="104" t="s">
        <v>285</v>
      </c>
      <c r="N71" s="146"/>
      <c r="O71" s="147"/>
      <c r="P71" s="139"/>
      <c r="Q71" s="139"/>
      <c r="R71" s="139"/>
      <c r="S71" s="142"/>
      <c r="T71" s="116" t="s">
        <v>115</v>
      </c>
      <c r="U71" s="112" t="s">
        <v>286</v>
      </c>
      <c r="V71" s="112" t="s">
        <v>110</v>
      </c>
      <c r="W71" s="112" t="s">
        <v>106</v>
      </c>
      <c r="X71" s="112" t="s">
        <v>130</v>
      </c>
      <c r="Y71" s="118" t="s">
        <v>108</v>
      </c>
    </row>
    <row r="72" spans="1:25" s="69" customFormat="1" ht="75" hidden="1">
      <c r="A72" s="193"/>
      <c r="B72" s="143"/>
      <c r="C72" s="143"/>
      <c r="D72" s="143"/>
      <c r="E72" s="143"/>
      <c r="F72" s="143"/>
      <c r="G72" s="143"/>
      <c r="H72" s="148"/>
      <c r="I72" s="151"/>
      <c r="J72" s="143"/>
      <c r="K72" s="103" t="s">
        <v>100</v>
      </c>
      <c r="L72" s="103" t="s">
        <v>101</v>
      </c>
      <c r="M72" s="104" t="s">
        <v>287</v>
      </c>
      <c r="N72" s="146"/>
      <c r="O72" s="147"/>
      <c r="P72" s="139"/>
      <c r="Q72" s="139"/>
      <c r="R72" s="139"/>
      <c r="S72" s="141"/>
      <c r="T72" s="116" t="s">
        <v>115</v>
      </c>
      <c r="U72" s="112" t="s">
        <v>288</v>
      </c>
      <c r="V72" s="112" t="s">
        <v>110</v>
      </c>
      <c r="W72" s="112" t="s">
        <v>106</v>
      </c>
      <c r="X72" s="112" t="s">
        <v>289</v>
      </c>
      <c r="Y72" s="118" t="s">
        <v>108</v>
      </c>
    </row>
    <row r="73" spans="1:25" s="69" customFormat="1" ht="99" hidden="1" customHeight="1">
      <c r="A73" s="191" t="s">
        <v>278</v>
      </c>
      <c r="B73" s="143" t="s">
        <v>94</v>
      </c>
      <c r="C73" s="143"/>
      <c r="D73" s="143"/>
      <c r="E73" s="143"/>
      <c r="F73" s="143" t="s">
        <v>290</v>
      </c>
      <c r="G73" s="143" t="s">
        <v>94</v>
      </c>
      <c r="H73" s="148" t="s">
        <v>291</v>
      </c>
      <c r="I73" s="151" t="s">
        <v>292</v>
      </c>
      <c r="J73" s="143" t="s">
        <v>268</v>
      </c>
      <c r="K73" s="103" t="s">
        <v>100</v>
      </c>
      <c r="L73" s="103" t="s">
        <v>101</v>
      </c>
      <c r="M73" s="104" t="s">
        <v>293</v>
      </c>
      <c r="N73" s="146" t="s">
        <v>20</v>
      </c>
      <c r="O73" s="147" t="s">
        <v>9</v>
      </c>
      <c r="P73" s="139">
        <f>+IFERROR(VLOOKUP(N73,CRITERIOS!$B$18:$C$22,2,FALSE),0)</f>
        <v>3</v>
      </c>
      <c r="Q73" s="139">
        <f>+IFERROR(VLOOKUP(O73,CRITERIOS!$E$18:$F$22,2,FALSE),0)</f>
        <v>4</v>
      </c>
      <c r="R73" s="139">
        <f t="shared" si="0"/>
        <v>12</v>
      </c>
      <c r="S73" s="140" t="str">
        <f t="shared" si="1"/>
        <v>Zona de Riesgo Alta</v>
      </c>
      <c r="T73" s="116" t="s">
        <v>115</v>
      </c>
      <c r="U73" s="112" t="s">
        <v>294</v>
      </c>
      <c r="V73" s="112" t="s">
        <v>110</v>
      </c>
      <c r="W73" s="112" t="s">
        <v>106</v>
      </c>
      <c r="X73" s="103" t="s">
        <v>219</v>
      </c>
      <c r="Y73" s="118" t="s">
        <v>108</v>
      </c>
    </row>
    <row r="74" spans="1:25" s="69" customFormat="1" ht="142.5" hidden="1" customHeight="1">
      <c r="A74" s="193"/>
      <c r="B74" s="143"/>
      <c r="C74" s="143"/>
      <c r="D74" s="143"/>
      <c r="E74" s="143"/>
      <c r="F74" s="143"/>
      <c r="G74" s="143"/>
      <c r="H74" s="148"/>
      <c r="I74" s="151"/>
      <c r="J74" s="143"/>
      <c r="K74" s="103" t="s">
        <v>100</v>
      </c>
      <c r="L74" s="103" t="s">
        <v>101</v>
      </c>
      <c r="M74" s="104" t="s">
        <v>295</v>
      </c>
      <c r="N74" s="146"/>
      <c r="O74" s="147"/>
      <c r="P74" s="139"/>
      <c r="Q74" s="139"/>
      <c r="R74" s="139"/>
      <c r="S74" s="141"/>
      <c r="T74" s="116" t="s">
        <v>115</v>
      </c>
      <c r="U74" s="112" t="s">
        <v>296</v>
      </c>
      <c r="V74" s="112" t="s">
        <v>110</v>
      </c>
      <c r="W74" s="112" t="s">
        <v>106</v>
      </c>
      <c r="X74" s="112" t="s">
        <v>297</v>
      </c>
      <c r="Y74" s="118" t="s">
        <v>108</v>
      </c>
    </row>
    <row r="75" spans="1:25" s="69" customFormat="1" ht="42.75" hidden="1" customHeight="1">
      <c r="A75" s="191" t="s">
        <v>278</v>
      </c>
      <c r="B75" s="143" t="s">
        <v>94</v>
      </c>
      <c r="C75" s="143"/>
      <c r="D75" s="143"/>
      <c r="E75" s="143"/>
      <c r="F75" s="143" t="s">
        <v>298</v>
      </c>
      <c r="G75" s="143" t="s">
        <v>94</v>
      </c>
      <c r="H75" s="148" t="s">
        <v>299</v>
      </c>
      <c r="I75" s="150" t="s">
        <v>300</v>
      </c>
      <c r="J75" s="143" t="s">
        <v>268</v>
      </c>
      <c r="K75" s="103" t="s">
        <v>100</v>
      </c>
      <c r="L75" s="103" t="s">
        <v>101</v>
      </c>
      <c r="M75" s="104" t="s">
        <v>301</v>
      </c>
      <c r="N75" s="146" t="s">
        <v>17</v>
      </c>
      <c r="O75" s="143" t="s">
        <v>10</v>
      </c>
      <c r="P75" s="139">
        <f>+IFERROR(VLOOKUP(N75,CRITERIOS!$B$18:$C$22,2,FALSE),0)</f>
        <v>4</v>
      </c>
      <c r="Q75" s="139">
        <f>+IFERROR(VLOOKUP(O75,CRITERIOS!$E$18:$F$22,2,FALSE),0)</f>
        <v>5</v>
      </c>
      <c r="R75" s="139">
        <f t="shared" si="0"/>
        <v>20</v>
      </c>
      <c r="S75" s="140" t="str">
        <f t="shared" si="1"/>
        <v>Zona de Riesgo Extrema</v>
      </c>
      <c r="T75" s="116" t="s">
        <v>115</v>
      </c>
      <c r="U75" s="113" t="s">
        <v>302</v>
      </c>
      <c r="V75" s="112" t="s">
        <v>110</v>
      </c>
      <c r="W75" s="112" t="s">
        <v>106</v>
      </c>
      <c r="X75" s="112" t="s">
        <v>177</v>
      </c>
      <c r="Y75" s="118" t="s">
        <v>108</v>
      </c>
    </row>
    <row r="76" spans="1:25" s="69" customFormat="1" hidden="1">
      <c r="A76" s="193"/>
      <c r="B76" s="143"/>
      <c r="C76" s="143"/>
      <c r="D76" s="143"/>
      <c r="E76" s="143"/>
      <c r="F76" s="143"/>
      <c r="G76" s="143"/>
      <c r="H76" s="148"/>
      <c r="I76" s="150"/>
      <c r="J76" s="143"/>
      <c r="K76" s="103" t="s">
        <v>113</v>
      </c>
      <c r="L76" s="103" t="s">
        <v>101</v>
      </c>
      <c r="M76" s="104" t="s">
        <v>303</v>
      </c>
      <c r="N76" s="146"/>
      <c r="O76" s="143"/>
      <c r="P76" s="139"/>
      <c r="Q76" s="139"/>
      <c r="R76" s="139"/>
      <c r="S76" s="141"/>
      <c r="T76" s="116" t="s">
        <v>103</v>
      </c>
      <c r="U76" s="112" t="s">
        <v>304</v>
      </c>
      <c r="V76" s="112" t="s">
        <v>148</v>
      </c>
      <c r="W76" s="112" t="s">
        <v>106</v>
      </c>
      <c r="X76" s="103" t="s">
        <v>305</v>
      </c>
      <c r="Y76" s="118" t="s">
        <v>108</v>
      </c>
    </row>
    <row r="77" spans="1:25" s="69" customFormat="1" ht="29.1" hidden="1" customHeight="1">
      <c r="A77" s="191" t="s">
        <v>278</v>
      </c>
      <c r="B77" s="143" t="s">
        <v>94</v>
      </c>
      <c r="C77" s="143"/>
      <c r="D77" s="143"/>
      <c r="E77" s="143"/>
      <c r="F77" s="143" t="s">
        <v>306</v>
      </c>
      <c r="G77" s="143" t="s">
        <v>94</v>
      </c>
      <c r="H77" s="148" t="s">
        <v>307</v>
      </c>
      <c r="I77" s="150" t="s">
        <v>308</v>
      </c>
      <c r="J77" s="143" t="s">
        <v>268</v>
      </c>
      <c r="K77" s="103" t="s">
        <v>100</v>
      </c>
      <c r="L77" s="103" t="s">
        <v>101</v>
      </c>
      <c r="M77" s="104" t="s">
        <v>309</v>
      </c>
      <c r="N77" s="146" t="s">
        <v>23</v>
      </c>
      <c r="O77" s="147" t="s">
        <v>8</v>
      </c>
      <c r="P77" s="139">
        <f>+IFERROR(VLOOKUP(N77,CRITERIOS!$B$18:$C$22,2,FALSE),0)</f>
        <v>2</v>
      </c>
      <c r="Q77" s="139">
        <f>+IFERROR(VLOOKUP(O77,CRITERIOS!$E$18:$F$22,2,FALSE),0)</f>
        <v>3</v>
      </c>
      <c r="R77" s="139">
        <f t="shared" si="0"/>
        <v>6</v>
      </c>
      <c r="S77" s="140" t="str">
        <f t="shared" si="1"/>
        <v>Zona de Riesgo Moderada</v>
      </c>
      <c r="T77" s="111" t="s">
        <v>115</v>
      </c>
      <c r="U77" s="103" t="s">
        <v>310</v>
      </c>
      <c r="V77" s="103" t="s">
        <v>110</v>
      </c>
      <c r="W77" s="103" t="s">
        <v>106</v>
      </c>
      <c r="X77" s="103" t="s">
        <v>305</v>
      </c>
      <c r="Y77" s="118" t="s">
        <v>108</v>
      </c>
    </row>
    <row r="78" spans="1:25" s="69" customFormat="1" ht="30" hidden="1">
      <c r="A78" s="193"/>
      <c r="B78" s="143"/>
      <c r="C78" s="143"/>
      <c r="D78" s="143"/>
      <c r="E78" s="143"/>
      <c r="F78" s="143"/>
      <c r="G78" s="143"/>
      <c r="H78" s="148"/>
      <c r="I78" s="150"/>
      <c r="J78" s="143"/>
      <c r="K78" s="103" t="s">
        <v>100</v>
      </c>
      <c r="L78" s="103" t="s">
        <v>101</v>
      </c>
      <c r="M78" s="104" t="s">
        <v>311</v>
      </c>
      <c r="N78" s="146"/>
      <c r="O78" s="147"/>
      <c r="P78" s="139"/>
      <c r="Q78" s="139"/>
      <c r="R78" s="139"/>
      <c r="S78" s="141"/>
      <c r="T78" s="111" t="s">
        <v>115</v>
      </c>
      <c r="U78" s="103" t="s">
        <v>312</v>
      </c>
      <c r="V78" s="103" t="s">
        <v>110</v>
      </c>
      <c r="W78" s="103" t="s">
        <v>106</v>
      </c>
      <c r="X78" s="103" t="s">
        <v>305</v>
      </c>
      <c r="Y78" s="118" t="s">
        <v>108</v>
      </c>
    </row>
    <row r="79" spans="1:25" s="69" customFormat="1" ht="29.1" customHeight="1">
      <c r="A79" s="191" t="s">
        <v>313</v>
      </c>
      <c r="B79" s="143" t="s">
        <v>94</v>
      </c>
      <c r="C79" s="143"/>
      <c r="D79" s="143"/>
      <c r="E79" s="143" t="s">
        <v>232</v>
      </c>
      <c r="F79" s="143"/>
      <c r="G79" s="143"/>
      <c r="H79" s="148" t="s">
        <v>314</v>
      </c>
      <c r="I79" s="151" t="s">
        <v>315</v>
      </c>
      <c r="J79" s="143" t="s">
        <v>99</v>
      </c>
      <c r="K79" s="103" t="s">
        <v>100</v>
      </c>
      <c r="L79" s="103" t="s">
        <v>101</v>
      </c>
      <c r="M79" s="104" t="s">
        <v>316</v>
      </c>
      <c r="N79" s="146" t="s">
        <v>20</v>
      </c>
      <c r="O79" s="147" t="s">
        <v>10</v>
      </c>
      <c r="P79" s="139">
        <f>+IFERROR(VLOOKUP(N79,CRITERIOS!$B$18:$C$22,2,FALSE),0)</f>
        <v>3</v>
      </c>
      <c r="Q79" s="139">
        <f>+IFERROR(VLOOKUP(O79,CRITERIOS!$E$18:$F$22,2,FALSE),0)</f>
        <v>5</v>
      </c>
      <c r="R79" s="139">
        <f t="shared" ref="R79:R135" si="2">+P79*Q79</f>
        <v>15</v>
      </c>
      <c r="S79" s="140" t="str">
        <f t="shared" si="1"/>
        <v>Zona de Riesgo Extrema</v>
      </c>
      <c r="T79" s="119" t="s">
        <v>115</v>
      </c>
      <c r="U79" s="67" t="s">
        <v>120</v>
      </c>
      <c r="V79" s="112" t="s">
        <v>105</v>
      </c>
      <c r="W79" s="112" t="s">
        <v>106</v>
      </c>
      <c r="X79" s="112" t="s">
        <v>107</v>
      </c>
      <c r="Y79" s="118" t="s">
        <v>108</v>
      </c>
    </row>
    <row r="80" spans="1:25" s="69" customFormat="1" ht="45" hidden="1">
      <c r="A80" s="192"/>
      <c r="B80" s="143"/>
      <c r="C80" s="143"/>
      <c r="D80" s="143"/>
      <c r="E80" s="143"/>
      <c r="F80" s="143"/>
      <c r="G80" s="143"/>
      <c r="H80" s="148"/>
      <c r="I80" s="151"/>
      <c r="J80" s="143"/>
      <c r="K80" s="103" t="s">
        <v>100</v>
      </c>
      <c r="L80" s="103" t="s">
        <v>101</v>
      </c>
      <c r="M80" s="104" t="s">
        <v>317</v>
      </c>
      <c r="N80" s="146"/>
      <c r="O80" s="147"/>
      <c r="P80" s="139"/>
      <c r="Q80" s="139"/>
      <c r="R80" s="139"/>
      <c r="S80" s="142"/>
      <c r="T80" s="116" t="s">
        <v>103</v>
      </c>
      <c r="U80" s="117" t="s">
        <v>318</v>
      </c>
      <c r="V80" s="112" t="s">
        <v>151</v>
      </c>
      <c r="W80" s="112" t="s">
        <v>106</v>
      </c>
      <c r="X80" s="103" t="s">
        <v>219</v>
      </c>
      <c r="Y80" s="118" t="s">
        <v>108</v>
      </c>
    </row>
    <row r="81" spans="1:25" s="69" customFormat="1" ht="30" hidden="1">
      <c r="A81" s="192"/>
      <c r="B81" s="143"/>
      <c r="C81" s="143"/>
      <c r="D81" s="143"/>
      <c r="E81" s="143"/>
      <c r="F81" s="143"/>
      <c r="G81" s="143"/>
      <c r="H81" s="148"/>
      <c r="I81" s="151"/>
      <c r="J81" s="143"/>
      <c r="K81" s="144" t="s">
        <v>100</v>
      </c>
      <c r="L81" s="144" t="s">
        <v>101</v>
      </c>
      <c r="M81" s="152" t="s">
        <v>319</v>
      </c>
      <c r="N81" s="146"/>
      <c r="O81" s="147"/>
      <c r="P81" s="139"/>
      <c r="Q81" s="139"/>
      <c r="R81" s="139"/>
      <c r="S81" s="142"/>
      <c r="T81" s="116" t="s">
        <v>115</v>
      </c>
      <c r="U81" s="112" t="s">
        <v>320</v>
      </c>
      <c r="V81" s="112" t="s">
        <v>105</v>
      </c>
      <c r="W81" s="112" t="s">
        <v>106</v>
      </c>
      <c r="X81" s="112" t="s">
        <v>321</v>
      </c>
      <c r="Y81" s="118" t="s">
        <v>108</v>
      </c>
    </row>
    <row r="82" spans="1:25" s="69" customFormat="1" ht="30" hidden="1">
      <c r="A82" s="193"/>
      <c r="B82" s="143"/>
      <c r="C82" s="143"/>
      <c r="D82" s="143"/>
      <c r="E82" s="143"/>
      <c r="F82" s="143"/>
      <c r="G82" s="143"/>
      <c r="H82" s="148"/>
      <c r="I82" s="151"/>
      <c r="J82" s="143"/>
      <c r="K82" s="145"/>
      <c r="L82" s="145"/>
      <c r="M82" s="153"/>
      <c r="N82" s="146"/>
      <c r="O82" s="147"/>
      <c r="P82" s="139"/>
      <c r="Q82" s="139"/>
      <c r="R82" s="139"/>
      <c r="S82" s="141"/>
      <c r="T82" s="116" t="s">
        <v>103</v>
      </c>
      <c r="U82" s="112" t="s">
        <v>322</v>
      </c>
      <c r="V82" s="112" t="s">
        <v>151</v>
      </c>
      <c r="W82" s="112" t="s">
        <v>106</v>
      </c>
      <c r="X82" s="112" t="s">
        <v>321</v>
      </c>
      <c r="Y82" s="118" t="s">
        <v>108</v>
      </c>
    </row>
    <row r="83" spans="1:25" s="16" customFormat="1" ht="60">
      <c r="A83" s="105" t="s">
        <v>313</v>
      </c>
      <c r="B83" s="103" t="s">
        <v>94</v>
      </c>
      <c r="C83" s="103"/>
      <c r="D83" s="103"/>
      <c r="E83" s="103"/>
      <c r="F83" s="103"/>
      <c r="G83" s="103" t="s">
        <v>94</v>
      </c>
      <c r="H83" s="109" t="s">
        <v>323</v>
      </c>
      <c r="I83" s="106" t="s">
        <v>324</v>
      </c>
      <c r="J83" s="103" t="s">
        <v>99</v>
      </c>
      <c r="K83" s="103" t="s">
        <v>139</v>
      </c>
      <c r="L83" s="103" t="s">
        <v>101</v>
      </c>
      <c r="M83" s="104" t="s">
        <v>325</v>
      </c>
      <c r="N83" s="111" t="s">
        <v>17</v>
      </c>
      <c r="O83" s="112" t="s">
        <v>8</v>
      </c>
      <c r="P83" s="113">
        <f>+IFERROR(VLOOKUP(N83,CRITERIOS!$B$18:$C$22,2,FALSE),0)</f>
        <v>4</v>
      </c>
      <c r="Q83" s="113">
        <f>+IFERROR(VLOOKUP(O83,CRITERIOS!$E$18:$F$22,2,FALSE),0)</f>
        <v>3</v>
      </c>
      <c r="R83" s="113">
        <f t="shared" si="2"/>
        <v>12</v>
      </c>
      <c r="S83" s="95" t="str">
        <f t="shared" si="1"/>
        <v>Zona de Riesgo Alta</v>
      </c>
      <c r="T83" s="116" t="s">
        <v>115</v>
      </c>
      <c r="U83" s="117" t="s">
        <v>326</v>
      </c>
      <c r="V83" s="112" t="s">
        <v>151</v>
      </c>
      <c r="W83" s="112" t="s">
        <v>106</v>
      </c>
      <c r="X83" s="103" t="s">
        <v>181</v>
      </c>
      <c r="Y83" s="80" t="s">
        <v>128</v>
      </c>
    </row>
    <row r="84" spans="1:25" s="16" customFormat="1" ht="45">
      <c r="A84" s="191" t="s">
        <v>313</v>
      </c>
      <c r="B84" s="143" t="s">
        <v>94</v>
      </c>
      <c r="C84" s="143"/>
      <c r="D84" s="143"/>
      <c r="E84" s="143" t="s">
        <v>232</v>
      </c>
      <c r="F84" s="143"/>
      <c r="G84" s="143"/>
      <c r="H84" s="148" t="s">
        <v>327</v>
      </c>
      <c r="I84" s="150" t="s">
        <v>328</v>
      </c>
      <c r="J84" s="170" t="s">
        <v>99</v>
      </c>
      <c r="K84" s="103" t="s">
        <v>100</v>
      </c>
      <c r="L84" s="103" t="s">
        <v>101</v>
      </c>
      <c r="M84" s="104" t="s">
        <v>317</v>
      </c>
      <c r="N84" s="146" t="s">
        <v>17</v>
      </c>
      <c r="O84" s="147" t="s">
        <v>9</v>
      </c>
      <c r="P84" s="139">
        <f>+IFERROR(VLOOKUP(N84,CRITERIOS!$B$18:$C$22,2,FALSE),0)</f>
        <v>4</v>
      </c>
      <c r="Q84" s="139">
        <f>+IFERROR(VLOOKUP(O84,CRITERIOS!$E$18:$F$22,2,FALSE),0)</f>
        <v>4</v>
      </c>
      <c r="R84" s="139">
        <f t="shared" si="2"/>
        <v>16</v>
      </c>
      <c r="S84" s="140" t="str">
        <f t="shared" si="1"/>
        <v>Zona de Riesgo Extrema</v>
      </c>
      <c r="T84" s="116" t="s">
        <v>103</v>
      </c>
      <c r="U84" s="117" t="s">
        <v>318</v>
      </c>
      <c r="V84" s="112" t="s">
        <v>151</v>
      </c>
      <c r="W84" s="112" t="s">
        <v>106</v>
      </c>
      <c r="X84" s="103" t="s">
        <v>219</v>
      </c>
      <c r="Y84" s="80" t="s">
        <v>108</v>
      </c>
    </row>
    <row r="85" spans="1:25" s="16" customFormat="1" ht="45" hidden="1">
      <c r="A85" s="192"/>
      <c r="B85" s="143"/>
      <c r="C85" s="143"/>
      <c r="D85" s="143"/>
      <c r="E85" s="143"/>
      <c r="F85" s="143"/>
      <c r="G85" s="143"/>
      <c r="H85" s="148"/>
      <c r="I85" s="150"/>
      <c r="J85" s="170"/>
      <c r="K85" s="103" t="s">
        <v>100</v>
      </c>
      <c r="L85" s="103" t="s">
        <v>101</v>
      </c>
      <c r="M85" s="104" t="s">
        <v>329</v>
      </c>
      <c r="N85" s="146"/>
      <c r="O85" s="147"/>
      <c r="P85" s="139"/>
      <c r="Q85" s="139"/>
      <c r="R85" s="139"/>
      <c r="S85" s="142"/>
      <c r="T85" s="116" t="s">
        <v>115</v>
      </c>
      <c r="U85" s="117" t="s">
        <v>330</v>
      </c>
      <c r="V85" s="112" t="s">
        <v>143</v>
      </c>
      <c r="W85" s="112" t="s">
        <v>106</v>
      </c>
      <c r="X85" s="103" t="s">
        <v>166</v>
      </c>
      <c r="Y85" s="80" t="s">
        <v>108</v>
      </c>
    </row>
    <row r="86" spans="1:25" s="16" customFormat="1" ht="30" hidden="1">
      <c r="A86" s="193"/>
      <c r="B86" s="143"/>
      <c r="C86" s="143"/>
      <c r="D86" s="143"/>
      <c r="E86" s="143"/>
      <c r="F86" s="143"/>
      <c r="G86" s="143"/>
      <c r="H86" s="148"/>
      <c r="I86" s="150"/>
      <c r="J86" s="170"/>
      <c r="K86" s="103" t="s">
        <v>100</v>
      </c>
      <c r="L86" s="103" t="s">
        <v>101</v>
      </c>
      <c r="M86" s="85" t="s">
        <v>331</v>
      </c>
      <c r="N86" s="146"/>
      <c r="O86" s="147"/>
      <c r="P86" s="139"/>
      <c r="Q86" s="139"/>
      <c r="R86" s="139"/>
      <c r="S86" s="141"/>
      <c r="T86" s="116" t="s">
        <v>103</v>
      </c>
      <c r="U86" s="117" t="s">
        <v>332</v>
      </c>
      <c r="V86" s="112" t="s">
        <v>151</v>
      </c>
      <c r="W86" s="112" t="s">
        <v>106</v>
      </c>
      <c r="X86" s="103" t="s">
        <v>321</v>
      </c>
      <c r="Y86" s="80" t="s">
        <v>108</v>
      </c>
    </row>
    <row r="87" spans="1:25" s="69" customFormat="1" ht="45">
      <c r="A87" s="105" t="s">
        <v>313</v>
      </c>
      <c r="B87" s="103" t="s">
        <v>94</v>
      </c>
      <c r="C87" s="103"/>
      <c r="D87" s="103"/>
      <c r="E87" s="103" t="s">
        <v>96</v>
      </c>
      <c r="F87" s="103"/>
      <c r="G87" s="103"/>
      <c r="H87" s="109" t="s">
        <v>333</v>
      </c>
      <c r="I87" s="106" t="s">
        <v>334</v>
      </c>
      <c r="J87" s="103" t="s">
        <v>335</v>
      </c>
      <c r="K87" s="103" t="s">
        <v>100</v>
      </c>
      <c r="L87" s="103" t="s">
        <v>118</v>
      </c>
      <c r="M87" s="104" t="s">
        <v>336</v>
      </c>
      <c r="N87" s="111" t="s">
        <v>23</v>
      </c>
      <c r="O87" s="112" t="s">
        <v>7</v>
      </c>
      <c r="P87" s="113">
        <f>+IFERROR(VLOOKUP(N87,CRITERIOS!$B$18:$C$22,2,FALSE),0)</f>
        <v>2</v>
      </c>
      <c r="Q87" s="113">
        <f>+IFERROR(VLOOKUP(O87,CRITERIOS!$E$18:$F$22,2,FALSE),0)</f>
        <v>2</v>
      </c>
      <c r="R87" s="113">
        <f t="shared" si="2"/>
        <v>4</v>
      </c>
      <c r="S87" s="95" t="str">
        <f t="shared" si="1"/>
        <v>Zona de Riesgo Baja</v>
      </c>
      <c r="T87" s="116" t="s">
        <v>115</v>
      </c>
      <c r="U87" s="112" t="s">
        <v>337</v>
      </c>
      <c r="V87" s="117" t="s">
        <v>154</v>
      </c>
      <c r="W87" s="112" t="s">
        <v>106</v>
      </c>
      <c r="X87" s="117" t="s">
        <v>321</v>
      </c>
      <c r="Y87" s="78" t="s">
        <v>128</v>
      </c>
    </row>
    <row r="88" spans="1:25" s="70" customFormat="1" ht="45">
      <c r="A88" s="105" t="s">
        <v>313</v>
      </c>
      <c r="B88" s="103" t="s">
        <v>94</v>
      </c>
      <c r="C88" s="103"/>
      <c r="D88" s="103"/>
      <c r="E88" s="103" t="s">
        <v>96</v>
      </c>
      <c r="F88" s="103"/>
      <c r="G88" s="103"/>
      <c r="H88" s="109" t="s">
        <v>338</v>
      </c>
      <c r="I88" s="107" t="s">
        <v>339</v>
      </c>
      <c r="J88" s="115" t="s">
        <v>340</v>
      </c>
      <c r="K88" s="115" t="s">
        <v>100</v>
      </c>
      <c r="L88" s="115" t="s">
        <v>118</v>
      </c>
      <c r="M88" s="84" t="s">
        <v>341</v>
      </c>
      <c r="N88" s="120" t="s">
        <v>20</v>
      </c>
      <c r="O88" s="117" t="s">
        <v>7</v>
      </c>
      <c r="P88" s="114">
        <f>+IFERROR(VLOOKUP(N88,CRITERIOS!$B$18:$C$22,2,FALSE),0)</f>
        <v>3</v>
      </c>
      <c r="Q88" s="114">
        <f>+IFERROR(VLOOKUP(O88,CRITERIOS!$E$18:$F$22,2,FALSE),0)</f>
        <v>2</v>
      </c>
      <c r="R88" s="114">
        <f t="shared" si="2"/>
        <v>6</v>
      </c>
      <c r="S88" s="95" t="str">
        <f t="shared" si="1"/>
        <v>Zona de Riesgo Moderada</v>
      </c>
      <c r="T88" s="77" t="s">
        <v>103</v>
      </c>
      <c r="U88" s="117" t="s">
        <v>342</v>
      </c>
      <c r="V88" s="117" t="s">
        <v>151</v>
      </c>
      <c r="W88" s="117" t="s">
        <v>106</v>
      </c>
      <c r="X88" s="117" t="s">
        <v>343</v>
      </c>
      <c r="Y88" s="78" t="s">
        <v>108</v>
      </c>
    </row>
    <row r="89" spans="1:25" s="70" customFormat="1" ht="60">
      <c r="A89" s="191" t="s">
        <v>313</v>
      </c>
      <c r="B89" s="143" t="s">
        <v>94</v>
      </c>
      <c r="C89" s="143"/>
      <c r="D89" s="143"/>
      <c r="E89" s="143" t="s">
        <v>96</v>
      </c>
      <c r="F89" s="143"/>
      <c r="G89" s="143"/>
      <c r="H89" s="148" t="s">
        <v>344</v>
      </c>
      <c r="I89" s="150" t="s">
        <v>345</v>
      </c>
      <c r="J89" s="170" t="s">
        <v>340</v>
      </c>
      <c r="K89" s="204" t="s">
        <v>100</v>
      </c>
      <c r="L89" s="204" t="s">
        <v>118</v>
      </c>
      <c r="M89" s="206" t="s">
        <v>346</v>
      </c>
      <c r="N89" s="154" t="s">
        <v>17</v>
      </c>
      <c r="O89" s="155" t="s">
        <v>9</v>
      </c>
      <c r="P89" s="171">
        <f>+IFERROR(VLOOKUP(N89,CRITERIOS!$B$18:$C$22,2,FALSE),0)</f>
        <v>4</v>
      </c>
      <c r="Q89" s="171">
        <f>+IFERROR(VLOOKUP(O89,CRITERIOS!$E$18:$F$22,2,FALSE),0)</f>
        <v>4</v>
      </c>
      <c r="R89" s="171">
        <f t="shared" si="2"/>
        <v>16</v>
      </c>
      <c r="S89" s="140" t="str">
        <f t="shared" si="1"/>
        <v>Zona de Riesgo Extrema</v>
      </c>
      <c r="T89" s="77" t="s">
        <v>103</v>
      </c>
      <c r="U89" s="117" t="s">
        <v>347</v>
      </c>
      <c r="V89" s="117" t="s">
        <v>110</v>
      </c>
      <c r="W89" s="117" t="s">
        <v>106</v>
      </c>
      <c r="X89" s="117" t="s">
        <v>348</v>
      </c>
      <c r="Y89" s="78" t="s">
        <v>108</v>
      </c>
    </row>
    <row r="90" spans="1:25" s="70" customFormat="1" ht="60" hidden="1">
      <c r="A90" s="193"/>
      <c r="B90" s="143"/>
      <c r="C90" s="143"/>
      <c r="D90" s="143"/>
      <c r="E90" s="143"/>
      <c r="F90" s="143"/>
      <c r="G90" s="143"/>
      <c r="H90" s="148"/>
      <c r="I90" s="150"/>
      <c r="J90" s="170"/>
      <c r="K90" s="205"/>
      <c r="L90" s="205"/>
      <c r="M90" s="207"/>
      <c r="N90" s="154"/>
      <c r="O90" s="155"/>
      <c r="P90" s="171"/>
      <c r="Q90" s="171"/>
      <c r="R90" s="171"/>
      <c r="S90" s="141"/>
      <c r="T90" s="77" t="s">
        <v>103</v>
      </c>
      <c r="U90" s="117" t="s">
        <v>349</v>
      </c>
      <c r="V90" s="117" t="s">
        <v>110</v>
      </c>
      <c r="W90" s="117" t="s">
        <v>106</v>
      </c>
      <c r="X90" s="117" t="s">
        <v>348</v>
      </c>
      <c r="Y90" s="78" t="s">
        <v>108</v>
      </c>
    </row>
    <row r="91" spans="1:25" s="70" customFormat="1" ht="45">
      <c r="A91" s="105" t="s">
        <v>313</v>
      </c>
      <c r="B91" s="103" t="s">
        <v>94</v>
      </c>
      <c r="C91" s="103"/>
      <c r="D91" s="103"/>
      <c r="E91" s="103" t="s">
        <v>96</v>
      </c>
      <c r="F91" s="103"/>
      <c r="G91" s="103"/>
      <c r="H91" s="109" t="s">
        <v>350</v>
      </c>
      <c r="I91" s="106" t="s">
        <v>351</v>
      </c>
      <c r="J91" s="103" t="s">
        <v>340</v>
      </c>
      <c r="K91" s="103" t="s">
        <v>100</v>
      </c>
      <c r="L91" s="103" t="s">
        <v>118</v>
      </c>
      <c r="M91" s="104" t="s">
        <v>352</v>
      </c>
      <c r="N91" s="111" t="s">
        <v>17</v>
      </c>
      <c r="O91" s="112" t="s">
        <v>8</v>
      </c>
      <c r="P91" s="113">
        <f>+IFERROR(VLOOKUP(N91,CRITERIOS!$B$18:$C$22,2,FALSE),0)</f>
        <v>4</v>
      </c>
      <c r="Q91" s="113">
        <f>+IFERROR(VLOOKUP(O91,CRITERIOS!$E$18:$F$22,2,FALSE),0)</f>
        <v>3</v>
      </c>
      <c r="R91" s="113">
        <f t="shared" si="2"/>
        <v>12</v>
      </c>
      <c r="S91" s="95" t="str">
        <f t="shared" si="1"/>
        <v>Zona de Riesgo Alta</v>
      </c>
      <c r="T91" s="116" t="s">
        <v>115</v>
      </c>
      <c r="U91" s="117" t="s">
        <v>353</v>
      </c>
      <c r="V91" s="112" t="s">
        <v>151</v>
      </c>
      <c r="W91" s="112" t="s">
        <v>106</v>
      </c>
      <c r="X91" s="112" t="s">
        <v>107</v>
      </c>
      <c r="Y91" s="118" t="s">
        <v>108</v>
      </c>
    </row>
    <row r="92" spans="1:25" s="70" customFormat="1" ht="45">
      <c r="A92" s="105" t="s">
        <v>313</v>
      </c>
      <c r="B92" s="103" t="s">
        <v>94</v>
      </c>
      <c r="C92" s="103"/>
      <c r="D92" s="103"/>
      <c r="E92" s="103" t="s">
        <v>232</v>
      </c>
      <c r="F92" s="103"/>
      <c r="G92" s="103"/>
      <c r="H92" s="109" t="s">
        <v>354</v>
      </c>
      <c r="I92" s="106" t="s">
        <v>355</v>
      </c>
      <c r="J92" s="103" t="s">
        <v>123</v>
      </c>
      <c r="K92" s="103" t="s">
        <v>100</v>
      </c>
      <c r="L92" s="103" t="s">
        <v>101</v>
      </c>
      <c r="M92" s="104" t="s">
        <v>356</v>
      </c>
      <c r="N92" s="111" t="s">
        <v>23</v>
      </c>
      <c r="O92" s="112" t="s">
        <v>8</v>
      </c>
      <c r="P92" s="113">
        <f>+IFERROR(VLOOKUP(N92,CRITERIOS!$B$18:$C$22,2,FALSE),0)</f>
        <v>2</v>
      </c>
      <c r="Q92" s="113">
        <f>+IFERROR(VLOOKUP(O92,CRITERIOS!$E$18:$F$22,2,FALSE),0)</f>
        <v>3</v>
      </c>
      <c r="R92" s="113">
        <f t="shared" si="2"/>
        <v>6</v>
      </c>
      <c r="S92" s="95" t="str">
        <f t="shared" si="1"/>
        <v>Zona de Riesgo Moderada</v>
      </c>
      <c r="T92" s="116" t="s">
        <v>115</v>
      </c>
      <c r="U92" s="117" t="s">
        <v>357</v>
      </c>
      <c r="V92" s="112" t="s">
        <v>151</v>
      </c>
      <c r="W92" s="112" t="s">
        <v>106</v>
      </c>
      <c r="X92" s="117" t="s">
        <v>321</v>
      </c>
      <c r="Y92" s="118" t="s">
        <v>108</v>
      </c>
    </row>
    <row r="93" spans="1:25" s="70" customFormat="1" ht="42.75" customHeight="1">
      <c r="A93" s="191" t="s">
        <v>313</v>
      </c>
      <c r="B93" s="143" t="s">
        <v>94</v>
      </c>
      <c r="C93" s="143"/>
      <c r="D93" s="143"/>
      <c r="E93" s="143"/>
      <c r="F93" s="143"/>
      <c r="G93" s="143" t="s">
        <v>94</v>
      </c>
      <c r="H93" s="148" t="s">
        <v>358</v>
      </c>
      <c r="I93" s="151" t="s">
        <v>359</v>
      </c>
      <c r="J93" s="143" t="s">
        <v>360</v>
      </c>
      <c r="K93" s="103" t="s">
        <v>100</v>
      </c>
      <c r="L93" s="103" t="s">
        <v>101</v>
      </c>
      <c r="M93" s="104" t="s">
        <v>361</v>
      </c>
      <c r="N93" s="146" t="s">
        <v>20</v>
      </c>
      <c r="O93" s="147" t="s">
        <v>9</v>
      </c>
      <c r="P93" s="139">
        <f>+IFERROR(VLOOKUP(N93,CRITERIOS!$B$18:$C$22,2,FALSE),0)</f>
        <v>3</v>
      </c>
      <c r="Q93" s="139">
        <f>+IFERROR(VLOOKUP(O93,CRITERIOS!$E$18:$F$22,2,FALSE),0)</f>
        <v>4</v>
      </c>
      <c r="R93" s="139">
        <f t="shared" si="2"/>
        <v>12</v>
      </c>
      <c r="S93" s="140" t="str">
        <f t="shared" si="1"/>
        <v>Zona de Riesgo Alta</v>
      </c>
      <c r="T93" s="116" t="s">
        <v>115</v>
      </c>
      <c r="U93" s="112" t="s">
        <v>362</v>
      </c>
      <c r="V93" s="112" t="s">
        <v>110</v>
      </c>
      <c r="W93" s="112" t="s">
        <v>111</v>
      </c>
      <c r="X93" s="112" t="s">
        <v>363</v>
      </c>
      <c r="Y93" s="118" t="s">
        <v>108</v>
      </c>
    </row>
    <row r="94" spans="1:25" s="70" customFormat="1" ht="30" hidden="1">
      <c r="A94" s="192"/>
      <c r="B94" s="143"/>
      <c r="C94" s="143"/>
      <c r="D94" s="143"/>
      <c r="E94" s="143"/>
      <c r="F94" s="143"/>
      <c r="G94" s="143"/>
      <c r="H94" s="148"/>
      <c r="I94" s="151"/>
      <c r="J94" s="143"/>
      <c r="K94" s="103" t="s">
        <v>100</v>
      </c>
      <c r="L94" s="103" t="s">
        <v>101</v>
      </c>
      <c r="M94" s="104" t="s">
        <v>364</v>
      </c>
      <c r="N94" s="146"/>
      <c r="O94" s="147"/>
      <c r="P94" s="139"/>
      <c r="Q94" s="139"/>
      <c r="R94" s="139"/>
      <c r="S94" s="142"/>
      <c r="T94" s="116" t="s">
        <v>115</v>
      </c>
      <c r="U94" s="112" t="s">
        <v>365</v>
      </c>
      <c r="V94" s="112" t="s">
        <v>154</v>
      </c>
      <c r="W94" s="112" t="s">
        <v>106</v>
      </c>
      <c r="X94" s="112" t="s">
        <v>366</v>
      </c>
      <c r="Y94" s="118" t="s">
        <v>128</v>
      </c>
    </row>
    <row r="95" spans="1:25" s="70" customFormat="1" ht="45" hidden="1">
      <c r="A95" s="193"/>
      <c r="B95" s="143"/>
      <c r="C95" s="143"/>
      <c r="D95" s="143"/>
      <c r="E95" s="143"/>
      <c r="F95" s="143"/>
      <c r="G95" s="143"/>
      <c r="H95" s="148"/>
      <c r="I95" s="151"/>
      <c r="J95" s="143"/>
      <c r="K95" s="103" t="s">
        <v>113</v>
      </c>
      <c r="L95" s="103" t="s">
        <v>101</v>
      </c>
      <c r="M95" s="104" t="s">
        <v>367</v>
      </c>
      <c r="N95" s="146"/>
      <c r="O95" s="147"/>
      <c r="P95" s="139"/>
      <c r="Q95" s="139"/>
      <c r="R95" s="139"/>
      <c r="S95" s="141"/>
      <c r="T95" s="119" t="s">
        <v>103</v>
      </c>
      <c r="U95" s="112" t="s">
        <v>368</v>
      </c>
      <c r="V95" s="113" t="s">
        <v>154</v>
      </c>
      <c r="W95" s="113" t="s">
        <v>106</v>
      </c>
      <c r="X95" s="113" t="s">
        <v>118</v>
      </c>
      <c r="Y95" s="81" t="s">
        <v>128</v>
      </c>
    </row>
    <row r="96" spans="1:25" s="71" customFormat="1" ht="42.75" customHeight="1">
      <c r="A96" s="191" t="s">
        <v>313</v>
      </c>
      <c r="B96" s="143" t="s">
        <v>94</v>
      </c>
      <c r="C96" s="143"/>
      <c r="D96" s="143"/>
      <c r="E96" s="143" t="s">
        <v>232</v>
      </c>
      <c r="F96" s="143"/>
      <c r="G96" s="143"/>
      <c r="H96" s="148" t="s">
        <v>369</v>
      </c>
      <c r="I96" s="150" t="s">
        <v>370</v>
      </c>
      <c r="J96" s="143" t="s">
        <v>215</v>
      </c>
      <c r="K96" s="143" t="s">
        <v>113</v>
      </c>
      <c r="L96" s="143" t="s">
        <v>101</v>
      </c>
      <c r="M96" s="149" t="s">
        <v>371</v>
      </c>
      <c r="N96" s="146" t="s">
        <v>14</v>
      </c>
      <c r="O96" s="143" t="s">
        <v>9</v>
      </c>
      <c r="P96" s="139">
        <f>+IFERROR(VLOOKUP(N96,CRITERIOS!$B$18:$C$22,2,FALSE),0)</f>
        <v>5</v>
      </c>
      <c r="Q96" s="139">
        <f>+IFERROR(VLOOKUP(O96,CRITERIOS!$E$18:$F$22,2,FALSE),0)</f>
        <v>4</v>
      </c>
      <c r="R96" s="139">
        <f t="shared" si="2"/>
        <v>20</v>
      </c>
      <c r="S96" s="140" t="str">
        <f t="shared" si="1"/>
        <v>Zona de Riesgo Extrema</v>
      </c>
      <c r="T96" s="111" t="s">
        <v>115</v>
      </c>
      <c r="U96" s="117" t="s">
        <v>372</v>
      </c>
      <c r="V96" s="103" t="s">
        <v>154</v>
      </c>
      <c r="W96" s="103" t="s">
        <v>106</v>
      </c>
      <c r="X96" s="112" t="s">
        <v>117</v>
      </c>
      <c r="Y96" s="80" t="s">
        <v>178</v>
      </c>
    </row>
    <row r="97" spans="1:26" s="71" customFormat="1" ht="42.75" hidden="1" customHeight="1">
      <c r="A97" s="192"/>
      <c r="B97" s="143"/>
      <c r="C97" s="143"/>
      <c r="D97" s="143"/>
      <c r="E97" s="143"/>
      <c r="F97" s="143"/>
      <c r="G97" s="143"/>
      <c r="H97" s="148"/>
      <c r="I97" s="150"/>
      <c r="J97" s="143"/>
      <c r="K97" s="143"/>
      <c r="L97" s="143"/>
      <c r="M97" s="149"/>
      <c r="N97" s="146"/>
      <c r="O97" s="143"/>
      <c r="P97" s="139"/>
      <c r="Q97" s="139"/>
      <c r="R97" s="139"/>
      <c r="S97" s="142"/>
      <c r="T97" s="111" t="s">
        <v>103</v>
      </c>
      <c r="U97" s="117" t="s">
        <v>373</v>
      </c>
      <c r="V97" s="103" t="s">
        <v>151</v>
      </c>
      <c r="W97" s="103" t="s">
        <v>111</v>
      </c>
      <c r="X97" s="112" t="s">
        <v>112</v>
      </c>
      <c r="Y97" s="80" t="s">
        <v>178</v>
      </c>
    </row>
    <row r="98" spans="1:26" s="71" customFormat="1" ht="30" hidden="1">
      <c r="A98" s="192"/>
      <c r="B98" s="143"/>
      <c r="C98" s="143"/>
      <c r="D98" s="143"/>
      <c r="E98" s="143"/>
      <c r="F98" s="143"/>
      <c r="G98" s="143"/>
      <c r="H98" s="148"/>
      <c r="I98" s="150"/>
      <c r="J98" s="143"/>
      <c r="K98" s="103" t="s">
        <v>374</v>
      </c>
      <c r="L98" s="103" t="s">
        <v>101</v>
      </c>
      <c r="M98" s="104" t="s">
        <v>375</v>
      </c>
      <c r="N98" s="146"/>
      <c r="O98" s="143"/>
      <c r="P98" s="139"/>
      <c r="Q98" s="139"/>
      <c r="R98" s="139"/>
      <c r="S98" s="142"/>
      <c r="T98" s="111" t="s">
        <v>115</v>
      </c>
      <c r="U98" s="117" t="s">
        <v>376</v>
      </c>
      <c r="V98" s="103" t="s">
        <v>154</v>
      </c>
      <c r="W98" s="103" t="s">
        <v>106</v>
      </c>
      <c r="X98" s="103" t="s">
        <v>117</v>
      </c>
      <c r="Y98" s="80" t="s">
        <v>178</v>
      </c>
    </row>
    <row r="99" spans="1:26" s="71" customFormat="1" ht="60" hidden="1">
      <c r="A99" s="192"/>
      <c r="B99" s="143"/>
      <c r="C99" s="143"/>
      <c r="D99" s="143"/>
      <c r="E99" s="143"/>
      <c r="F99" s="143"/>
      <c r="G99" s="143"/>
      <c r="H99" s="148"/>
      <c r="I99" s="150"/>
      <c r="J99" s="143"/>
      <c r="K99" s="103" t="s">
        <v>139</v>
      </c>
      <c r="L99" s="103" t="s">
        <v>101</v>
      </c>
      <c r="M99" s="104" t="s">
        <v>377</v>
      </c>
      <c r="N99" s="146"/>
      <c r="O99" s="143"/>
      <c r="P99" s="139"/>
      <c r="Q99" s="139"/>
      <c r="R99" s="139"/>
      <c r="S99" s="142"/>
      <c r="T99" s="111" t="s">
        <v>115</v>
      </c>
      <c r="U99" s="117" t="s">
        <v>378</v>
      </c>
      <c r="V99" s="103" t="s">
        <v>175</v>
      </c>
      <c r="W99" s="103" t="s">
        <v>106</v>
      </c>
      <c r="X99" s="103" t="s">
        <v>117</v>
      </c>
      <c r="Y99" s="80" t="s">
        <v>178</v>
      </c>
    </row>
    <row r="100" spans="1:26" s="71" customFormat="1" ht="45" hidden="1">
      <c r="A100" s="193"/>
      <c r="B100" s="143"/>
      <c r="C100" s="143"/>
      <c r="D100" s="143"/>
      <c r="E100" s="143"/>
      <c r="F100" s="143"/>
      <c r="G100" s="143"/>
      <c r="H100" s="148"/>
      <c r="I100" s="150"/>
      <c r="J100" s="143"/>
      <c r="K100" s="103" t="s">
        <v>100</v>
      </c>
      <c r="L100" s="103" t="s">
        <v>101</v>
      </c>
      <c r="M100" s="104" t="s">
        <v>379</v>
      </c>
      <c r="N100" s="146"/>
      <c r="O100" s="143"/>
      <c r="P100" s="139"/>
      <c r="Q100" s="139"/>
      <c r="R100" s="139"/>
      <c r="S100" s="141"/>
      <c r="T100" s="111" t="s">
        <v>115</v>
      </c>
      <c r="U100" s="117" t="s">
        <v>380</v>
      </c>
      <c r="V100" s="103" t="s">
        <v>175</v>
      </c>
      <c r="W100" s="103" t="s">
        <v>106</v>
      </c>
      <c r="X100" s="103" t="s">
        <v>321</v>
      </c>
      <c r="Y100" s="80" t="s">
        <v>178</v>
      </c>
    </row>
    <row r="101" spans="1:26" s="69" customFormat="1" ht="45" hidden="1">
      <c r="A101" s="191" t="s">
        <v>381</v>
      </c>
      <c r="B101" s="143" t="s">
        <v>94</v>
      </c>
      <c r="C101" s="143"/>
      <c r="D101" s="143"/>
      <c r="E101" s="143"/>
      <c r="F101" s="143"/>
      <c r="G101" s="143" t="s">
        <v>94</v>
      </c>
      <c r="H101" s="148" t="s">
        <v>382</v>
      </c>
      <c r="I101" s="151" t="s">
        <v>383</v>
      </c>
      <c r="J101" s="143" t="s">
        <v>215</v>
      </c>
      <c r="K101" s="103" t="s">
        <v>100</v>
      </c>
      <c r="L101" s="103" t="s">
        <v>101</v>
      </c>
      <c r="M101" s="104" t="s">
        <v>384</v>
      </c>
      <c r="N101" s="146" t="s">
        <v>23</v>
      </c>
      <c r="O101" s="147" t="s">
        <v>8</v>
      </c>
      <c r="P101" s="139">
        <f>+IFERROR(VLOOKUP(N101,CRITERIOS!$B$18:$C$22,2,FALSE),0)</f>
        <v>2</v>
      </c>
      <c r="Q101" s="139">
        <f>+IFERROR(VLOOKUP(O101,CRITERIOS!$E$18:$F$22,2,FALSE),0)</f>
        <v>3</v>
      </c>
      <c r="R101" s="139">
        <f t="shared" si="2"/>
        <v>6</v>
      </c>
      <c r="S101" s="140" t="str">
        <f t="shared" si="1"/>
        <v>Zona de Riesgo Moderada</v>
      </c>
      <c r="T101" s="116" t="s">
        <v>115</v>
      </c>
      <c r="U101" s="112" t="s">
        <v>385</v>
      </c>
      <c r="V101" s="112" t="s">
        <v>151</v>
      </c>
      <c r="W101" s="112" t="s">
        <v>106</v>
      </c>
      <c r="X101" s="112" t="s">
        <v>386</v>
      </c>
      <c r="Y101" s="118" t="s">
        <v>108</v>
      </c>
    </row>
    <row r="102" spans="1:26" s="69" customFormat="1" ht="45" hidden="1">
      <c r="A102" s="193"/>
      <c r="B102" s="143"/>
      <c r="C102" s="143"/>
      <c r="D102" s="143"/>
      <c r="E102" s="143"/>
      <c r="F102" s="143"/>
      <c r="G102" s="143"/>
      <c r="H102" s="148"/>
      <c r="I102" s="151"/>
      <c r="J102" s="143"/>
      <c r="K102" s="103" t="s">
        <v>100</v>
      </c>
      <c r="L102" s="103" t="s">
        <v>101</v>
      </c>
      <c r="M102" s="104" t="s">
        <v>387</v>
      </c>
      <c r="N102" s="146"/>
      <c r="O102" s="147"/>
      <c r="P102" s="139"/>
      <c r="Q102" s="139"/>
      <c r="R102" s="139"/>
      <c r="S102" s="141"/>
      <c r="T102" s="116" t="s">
        <v>103</v>
      </c>
      <c r="U102" s="112" t="s">
        <v>388</v>
      </c>
      <c r="V102" s="112" t="s">
        <v>110</v>
      </c>
      <c r="W102" s="112" t="s">
        <v>106</v>
      </c>
      <c r="X102" s="112" t="s">
        <v>386</v>
      </c>
      <c r="Y102" s="118" t="s">
        <v>108</v>
      </c>
    </row>
    <row r="103" spans="1:26" s="69" customFormat="1" ht="45" hidden="1">
      <c r="A103" s="191" t="s">
        <v>381</v>
      </c>
      <c r="B103" s="143" t="s">
        <v>94</v>
      </c>
      <c r="C103" s="143"/>
      <c r="D103" s="143"/>
      <c r="E103" s="143" t="s">
        <v>212</v>
      </c>
      <c r="F103" s="143"/>
      <c r="G103" s="143"/>
      <c r="H103" s="148" t="s">
        <v>389</v>
      </c>
      <c r="I103" s="150" t="s">
        <v>390</v>
      </c>
      <c r="J103" s="143" t="s">
        <v>215</v>
      </c>
      <c r="K103" s="103" t="s">
        <v>100</v>
      </c>
      <c r="L103" s="103" t="s">
        <v>101</v>
      </c>
      <c r="M103" s="104" t="s">
        <v>391</v>
      </c>
      <c r="N103" s="146" t="s">
        <v>20</v>
      </c>
      <c r="O103" s="147" t="s">
        <v>7</v>
      </c>
      <c r="P103" s="139">
        <f>+IFERROR(VLOOKUP(N103,CRITERIOS!$B$18:$C$22,2,FALSE),0)</f>
        <v>3</v>
      </c>
      <c r="Q103" s="139">
        <f>+IFERROR(VLOOKUP(O103,CRITERIOS!$E$18:$F$22,2,FALSE),0)</f>
        <v>2</v>
      </c>
      <c r="R103" s="139">
        <f t="shared" si="2"/>
        <v>6</v>
      </c>
      <c r="S103" s="140" t="str">
        <f t="shared" si="1"/>
        <v>Zona de Riesgo Moderada</v>
      </c>
      <c r="T103" s="119" t="s">
        <v>103</v>
      </c>
      <c r="U103" s="112" t="s">
        <v>392</v>
      </c>
      <c r="V103" s="112" t="s">
        <v>110</v>
      </c>
      <c r="W103" s="112" t="s">
        <v>106</v>
      </c>
      <c r="X103" s="112" t="s">
        <v>386</v>
      </c>
      <c r="Y103" s="118" t="s">
        <v>108</v>
      </c>
    </row>
    <row r="104" spans="1:26" s="69" customFormat="1" ht="45" hidden="1">
      <c r="A104" s="193"/>
      <c r="B104" s="143"/>
      <c r="C104" s="143"/>
      <c r="D104" s="143"/>
      <c r="E104" s="143"/>
      <c r="F104" s="143"/>
      <c r="G104" s="143"/>
      <c r="H104" s="148"/>
      <c r="I104" s="150"/>
      <c r="J104" s="143"/>
      <c r="K104" s="103" t="s">
        <v>393</v>
      </c>
      <c r="L104" s="103" t="s">
        <v>118</v>
      </c>
      <c r="M104" s="104" t="s">
        <v>394</v>
      </c>
      <c r="N104" s="146"/>
      <c r="O104" s="147"/>
      <c r="P104" s="139"/>
      <c r="Q104" s="139"/>
      <c r="R104" s="139"/>
      <c r="S104" s="141"/>
      <c r="T104" s="116" t="s">
        <v>115</v>
      </c>
      <c r="U104" s="112" t="s">
        <v>395</v>
      </c>
      <c r="V104" s="112" t="s">
        <v>110</v>
      </c>
      <c r="W104" s="112" t="s">
        <v>106</v>
      </c>
      <c r="X104" s="112" t="s">
        <v>386</v>
      </c>
      <c r="Y104" s="118" t="s">
        <v>108</v>
      </c>
    </row>
    <row r="105" spans="1:26" s="69" customFormat="1" ht="60" hidden="1">
      <c r="A105" s="105" t="s">
        <v>396</v>
      </c>
      <c r="B105" s="103" t="s">
        <v>94</v>
      </c>
      <c r="C105" s="103"/>
      <c r="D105" s="103"/>
      <c r="E105" s="103" t="s">
        <v>232</v>
      </c>
      <c r="F105" s="103"/>
      <c r="G105" s="103"/>
      <c r="H105" s="109" t="s">
        <v>397</v>
      </c>
      <c r="I105" s="106" t="s">
        <v>398</v>
      </c>
      <c r="J105" s="103" t="s">
        <v>215</v>
      </c>
      <c r="K105" s="103" t="s">
        <v>100</v>
      </c>
      <c r="L105" s="103" t="s">
        <v>101</v>
      </c>
      <c r="M105" s="104" t="s">
        <v>399</v>
      </c>
      <c r="N105" s="111" t="s">
        <v>17</v>
      </c>
      <c r="O105" s="112" t="s">
        <v>9</v>
      </c>
      <c r="P105" s="113">
        <f>+IFERROR(VLOOKUP(N105,CRITERIOS!$B$18:$C$22,2,FALSE),0)</f>
        <v>4</v>
      </c>
      <c r="Q105" s="113">
        <f>+IFERROR(VLOOKUP(O105,CRITERIOS!$E$18:$F$22,2,FALSE),0)</f>
        <v>4</v>
      </c>
      <c r="R105" s="113">
        <f t="shared" si="2"/>
        <v>16</v>
      </c>
      <c r="S105" s="95" t="str">
        <f t="shared" si="1"/>
        <v>Zona de Riesgo Extrema</v>
      </c>
      <c r="T105" s="116" t="s">
        <v>115</v>
      </c>
      <c r="U105" s="112" t="s">
        <v>400</v>
      </c>
      <c r="V105" s="112" t="s">
        <v>148</v>
      </c>
      <c r="W105" s="112" t="s">
        <v>106</v>
      </c>
      <c r="X105" s="112" t="s">
        <v>117</v>
      </c>
      <c r="Y105" s="118" t="s">
        <v>108</v>
      </c>
    </row>
    <row r="106" spans="1:26" s="69" customFormat="1" ht="90" hidden="1">
      <c r="A106" s="105" t="s">
        <v>396</v>
      </c>
      <c r="B106" s="103" t="s">
        <v>94</v>
      </c>
      <c r="C106" s="103" t="s">
        <v>94</v>
      </c>
      <c r="D106" s="103"/>
      <c r="E106" s="103" t="s">
        <v>232</v>
      </c>
      <c r="F106" s="103"/>
      <c r="G106" s="103"/>
      <c r="H106" s="109" t="s">
        <v>401</v>
      </c>
      <c r="I106" s="106" t="s">
        <v>402</v>
      </c>
      <c r="J106" s="103" t="s">
        <v>215</v>
      </c>
      <c r="K106" s="103" t="s">
        <v>139</v>
      </c>
      <c r="L106" s="108" t="s">
        <v>101</v>
      </c>
      <c r="M106" s="104" t="s">
        <v>403</v>
      </c>
      <c r="N106" s="111" t="s">
        <v>20</v>
      </c>
      <c r="O106" s="112" t="s">
        <v>9</v>
      </c>
      <c r="P106" s="113">
        <f>+IFERROR(VLOOKUP(N106,CRITERIOS!$B$18:$C$22,2,FALSE),0)</f>
        <v>3</v>
      </c>
      <c r="Q106" s="113">
        <f>+IFERROR(VLOOKUP(O106,CRITERIOS!$E$18:$F$22,2,FALSE),0)</f>
        <v>4</v>
      </c>
      <c r="R106" s="113">
        <f t="shared" si="2"/>
        <v>12</v>
      </c>
      <c r="S106" s="95" t="str">
        <f t="shared" si="1"/>
        <v>Zona de Riesgo Alta</v>
      </c>
      <c r="T106" s="119" t="s">
        <v>115</v>
      </c>
      <c r="U106" s="112" t="s">
        <v>404</v>
      </c>
      <c r="V106" s="112" t="s">
        <v>146</v>
      </c>
      <c r="W106" s="112" t="s">
        <v>106</v>
      </c>
      <c r="X106" s="112" t="s">
        <v>117</v>
      </c>
      <c r="Y106" s="118" t="s">
        <v>108</v>
      </c>
    </row>
    <row r="107" spans="1:26" s="69" customFormat="1" ht="43.5" hidden="1" customHeight="1">
      <c r="A107" s="191" t="s">
        <v>405</v>
      </c>
      <c r="B107" s="143" t="s">
        <v>94</v>
      </c>
      <c r="C107" s="143" t="s">
        <v>94</v>
      </c>
      <c r="D107" s="143" t="s">
        <v>94</v>
      </c>
      <c r="E107" s="143"/>
      <c r="F107" s="143"/>
      <c r="G107" s="143" t="s">
        <v>94</v>
      </c>
      <c r="H107" s="148" t="s">
        <v>406</v>
      </c>
      <c r="I107" s="151" t="s">
        <v>407</v>
      </c>
      <c r="J107" s="143" t="s">
        <v>215</v>
      </c>
      <c r="K107" s="144" t="s">
        <v>100</v>
      </c>
      <c r="L107" s="202" t="s">
        <v>101</v>
      </c>
      <c r="M107" s="152" t="s">
        <v>408</v>
      </c>
      <c r="N107" s="146" t="s">
        <v>20</v>
      </c>
      <c r="O107" s="147" t="s">
        <v>8</v>
      </c>
      <c r="P107" s="139">
        <f>+IFERROR(VLOOKUP(N107,CRITERIOS!$B$18:$C$22,2,FALSE),0)</f>
        <v>3</v>
      </c>
      <c r="Q107" s="139">
        <f>+IFERROR(VLOOKUP(O107,CRITERIOS!$E$18:$F$22,2,FALSE),0)</f>
        <v>3</v>
      </c>
      <c r="R107" s="139">
        <f t="shared" si="2"/>
        <v>9</v>
      </c>
      <c r="S107" s="140" t="str">
        <f t="shared" si="1"/>
        <v>Zona de Riesgo Alta</v>
      </c>
      <c r="T107" s="119" t="s">
        <v>115</v>
      </c>
      <c r="U107" s="112" t="s">
        <v>409</v>
      </c>
      <c r="V107" s="112" t="s">
        <v>110</v>
      </c>
      <c r="W107" s="112" t="s">
        <v>106</v>
      </c>
      <c r="X107" s="112" t="s">
        <v>410</v>
      </c>
      <c r="Y107" s="118" t="s">
        <v>108</v>
      </c>
    </row>
    <row r="108" spans="1:26" s="69" customFormat="1" ht="30" hidden="1">
      <c r="A108" s="192"/>
      <c r="B108" s="143"/>
      <c r="C108" s="143"/>
      <c r="D108" s="143"/>
      <c r="E108" s="143"/>
      <c r="F108" s="143"/>
      <c r="G108" s="143"/>
      <c r="H108" s="148"/>
      <c r="I108" s="151"/>
      <c r="J108" s="143"/>
      <c r="K108" s="210"/>
      <c r="L108" s="209"/>
      <c r="M108" s="208"/>
      <c r="N108" s="146"/>
      <c r="O108" s="147"/>
      <c r="P108" s="139"/>
      <c r="Q108" s="139"/>
      <c r="R108" s="139"/>
      <c r="S108" s="142"/>
      <c r="T108" s="119" t="s">
        <v>115</v>
      </c>
      <c r="U108" s="112" t="s">
        <v>411</v>
      </c>
      <c r="V108" s="112" t="s">
        <v>148</v>
      </c>
      <c r="W108" s="112" t="s">
        <v>106</v>
      </c>
      <c r="X108" s="112" t="s">
        <v>410</v>
      </c>
      <c r="Y108" s="118" t="s">
        <v>108</v>
      </c>
    </row>
    <row r="109" spans="1:26" s="69" customFormat="1" ht="30" hidden="1">
      <c r="A109" s="193"/>
      <c r="B109" s="143"/>
      <c r="C109" s="143"/>
      <c r="D109" s="143"/>
      <c r="E109" s="143"/>
      <c r="F109" s="143"/>
      <c r="G109" s="143"/>
      <c r="H109" s="148"/>
      <c r="I109" s="151"/>
      <c r="J109" s="143"/>
      <c r="K109" s="145"/>
      <c r="L109" s="203"/>
      <c r="M109" s="153"/>
      <c r="N109" s="146"/>
      <c r="O109" s="147"/>
      <c r="P109" s="139"/>
      <c r="Q109" s="139"/>
      <c r="R109" s="139"/>
      <c r="S109" s="141"/>
      <c r="T109" s="119" t="s">
        <v>115</v>
      </c>
      <c r="U109" s="112" t="s">
        <v>412</v>
      </c>
      <c r="V109" s="112" t="s">
        <v>110</v>
      </c>
      <c r="W109" s="112" t="s">
        <v>111</v>
      </c>
      <c r="X109" s="112" t="s">
        <v>112</v>
      </c>
      <c r="Y109" s="118" t="s">
        <v>108</v>
      </c>
    </row>
    <row r="110" spans="1:26" s="69" customFormat="1" ht="45" hidden="1">
      <c r="A110" s="191" t="s">
        <v>405</v>
      </c>
      <c r="B110" s="143" t="s">
        <v>94</v>
      </c>
      <c r="C110" s="143" t="s">
        <v>94</v>
      </c>
      <c r="D110" s="143" t="s">
        <v>94</v>
      </c>
      <c r="E110" s="143"/>
      <c r="F110" s="143" t="s">
        <v>413</v>
      </c>
      <c r="G110" s="143" t="s">
        <v>94</v>
      </c>
      <c r="H110" s="148" t="s">
        <v>414</v>
      </c>
      <c r="I110" s="151" t="s">
        <v>415</v>
      </c>
      <c r="J110" s="143" t="s">
        <v>215</v>
      </c>
      <c r="K110" s="108" t="s">
        <v>100</v>
      </c>
      <c r="L110" s="108" t="s">
        <v>101</v>
      </c>
      <c r="M110" s="104" t="s">
        <v>416</v>
      </c>
      <c r="N110" s="146" t="s">
        <v>20</v>
      </c>
      <c r="O110" s="147" t="s">
        <v>8</v>
      </c>
      <c r="P110" s="139">
        <f>+IFERROR(VLOOKUP(N110,CRITERIOS!$B$18:$C$22,2,FALSE),0)</f>
        <v>3</v>
      </c>
      <c r="Q110" s="139">
        <f>+IFERROR(VLOOKUP(O110,CRITERIOS!$E$18:$F$22,2,FALSE),0)</f>
        <v>3</v>
      </c>
      <c r="R110" s="139">
        <f t="shared" si="2"/>
        <v>9</v>
      </c>
      <c r="S110" s="140" t="str">
        <f t="shared" si="1"/>
        <v>Zona de Riesgo Alta</v>
      </c>
      <c r="T110" s="119" t="s">
        <v>103</v>
      </c>
      <c r="U110" s="112" t="s">
        <v>417</v>
      </c>
      <c r="V110" s="112" t="s">
        <v>418</v>
      </c>
      <c r="W110" s="112" t="s">
        <v>106</v>
      </c>
      <c r="X110" s="112" t="s">
        <v>410</v>
      </c>
      <c r="Y110" s="118" t="s">
        <v>108</v>
      </c>
    </row>
    <row r="111" spans="1:26" s="69" customFormat="1" ht="32.1" hidden="1" customHeight="1">
      <c r="A111" s="193"/>
      <c r="B111" s="143"/>
      <c r="C111" s="143"/>
      <c r="D111" s="143"/>
      <c r="E111" s="143"/>
      <c r="F111" s="143"/>
      <c r="G111" s="143"/>
      <c r="H111" s="148"/>
      <c r="I111" s="151"/>
      <c r="J111" s="143"/>
      <c r="K111" s="108" t="s">
        <v>113</v>
      </c>
      <c r="L111" s="108" t="s">
        <v>101</v>
      </c>
      <c r="M111" s="89" t="s">
        <v>419</v>
      </c>
      <c r="N111" s="146"/>
      <c r="O111" s="147"/>
      <c r="P111" s="139"/>
      <c r="Q111" s="139"/>
      <c r="R111" s="139"/>
      <c r="S111" s="141"/>
      <c r="T111" s="116" t="s">
        <v>115</v>
      </c>
      <c r="U111" s="112" t="s">
        <v>420</v>
      </c>
      <c r="V111" s="112" t="s">
        <v>110</v>
      </c>
      <c r="W111" s="112" t="s">
        <v>106</v>
      </c>
      <c r="X111" s="112" t="s">
        <v>410</v>
      </c>
      <c r="Y111" s="118" t="s">
        <v>108</v>
      </c>
    </row>
    <row r="112" spans="1:26" s="69" customFormat="1" ht="90" hidden="1">
      <c r="A112" s="105" t="s">
        <v>421</v>
      </c>
      <c r="B112" s="103" t="s">
        <v>94</v>
      </c>
      <c r="C112" s="103" t="s">
        <v>94</v>
      </c>
      <c r="D112" s="103" t="s">
        <v>94</v>
      </c>
      <c r="E112" s="103" t="s">
        <v>232</v>
      </c>
      <c r="F112" s="103"/>
      <c r="G112" s="103"/>
      <c r="H112" s="109" t="s">
        <v>422</v>
      </c>
      <c r="I112" s="106" t="s">
        <v>423</v>
      </c>
      <c r="J112" s="103" t="s">
        <v>360</v>
      </c>
      <c r="K112" s="103" t="s">
        <v>113</v>
      </c>
      <c r="L112" s="103" t="s">
        <v>101</v>
      </c>
      <c r="M112" s="104" t="s">
        <v>424</v>
      </c>
      <c r="N112" s="111" t="s">
        <v>23</v>
      </c>
      <c r="O112" s="112" t="s">
        <v>10</v>
      </c>
      <c r="P112" s="113">
        <f>+IFERROR(VLOOKUP(N112,CRITERIOS!$B$18:$C$22,2,FALSE),0)</f>
        <v>2</v>
      </c>
      <c r="Q112" s="113">
        <f>+IFERROR(VLOOKUP(O112,CRITERIOS!$E$18:$F$22,2,FALSE),0)</f>
        <v>5</v>
      </c>
      <c r="R112" s="113">
        <f t="shared" si="2"/>
        <v>10</v>
      </c>
      <c r="S112" s="95" t="str">
        <f t="shared" si="1"/>
        <v>Zona de Riesgo Alta</v>
      </c>
      <c r="T112" s="116" t="s">
        <v>115</v>
      </c>
      <c r="U112" s="112" t="s">
        <v>362</v>
      </c>
      <c r="V112" s="112" t="s">
        <v>110</v>
      </c>
      <c r="W112" s="112" t="s">
        <v>111</v>
      </c>
      <c r="X112" s="112" t="s">
        <v>363</v>
      </c>
      <c r="Y112" s="118" t="s">
        <v>108</v>
      </c>
      <c r="Z112" s="69" t="s">
        <v>425</v>
      </c>
    </row>
    <row r="113" spans="1:25" s="69" customFormat="1" ht="42.75" hidden="1" customHeight="1">
      <c r="A113" s="191" t="s">
        <v>421</v>
      </c>
      <c r="B113" s="143" t="s">
        <v>94</v>
      </c>
      <c r="C113" s="143" t="s">
        <v>94</v>
      </c>
      <c r="D113" s="143" t="s">
        <v>94</v>
      </c>
      <c r="E113" s="143" t="s">
        <v>232</v>
      </c>
      <c r="F113" s="143"/>
      <c r="G113" s="143"/>
      <c r="H113" s="148" t="s">
        <v>426</v>
      </c>
      <c r="I113" s="150" t="s">
        <v>427</v>
      </c>
      <c r="J113" s="143" t="s">
        <v>360</v>
      </c>
      <c r="K113" s="103" t="s">
        <v>113</v>
      </c>
      <c r="L113" s="103" t="s">
        <v>101</v>
      </c>
      <c r="M113" s="104" t="s">
        <v>428</v>
      </c>
      <c r="N113" s="146" t="s">
        <v>17</v>
      </c>
      <c r="O113" s="147" t="s">
        <v>9</v>
      </c>
      <c r="P113" s="139">
        <f>+IFERROR(VLOOKUP(N113,CRITERIOS!$B$18:$C$22,2,FALSE),0)</f>
        <v>4</v>
      </c>
      <c r="Q113" s="139">
        <f>+IFERROR(VLOOKUP(O113,CRITERIOS!$E$18:$F$22,2,FALSE),0)</f>
        <v>4</v>
      </c>
      <c r="R113" s="139">
        <f t="shared" si="2"/>
        <v>16</v>
      </c>
      <c r="S113" s="140" t="str">
        <f t="shared" si="1"/>
        <v>Zona de Riesgo Extrema</v>
      </c>
      <c r="T113" s="116" t="s">
        <v>115</v>
      </c>
      <c r="U113" s="112" t="s">
        <v>429</v>
      </c>
      <c r="V113" s="112" t="s">
        <v>154</v>
      </c>
      <c r="W113" s="112" t="s">
        <v>106</v>
      </c>
      <c r="X113" s="112" t="s">
        <v>410</v>
      </c>
      <c r="Y113" s="118" t="s">
        <v>108</v>
      </c>
    </row>
    <row r="114" spans="1:25" s="69" customFormat="1" ht="30" hidden="1">
      <c r="A114" s="192"/>
      <c r="B114" s="143"/>
      <c r="C114" s="143"/>
      <c r="D114" s="143"/>
      <c r="E114" s="143"/>
      <c r="F114" s="143"/>
      <c r="G114" s="143"/>
      <c r="H114" s="148"/>
      <c r="I114" s="150"/>
      <c r="J114" s="143"/>
      <c r="K114" s="144" t="s">
        <v>139</v>
      </c>
      <c r="L114" s="144" t="s">
        <v>101</v>
      </c>
      <c r="M114" s="152" t="s">
        <v>430</v>
      </c>
      <c r="N114" s="146"/>
      <c r="O114" s="147"/>
      <c r="P114" s="139"/>
      <c r="Q114" s="139"/>
      <c r="R114" s="139"/>
      <c r="S114" s="142"/>
      <c r="T114" s="116" t="s">
        <v>103</v>
      </c>
      <c r="U114" s="112" t="s">
        <v>431</v>
      </c>
      <c r="V114" s="112" t="s">
        <v>432</v>
      </c>
      <c r="W114" s="112" t="s">
        <v>106</v>
      </c>
      <c r="X114" s="112" t="s">
        <v>117</v>
      </c>
      <c r="Y114" s="118" t="s">
        <v>178</v>
      </c>
    </row>
    <row r="115" spans="1:25" s="69" customFormat="1" ht="30" hidden="1">
      <c r="A115" s="193"/>
      <c r="B115" s="143"/>
      <c r="C115" s="143"/>
      <c r="D115" s="143"/>
      <c r="E115" s="143"/>
      <c r="F115" s="143"/>
      <c r="G115" s="143"/>
      <c r="H115" s="148"/>
      <c r="I115" s="150"/>
      <c r="J115" s="143"/>
      <c r="K115" s="145"/>
      <c r="L115" s="145"/>
      <c r="M115" s="153"/>
      <c r="N115" s="146"/>
      <c r="O115" s="147"/>
      <c r="P115" s="139"/>
      <c r="Q115" s="139"/>
      <c r="R115" s="139"/>
      <c r="S115" s="141"/>
      <c r="T115" s="116" t="s">
        <v>115</v>
      </c>
      <c r="U115" s="112" t="s">
        <v>433</v>
      </c>
      <c r="V115" s="112" t="s">
        <v>110</v>
      </c>
      <c r="W115" s="112" t="s">
        <v>111</v>
      </c>
      <c r="X115" s="112" t="s">
        <v>363</v>
      </c>
      <c r="Y115" s="118" t="s">
        <v>108</v>
      </c>
    </row>
    <row r="116" spans="1:25" s="69" customFormat="1" ht="45" hidden="1">
      <c r="A116" s="105" t="s">
        <v>434</v>
      </c>
      <c r="B116" s="103" t="s">
        <v>94</v>
      </c>
      <c r="C116" s="103" t="s">
        <v>94</v>
      </c>
      <c r="D116" s="103" t="s">
        <v>94</v>
      </c>
      <c r="E116" s="103" t="s">
        <v>232</v>
      </c>
      <c r="F116" s="103"/>
      <c r="G116" s="103"/>
      <c r="H116" s="109" t="s">
        <v>435</v>
      </c>
      <c r="I116" s="96" t="s">
        <v>436</v>
      </c>
      <c r="J116" s="103" t="s">
        <v>215</v>
      </c>
      <c r="K116" s="103" t="s">
        <v>100</v>
      </c>
      <c r="L116" s="103" t="s">
        <v>101</v>
      </c>
      <c r="M116" s="104" t="s">
        <v>437</v>
      </c>
      <c r="N116" s="111" t="s">
        <v>25</v>
      </c>
      <c r="O116" s="112" t="s">
        <v>7</v>
      </c>
      <c r="P116" s="113">
        <f>+IFERROR(VLOOKUP(N116,CRITERIOS!$B$18:$C$22,2,FALSE),0)</f>
        <v>1</v>
      </c>
      <c r="Q116" s="113">
        <f>+IFERROR(VLOOKUP(O116,CRITERIOS!$E$18:$F$22,2,FALSE),0)</f>
        <v>2</v>
      </c>
      <c r="R116" s="113">
        <f t="shared" si="2"/>
        <v>2</v>
      </c>
      <c r="S116" s="95" t="str">
        <f t="shared" ref="S116:S140" si="3">IF(OR((AND(P116=4,Q116=1)),(AND(P116=3,Q116=1)),(AND(P116=2,Q116=1)),(AND(P116=2,Q116=2)),(AND(P116=1,Q116=1)),(AND(P116=1,Q116=2)),(AND(P116=1,Q116=3)),(AND(P116=1,Q116=4))),"Zona de Riesgo Baja",IF(OR((AND(P116=5,Q116=1)),(AND(P116=4,Q116=2)),(AND(P116=3,Q116=2)),(AND(P116=2,Q116=3)),(AND(P116=2,Q116=4)),(AND(P116=1,Q116=5))),"Zona de Riesgo Moderada",IF(OR((AND(P116=5,Q116=2)),(AND(P116=4,Q116=3)),(AND(P116=3,Q116=3)),(AND(P116=3,Q116=4)),(AND(P116=2,Q116=5))),"Zona de Riesgo Alta",IF(OR((AND(P116=5,Q116=3)),(AND(P116=5,Q116=4)),(AND(P116=5,Q116=5)),(AND(P116=4,Q116=4)),(AND(P116=4,Q116=5)),(AND(P116=3,Q116=5))),"Zona de Riesgo Extrema",""))))</f>
        <v>Zona de Riesgo Baja</v>
      </c>
      <c r="T116" s="116" t="s">
        <v>103</v>
      </c>
      <c r="U116" s="12" t="s">
        <v>438</v>
      </c>
      <c r="V116" s="112" t="s">
        <v>418</v>
      </c>
      <c r="W116" s="112" t="s">
        <v>106</v>
      </c>
      <c r="X116" s="112" t="s">
        <v>439</v>
      </c>
      <c r="Y116" s="118" t="s">
        <v>108</v>
      </c>
    </row>
    <row r="117" spans="1:25" s="69" customFormat="1" ht="45" hidden="1">
      <c r="A117" s="191" t="s">
        <v>434</v>
      </c>
      <c r="B117" s="143" t="s">
        <v>94</v>
      </c>
      <c r="C117" s="143" t="s">
        <v>94</v>
      </c>
      <c r="D117" s="143" t="s">
        <v>94</v>
      </c>
      <c r="E117" s="143" t="s">
        <v>232</v>
      </c>
      <c r="F117" s="143"/>
      <c r="G117" s="143"/>
      <c r="H117" s="148" t="s">
        <v>440</v>
      </c>
      <c r="I117" s="151" t="s">
        <v>441</v>
      </c>
      <c r="J117" s="143" t="s">
        <v>215</v>
      </c>
      <c r="K117" s="103" t="s">
        <v>100</v>
      </c>
      <c r="L117" s="103" t="s">
        <v>101</v>
      </c>
      <c r="M117" s="104" t="s">
        <v>442</v>
      </c>
      <c r="N117" s="146" t="s">
        <v>23</v>
      </c>
      <c r="O117" s="147" t="s">
        <v>9</v>
      </c>
      <c r="P117" s="139">
        <f>+IFERROR(VLOOKUP(N117,CRITERIOS!$B$18:$C$22,2,FALSE),0)</f>
        <v>2</v>
      </c>
      <c r="Q117" s="139">
        <f>+IFERROR(VLOOKUP(O117,CRITERIOS!$E$18:$F$22,2,FALSE),0)</f>
        <v>4</v>
      </c>
      <c r="R117" s="139">
        <f t="shared" si="2"/>
        <v>8</v>
      </c>
      <c r="S117" s="140" t="str">
        <f t="shared" si="3"/>
        <v>Zona de Riesgo Moderada</v>
      </c>
      <c r="T117" s="116" t="s">
        <v>103</v>
      </c>
      <c r="U117" s="112" t="s">
        <v>443</v>
      </c>
      <c r="V117" s="112" t="s">
        <v>110</v>
      </c>
      <c r="W117" s="112" t="s">
        <v>444</v>
      </c>
      <c r="X117" s="112" t="s">
        <v>439</v>
      </c>
      <c r="Y117" s="118" t="s">
        <v>108</v>
      </c>
    </row>
    <row r="118" spans="1:25" s="69" customFormat="1" ht="45" hidden="1">
      <c r="A118" s="193"/>
      <c r="B118" s="143"/>
      <c r="C118" s="143"/>
      <c r="D118" s="143"/>
      <c r="E118" s="143"/>
      <c r="F118" s="143"/>
      <c r="G118" s="143"/>
      <c r="H118" s="148"/>
      <c r="I118" s="151"/>
      <c r="J118" s="143"/>
      <c r="K118" s="103" t="s">
        <v>113</v>
      </c>
      <c r="L118" s="103" t="s">
        <v>101</v>
      </c>
      <c r="M118" s="104" t="s">
        <v>445</v>
      </c>
      <c r="N118" s="146"/>
      <c r="O118" s="147"/>
      <c r="P118" s="139"/>
      <c r="Q118" s="139"/>
      <c r="R118" s="139"/>
      <c r="S118" s="141"/>
      <c r="T118" s="116" t="s">
        <v>103</v>
      </c>
      <c r="U118" s="12" t="s">
        <v>438</v>
      </c>
      <c r="V118" s="112" t="s">
        <v>418</v>
      </c>
      <c r="W118" s="112" t="s">
        <v>106</v>
      </c>
      <c r="X118" s="112" t="s">
        <v>439</v>
      </c>
      <c r="Y118" s="118" t="s">
        <v>108</v>
      </c>
    </row>
    <row r="119" spans="1:25" s="69" customFormat="1" ht="45" hidden="1">
      <c r="A119" s="191" t="s">
        <v>434</v>
      </c>
      <c r="B119" s="143" t="s">
        <v>94</v>
      </c>
      <c r="C119" s="143" t="s">
        <v>94</v>
      </c>
      <c r="D119" s="143" t="s">
        <v>94</v>
      </c>
      <c r="E119" s="143" t="s">
        <v>232</v>
      </c>
      <c r="F119" s="143"/>
      <c r="G119" s="143"/>
      <c r="H119" s="148" t="s">
        <v>446</v>
      </c>
      <c r="I119" s="150" t="s">
        <v>447</v>
      </c>
      <c r="J119" s="143" t="s">
        <v>215</v>
      </c>
      <c r="K119" s="103" t="s">
        <v>113</v>
      </c>
      <c r="L119" s="103" t="s">
        <v>101</v>
      </c>
      <c r="M119" s="104" t="s">
        <v>424</v>
      </c>
      <c r="N119" s="146" t="s">
        <v>20</v>
      </c>
      <c r="O119" s="147" t="s">
        <v>8</v>
      </c>
      <c r="P119" s="139">
        <f>+IFERROR(VLOOKUP(N119,CRITERIOS!$B$18:$C$22,2,FALSE),0)</f>
        <v>3</v>
      </c>
      <c r="Q119" s="139">
        <f>+IFERROR(VLOOKUP(O119,CRITERIOS!$E$18:$F$22,2,FALSE),0)</f>
        <v>3</v>
      </c>
      <c r="R119" s="139">
        <f t="shared" si="2"/>
        <v>9</v>
      </c>
      <c r="S119" s="140" t="str">
        <f t="shared" si="3"/>
        <v>Zona de Riesgo Alta</v>
      </c>
      <c r="T119" s="116" t="s">
        <v>115</v>
      </c>
      <c r="U119" s="112" t="s">
        <v>448</v>
      </c>
      <c r="V119" s="112" t="s">
        <v>110</v>
      </c>
      <c r="W119" s="112" t="s">
        <v>111</v>
      </c>
      <c r="X119" s="112" t="s">
        <v>363</v>
      </c>
      <c r="Y119" s="118" t="s">
        <v>108</v>
      </c>
    </row>
    <row r="120" spans="1:25" s="69" customFormat="1" ht="75" hidden="1">
      <c r="A120" s="193"/>
      <c r="B120" s="143"/>
      <c r="C120" s="143"/>
      <c r="D120" s="143"/>
      <c r="E120" s="143"/>
      <c r="F120" s="143"/>
      <c r="G120" s="143"/>
      <c r="H120" s="148"/>
      <c r="I120" s="150"/>
      <c r="J120" s="143"/>
      <c r="K120" s="103" t="s">
        <v>100</v>
      </c>
      <c r="L120" s="103" t="s">
        <v>101</v>
      </c>
      <c r="M120" s="104" t="s">
        <v>449</v>
      </c>
      <c r="N120" s="146"/>
      <c r="O120" s="147"/>
      <c r="P120" s="139"/>
      <c r="Q120" s="139"/>
      <c r="R120" s="139"/>
      <c r="S120" s="141"/>
      <c r="T120" s="116" t="s">
        <v>103</v>
      </c>
      <c r="U120" s="112" t="s">
        <v>450</v>
      </c>
      <c r="V120" s="112" t="s">
        <v>148</v>
      </c>
      <c r="W120" s="112" t="s">
        <v>106</v>
      </c>
      <c r="X120" s="112" t="s">
        <v>439</v>
      </c>
      <c r="Y120" s="118" t="s">
        <v>277</v>
      </c>
    </row>
    <row r="121" spans="1:25" s="69" customFormat="1" ht="45" hidden="1">
      <c r="A121" s="169" t="s">
        <v>451</v>
      </c>
      <c r="B121" s="143" t="s">
        <v>94</v>
      </c>
      <c r="C121" s="143"/>
      <c r="D121" s="143"/>
      <c r="E121" s="143"/>
      <c r="F121" s="143"/>
      <c r="G121" s="143" t="s">
        <v>94</v>
      </c>
      <c r="H121" s="148" t="s">
        <v>452</v>
      </c>
      <c r="I121" s="151" t="s">
        <v>453</v>
      </c>
      <c r="J121" s="143" t="s">
        <v>215</v>
      </c>
      <c r="K121" s="143" t="s">
        <v>100</v>
      </c>
      <c r="L121" s="143" t="s">
        <v>101</v>
      </c>
      <c r="M121" s="149" t="s">
        <v>454</v>
      </c>
      <c r="N121" s="146" t="s">
        <v>23</v>
      </c>
      <c r="O121" s="147" t="s">
        <v>8</v>
      </c>
      <c r="P121" s="139">
        <f>+IFERROR(VLOOKUP(N121,CRITERIOS!$B$18:$C$22,2,FALSE),0)</f>
        <v>2</v>
      </c>
      <c r="Q121" s="139">
        <f>+IFERROR(VLOOKUP(O121,CRITERIOS!$E$18:$F$22,2,FALSE),0)</f>
        <v>3</v>
      </c>
      <c r="R121" s="139">
        <f t="shared" si="2"/>
        <v>6</v>
      </c>
      <c r="S121" s="140" t="str">
        <f t="shared" si="3"/>
        <v>Zona de Riesgo Moderada</v>
      </c>
      <c r="T121" s="119" t="s">
        <v>115</v>
      </c>
      <c r="U121" s="112" t="s">
        <v>455</v>
      </c>
      <c r="V121" s="112" t="s">
        <v>154</v>
      </c>
      <c r="W121" s="112" t="s">
        <v>444</v>
      </c>
      <c r="X121" s="112" t="s">
        <v>456</v>
      </c>
      <c r="Y121" s="118" t="s">
        <v>108</v>
      </c>
    </row>
    <row r="122" spans="1:25" s="69" customFormat="1" ht="30" hidden="1">
      <c r="A122" s="169"/>
      <c r="B122" s="143"/>
      <c r="C122" s="143"/>
      <c r="D122" s="143"/>
      <c r="E122" s="143"/>
      <c r="F122" s="143"/>
      <c r="G122" s="143"/>
      <c r="H122" s="148"/>
      <c r="I122" s="151"/>
      <c r="J122" s="143"/>
      <c r="K122" s="143"/>
      <c r="L122" s="143"/>
      <c r="M122" s="149"/>
      <c r="N122" s="146"/>
      <c r="O122" s="147"/>
      <c r="P122" s="139"/>
      <c r="Q122" s="139"/>
      <c r="R122" s="139"/>
      <c r="S122" s="141"/>
      <c r="T122" s="116" t="s">
        <v>103</v>
      </c>
      <c r="U122" s="112" t="s">
        <v>457</v>
      </c>
      <c r="V122" s="112" t="s">
        <v>146</v>
      </c>
      <c r="W122" s="112" t="s">
        <v>444</v>
      </c>
      <c r="X122" s="112" t="s">
        <v>456</v>
      </c>
      <c r="Y122" s="118" t="s">
        <v>108</v>
      </c>
    </row>
    <row r="123" spans="1:25" s="69" customFormat="1" ht="90" hidden="1">
      <c r="A123" s="191" t="s">
        <v>458</v>
      </c>
      <c r="B123" s="143" t="s">
        <v>94</v>
      </c>
      <c r="C123" s="143"/>
      <c r="D123" s="143"/>
      <c r="E123" s="143" t="s">
        <v>212</v>
      </c>
      <c r="F123" s="143"/>
      <c r="G123" s="143"/>
      <c r="H123" s="148" t="s">
        <v>459</v>
      </c>
      <c r="I123" s="151" t="s">
        <v>460</v>
      </c>
      <c r="J123" s="143" t="s">
        <v>215</v>
      </c>
      <c r="K123" s="143" t="s">
        <v>139</v>
      </c>
      <c r="L123" s="143" t="s">
        <v>118</v>
      </c>
      <c r="M123" s="149" t="s">
        <v>140</v>
      </c>
      <c r="N123" s="146" t="s">
        <v>17</v>
      </c>
      <c r="O123" s="147" t="s">
        <v>9</v>
      </c>
      <c r="P123" s="139">
        <f>+IFERROR(VLOOKUP(N123,CRITERIOS!$B$18:$C$22,2,FALSE),0)</f>
        <v>4</v>
      </c>
      <c r="Q123" s="139">
        <f>+IFERROR(VLOOKUP(O123,CRITERIOS!$E$18:$F$22,2,FALSE),0)</f>
        <v>4</v>
      </c>
      <c r="R123" s="139">
        <f t="shared" ref="R123" si="4">+P123*Q123</f>
        <v>16</v>
      </c>
      <c r="S123" s="140" t="str">
        <f t="shared" si="3"/>
        <v>Zona de Riesgo Extrema</v>
      </c>
      <c r="T123" s="116" t="s">
        <v>141</v>
      </c>
      <c r="U123" s="112" t="s">
        <v>249</v>
      </c>
      <c r="V123" s="112" t="s">
        <v>143</v>
      </c>
      <c r="W123" s="112" t="s">
        <v>106</v>
      </c>
      <c r="X123" s="112" t="s">
        <v>117</v>
      </c>
      <c r="Y123" s="118" t="s">
        <v>108</v>
      </c>
    </row>
    <row r="124" spans="1:25" s="69" customFormat="1" ht="30" hidden="1">
      <c r="A124" s="192"/>
      <c r="B124" s="143"/>
      <c r="C124" s="143"/>
      <c r="D124" s="143"/>
      <c r="E124" s="143"/>
      <c r="F124" s="143"/>
      <c r="G124" s="143"/>
      <c r="H124" s="148"/>
      <c r="I124" s="151"/>
      <c r="J124" s="143"/>
      <c r="K124" s="143"/>
      <c r="L124" s="143"/>
      <c r="M124" s="149"/>
      <c r="N124" s="146"/>
      <c r="O124" s="147"/>
      <c r="P124" s="139"/>
      <c r="Q124" s="139"/>
      <c r="R124" s="139"/>
      <c r="S124" s="142"/>
      <c r="T124" s="116" t="s">
        <v>103</v>
      </c>
      <c r="U124" s="112" t="s">
        <v>250</v>
      </c>
      <c r="V124" s="112" t="s">
        <v>151</v>
      </c>
      <c r="W124" s="112" t="s">
        <v>106</v>
      </c>
      <c r="X124" s="112" t="s">
        <v>170</v>
      </c>
      <c r="Y124" s="118" t="s">
        <v>108</v>
      </c>
    </row>
    <row r="125" spans="1:25" s="69" customFormat="1" ht="60" hidden="1">
      <c r="A125" s="193"/>
      <c r="B125" s="143"/>
      <c r="C125" s="143"/>
      <c r="D125" s="143"/>
      <c r="E125" s="143"/>
      <c r="F125" s="143"/>
      <c r="G125" s="143"/>
      <c r="H125" s="148"/>
      <c r="I125" s="151"/>
      <c r="J125" s="143"/>
      <c r="K125" s="103" t="s">
        <v>139</v>
      </c>
      <c r="L125" s="103" t="s">
        <v>101</v>
      </c>
      <c r="M125" s="104" t="s">
        <v>251</v>
      </c>
      <c r="N125" s="146"/>
      <c r="O125" s="147"/>
      <c r="P125" s="139"/>
      <c r="Q125" s="139"/>
      <c r="R125" s="139"/>
      <c r="S125" s="141"/>
      <c r="T125" s="116" t="s">
        <v>115</v>
      </c>
      <c r="U125" s="112" t="s">
        <v>252</v>
      </c>
      <c r="V125" s="112" t="s">
        <v>146</v>
      </c>
      <c r="W125" s="112" t="s">
        <v>106</v>
      </c>
      <c r="X125" s="112" t="s">
        <v>130</v>
      </c>
      <c r="Y125" s="118" t="s">
        <v>108</v>
      </c>
    </row>
    <row r="126" spans="1:25" s="69" customFormat="1" ht="75" hidden="1">
      <c r="A126" s="191" t="s">
        <v>458</v>
      </c>
      <c r="B126" s="143" t="s">
        <v>94</v>
      </c>
      <c r="C126" s="143"/>
      <c r="D126" s="143"/>
      <c r="E126" s="143" t="s">
        <v>232</v>
      </c>
      <c r="F126" s="143"/>
      <c r="G126" s="143"/>
      <c r="H126" s="148" t="s">
        <v>461</v>
      </c>
      <c r="I126" s="150" t="s">
        <v>462</v>
      </c>
      <c r="J126" s="143" t="s">
        <v>215</v>
      </c>
      <c r="K126" s="108" t="s">
        <v>113</v>
      </c>
      <c r="L126" s="108" t="s">
        <v>101</v>
      </c>
      <c r="M126" s="104" t="s">
        <v>463</v>
      </c>
      <c r="N126" s="146" t="s">
        <v>17</v>
      </c>
      <c r="O126" s="147" t="s">
        <v>8</v>
      </c>
      <c r="P126" s="139">
        <f>+IFERROR(VLOOKUP(N126,CRITERIOS!$B$18:$C$22,2,FALSE),0)</f>
        <v>4</v>
      </c>
      <c r="Q126" s="139">
        <f>+IFERROR(VLOOKUP(O126,CRITERIOS!$E$18:$F$22,2,FALSE),0)</f>
        <v>3</v>
      </c>
      <c r="R126" s="139">
        <f t="shared" si="2"/>
        <v>12</v>
      </c>
      <c r="S126" s="140" t="str">
        <f t="shared" si="3"/>
        <v>Zona de Riesgo Alta</v>
      </c>
      <c r="T126" s="119" t="s">
        <v>115</v>
      </c>
      <c r="U126" s="112" t="s">
        <v>464</v>
      </c>
      <c r="V126" s="112" t="s">
        <v>154</v>
      </c>
      <c r="W126" s="112" t="s">
        <v>111</v>
      </c>
      <c r="X126" s="112" t="s">
        <v>112</v>
      </c>
      <c r="Y126" s="118" t="s">
        <v>108</v>
      </c>
    </row>
    <row r="127" spans="1:25" s="69" customFormat="1" ht="30" hidden="1">
      <c r="A127" s="193"/>
      <c r="B127" s="143"/>
      <c r="C127" s="143"/>
      <c r="D127" s="143"/>
      <c r="E127" s="143"/>
      <c r="F127" s="143"/>
      <c r="G127" s="143"/>
      <c r="H127" s="148"/>
      <c r="I127" s="150"/>
      <c r="J127" s="143"/>
      <c r="K127" s="108" t="s">
        <v>100</v>
      </c>
      <c r="L127" s="108" t="s">
        <v>101</v>
      </c>
      <c r="M127" s="104" t="s">
        <v>465</v>
      </c>
      <c r="N127" s="146"/>
      <c r="O127" s="147"/>
      <c r="P127" s="139"/>
      <c r="Q127" s="139"/>
      <c r="R127" s="139"/>
      <c r="S127" s="141"/>
      <c r="T127" s="119" t="s">
        <v>103</v>
      </c>
      <c r="U127" s="112" t="s">
        <v>466</v>
      </c>
      <c r="V127" s="112" t="s">
        <v>154</v>
      </c>
      <c r="W127" s="112" t="s">
        <v>106</v>
      </c>
      <c r="X127" s="112" t="s">
        <v>467</v>
      </c>
      <c r="Y127" s="118" t="s">
        <v>178</v>
      </c>
    </row>
    <row r="128" spans="1:25" s="69" customFormat="1" ht="240" hidden="1">
      <c r="A128" s="105" t="s">
        <v>458</v>
      </c>
      <c r="B128" s="103" t="s">
        <v>94</v>
      </c>
      <c r="C128" s="103"/>
      <c r="D128" s="103"/>
      <c r="E128" s="103"/>
      <c r="F128" s="103"/>
      <c r="G128" s="103" t="s">
        <v>94</v>
      </c>
      <c r="H128" s="109" t="s">
        <v>468</v>
      </c>
      <c r="I128" s="106" t="s">
        <v>469</v>
      </c>
      <c r="J128" s="103" t="s">
        <v>470</v>
      </c>
      <c r="K128" s="103" t="s">
        <v>100</v>
      </c>
      <c r="L128" s="103" t="s">
        <v>101</v>
      </c>
      <c r="M128" s="85" t="s">
        <v>471</v>
      </c>
      <c r="N128" s="79" t="s">
        <v>23</v>
      </c>
      <c r="O128" s="12" t="s">
        <v>8</v>
      </c>
      <c r="P128" s="113">
        <f>+IFERROR(VLOOKUP(N128,CRITERIOS!$B$18:$C$22,2,FALSE),0)</f>
        <v>2</v>
      </c>
      <c r="Q128" s="113">
        <f>+IFERROR(VLOOKUP(O128,CRITERIOS!$E$18:$F$22,2,FALSE),0)</f>
        <v>3</v>
      </c>
      <c r="R128" s="113">
        <f t="shared" si="2"/>
        <v>6</v>
      </c>
      <c r="S128" s="110" t="str">
        <f t="shared" si="3"/>
        <v>Zona de Riesgo Moderada</v>
      </c>
      <c r="T128" s="116" t="s">
        <v>115</v>
      </c>
      <c r="U128" s="12" t="s">
        <v>472</v>
      </c>
      <c r="V128" s="112" t="s">
        <v>105</v>
      </c>
      <c r="W128" s="112" t="s">
        <v>111</v>
      </c>
      <c r="X128" s="112" t="s">
        <v>363</v>
      </c>
      <c r="Y128" s="118" t="s">
        <v>108</v>
      </c>
    </row>
    <row r="129" spans="1:25" s="69" customFormat="1" ht="44.25" hidden="1" customHeight="1">
      <c r="A129" s="191" t="s">
        <v>473</v>
      </c>
      <c r="B129" s="143" t="s">
        <v>94</v>
      </c>
      <c r="C129" s="143"/>
      <c r="D129" s="143"/>
      <c r="E129" s="143"/>
      <c r="F129" s="143"/>
      <c r="G129" s="143" t="s">
        <v>94</v>
      </c>
      <c r="H129" s="148" t="s">
        <v>474</v>
      </c>
      <c r="I129" s="151" t="s">
        <v>475</v>
      </c>
      <c r="J129" s="143" t="s">
        <v>240</v>
      </c>
      <c r="K129" s="143" t="s">
        <v>113</v>
      </c>
      <c r="L129" s="156" t="s">
        <v>101</v>
      </c>
      <c r="M129" s="104" t="s">
        <v>476</v>
      </c>
      <c r="N129" s="146" t="s">
        <v>23</v>
      </c>
      <c r="O129" s="147" t="s">
        <v>8</v>
      </c>
      <c r="P129" s="139">
        <f>+IFERROR(VLOOKUP(N129,CRITERIOS!$B$18:$C$22,2,FALSE),0)</f>
        <v>2</v>
      </c>
      <c r="Q129" s="139">
        <f>+IFERROR(VLOOKUP(O129,CRITERIOS!$E$18:$F$22,2,FALSE),0)</f>
        <v>3</v>
      </c>
      <c r="R129" s="139">
        <f t="shared" si="2"/>
        <v>6</v>
      </c>
      <c r="S129" s="140" t="str">
        <f t="shared" si="3"/>
        <v>Zona de Riesgo Moderada</v>
      </c>
      <c r="T129" s="157" t="s">
        <v>115</v>
      </c>
      <c r="U129" s="112" t="s">
        <v>477</v>
      </c>
      <c r="V129" s="112" t="s">
        <v>110</v>
      </c>
      <c r="W129" s="112" t="s">
        <v>111</v>
      </c>
      <c r="X129" s="112" t="s">
        <v>112</v>
      </c>
      <c r="Y129" s="118" t="s">
        <v>178</v>
      </c>
    </row>
    <row r="130" spans="1:25" s="69" customFormat="1" ht="45" hidden="1">
      <c r="A130" s="193"/>
      <c r="B130" s="143"/>
      <c r="C130" s="143"/>
      <c r="D130" s="143"/>
      <c r="E130" s="143"/>
      <c r="F130" s="143"/>
      <c r="G130" s="143"/>
      <c r="H130" s="148"/>
      <c r="I130" s="151"/>
      <c r="J130" s="143"/>
      <c r="K130" s="143"/>
      <c r="L130" s="156"/>
      <c r="M130" s="104" t="s">
        <v>478</v>
      </c>
      <c r="N130" s="146"/>
      <c r="O130" s="147"/>
      <c r="P130" s="139"/>
      <c r="Q130" s="139"/>
      <c r="R130" s="139"/>
      <c r="S130" s="141"/>
      <c r="T130" s="157"/>
      <c r="U130" s="112" t="s">
        <v>479</v>
      </c>
      <c r="V130" s="112" t="s">
        <v>154</v>
      </c>
      <c r="W130" s="112" t="s">
        <v>106</v>
      </c>
      <c r="X130" s="112" t="s">
        <v>117</v>
      </c>
      <c r="Y130" s="118" t="s">
        <v>178</v>
      </c>
    </row>
    <row r="131" spans="1:25" ht="45" hidden="1">
      <c r="A131" s="105" t="s">
        <v>473</v>
      </c>
      <c r="B131" s="103"/>
      <c r="C131" s="103"/>
      <c r="D131" s="103" t="s">
        <v>94</v>
      </c>
      <c r="E131" s="103" t="s">
        <v>232</v>
      </c>
      <c r="F131" s="103"/>
      <c r="G131" s="103"/>
      <c r="H131" s="90" t="s">
        <v>480</v>
      </c>
      <c r="I131" s="96" t="s">
        <v>481</v>
      </c>
      <c r="J131" s="103" t="s">
        <v>482</v>
      </c>
      <c r="K131" s="103" t="s">
        <v>100</v>
      </c>
      <c r="L131" s="108" t="s">
        <v>101</v>
      </c>
      <c r="M131" s="85" t="s">
        <v>483</v>
      </c>
      <c r="N131" s="111" t="s">
        <v>23</v>
      </c>
      <c r="O131" s="112" t="s">
        <v>8</v>
      </c>
      <c r="P131" s="113">
        <f>+IFERROR(VLOOKUP(N131,CRITERIOS!$B$18:$C$22,2,FALSE),0)</f>
        <v>2</v>
      </c>
      <c r="Q131" s="113">
        <f>+IFERROR(VLOOKUP(O131,CRITERIOS!$E$18:$F$22,2,FALSE),0)</f>
        <v>3</v>
      </c>
      <c r="R131" s="113">
        <f t="shared" si="2"/>
        <v>6</v>
      </c>
      <c r="S131" s="95" t="str">
        <f t="shared" si="3"/>
        <v>Zona de Riesgo Moderada</v>
      </c>
      <c r="T131" s="119" t="s">
        <v>115</v>
      </c>
      <c r="U131" s="12" t="s">
        <v>484</v>
      </c>
      <c r="V131" s="113" t="s">
        <v>218</v>
      </c>
      <c r="W131" s="113" t="s">
        <v>106</v>
      </c>
      <c r="X131" s="112" t="s">
        <v>410</v>
      </c>
      <c r="Y131" s="118" t="s">
        <v>108</v>
      </c>
    </row>
    <row r="132" spans="1:25" ht="45" hidden="1">
      <c r="A132" s="105" t="s">
        <v>473</v>
      </c>
      <c r="B132" s="103"/>
      <c r="C132" s="103"/>
      <c r="D132" s="103" t="s">
        <v>94</v>
      </c>
      <c r="E132" s="103" t="s">
        <v>232</v>
      </c>
      <c r="F132" s="103"/>
      <c r="G132" s="103"/>
      <c r="H132" s="109" t="s">
        <v>485</v>
      </c>
      <c r="I132" s="96" t="s">
        <v>486</v>
      </c>
      <c r="J132" s="103" t="s">
        <v>482</v>
      </c>
      <c r="K132" s="103" t="s">
        <v>100</v>
      </c>
      <c r="L132" s="108" t="s">
        <v>101</v>
      </c>
      <c r="M132" s="85" t="s">
        <v>487</v>
      </c>
      <c r="N132" s="111" t="s">
        <v>23</v>
      </c>
      <c r="O132" s="112" t="s">
        <v>7</v>
      </c>
      <c r="P132" s="113">
        <f>+IFERROR(VLOOKUP(N132,CRITERIOS!$B$18:$C$22,2,FALSE),0)</f>
        <v>2</v>
      </c>
      <c r="Q132" s="113">
        <f>+IFERROR(VLOOKUP(O132,CRITERIOS!$E$18:$F$22,2,FALSE),0)</f>
        <v>2</v>
      </c>
      <c r="R132" s="113">
        <f t="shared" si="2"/>
        <v>4</v>
      </c>
      <c r="S132" s="95" t="str">
        <f t="shared" si="3"/>
        <v>Zona de Riesgo Baja</v>
      </c>
      <c r="T132" s="119" t="s">
        <v>115</v>
      </c>
      <c r="U132" s="12" t="s">
        <v>488</v>
      </c>
      <c r="V132" s="112" t="s">
        <v>154</v>
      </c>
      <c r="W132" s="112" t="s">
        <v>106</v>
      </c>
      <c r="X132" s="112" t="s">
        <v>489</v>
      </c>
      <c r="Y132" s="118" t="s">
        <v>277</v>
      </c>
    </row>
    <row r="133" spans="1:25" ht="45" hidden="1">
      <c r="A133" s="105" t="s">
        <v>473</v>
      </c>
      <c r="B133" s="103"/>
      <c r="C133" s="103"/>
      <c r="D133" s="103" t="s">
        <v>94</v>
      </c>
      <c r="E133" s="103" t="s">
        <v>232</v>
      </c>
      <c r="F133" s="103"/>
      <c r="G133" s="103"/>
      <c r="H133" s="109" t="s">
        <v>490</v>
      </c>
      <c r="I133" s="97" t="s">
        <v>491</v>
      </c>
      <c r="J133" s="103" t="s">
        <v>482</v>
      </c>
      <c r="K133" s="103" t="s">
        <v>100</v>
      </c>
      <c r="L133" s="108" t="s">
        <v>101</v>
      </c>
      <c r="M133" s="91" t="s">
        <v>492</v>
      </c>
      <c r="N133" s="111" t="s">
        <v>23</v>
      </c>
      <c r="O133" s="112" t="s">
        <v>8</v>
      </c>
      <c r="P133" s="113">
        <f>+IFERROR(VLOOKUP(N133,CRITERIOS!$B$18:$C$22,2,FALSE),0)</f>
        <v>2</v>
      </c>
      <c r="Q133" s="113">
        <f>+IFERROR(VLOOKUP(O133,CRITERIOS!$E$18:$F$22,2,FALSE),0)</f>
        <v>3</v>
      </c>
      <c r="R133" s="113">
        <f t="shared" si="2"/>
        <v>6</v>
      </c>
      <c r="S133" s="95" t="str">
        <f t="shared" si="3"/>
        <v>Zona de Riesgo Moderada</v>
      </c>
      <c r="T133" s="119" t="s">
        <v>115</v>
      </c>
      <c r="U133" s="12" t="s">
        <v>493</v>
      </c>
      <c r="V133" s="112" t="s">
        <v>418</v>
      </c>
      <c r="W133" s="112" t="s">
        <v>106</v>
      </c>
      <c r="X133" s="112" t="s">
        <v>494</v>
      </c>
      <c r="Y133" s="118" t="s">
        <v>277</v>
      </c>
    </row>
    <row r="134" spans="1:25" ht="60" hidden="1">
      <c r="A134" s="105" t="s">
        <v>473</v>
      </c>
      <c r="B134" s="103"/>
      <c r="C134" s="103" t="s">
        <v>94</v>
      </c>
      <c r="D134" s="103" t="s">
        <v>94</v>
      </c>
      <c r="E134" s="103" t="s">
        <v>232</v>
      </c>
      <c r="F134" s="103"/>
      <c r="G134" s="103"/>
      <c r="H134" s="109" t="s">
        <v>495</v>
      </c>
      <c r="I134" s="106" t="s">
        <v>496</v>
      </c>
      <c r="J134" s="103" t="s">
        <v>497</v>
      </c>
      <c r="K134" s="103" t="s">
        <v>498</v>
      </c>
      <c r="L134" s="108" t="s">
        <v>101</v>
      </c>
      <c r="M134" s="104" t="s">
        <v>499</v>
      </c>
      <c r="N134" s="111" t="s">
        <v>20</v>
      </c>
      <c r="O134" s="112" t="s">
        <v>7</v>
      </c>
      <c r="P134" s="113">
        <v>3</v>
      </c>
      <c r="Q134" s="113">
        <v>2</v>
      </c>
      <c r="R134" s="113">
        <f t="shared" si="2"/>
        <v>6</v>
      </c>
      <c r="S134" s="95" t="str">
        <f t="shared" si="3"/>
        <v>Zona de Riesgo Moderada</v>
      </c>
      <c r="T134" s="119" t="s">
        <v>115</v>
      </c>
      <c r="U134" s="112" t="s">
        <v>500</v>
      </c>
      <c r="V134" s="112" t="s">
        <v>418</v>
      </c>
      <c r="W134" s="112" t="s">
        <v>106</v>
      </c>
      <c r="X134" s="112" t="s">
        <v>489</v>
      </c>
      <c r="Y134" s="118" t="s">
        <v>277</v>
      </c>
    </row>
    <row r="135" spans="1:25" ht="81.75" hidden="1" customHeight="1">
      <c r="A135" s="105" t="s">
        <v>473</v>
      </c>
      <c r="B135" s="103" t="s">
        <v>94</v>
      </c>
      <c r="C135" s="103" t="s">
        <v>94</v>
      </c>
      <c r="D135" s="103" t="s">
        <v>94</v>
      </c>
      <c r="E135" s="103" t="s">
        <v>96</v>
      </c>
      <c r="F135" s="103"/>
      <c r="G135" s="103"/>
      <c r="H135" s="109" t="s">
        <v>501</v>
      </c>
      <c r="I135" s="106" t="s">
        <v>502</v>
      </c>
      <c r="J135" s="103" t="s">
        <v>503</v>
      </c>
      <c r="K135" s="103" t="s">
        <v>498</v>
      </c>
      <c r="L135" s="108" t="s">
        <v>118</v>
      </c>
      <c r="M135" s="104" t="s">
        <v>504</v>
      </c>
      <c r="N135" s="111" t="s">
        <v>23</v>
      </c>
      <c r="O135" s="112" t="s">
        <v>9</v>
      </c>
      <c r="P135" s="113">
        <v>2</v>
      </c>
      <c r="Q135" s="113">
        <v>4</v>
      </c>
      <c r="R135" s="113">
        <f t="shared" si="2"/>
        <v>8</v>
      </c>
      <c r="S135" s="95" t="str">
        <f t="shared" si="3"/>
        <v>Zona de Riesgo Moderada</v>
      </c>
      <c r="T135" s="119" t="s">
        <v>115</v>
      </c>
      <c r="U135" s="112" t="s">
        <v>505</v>
      </c>
      <c r="V135" s="112" t="s">
        <v>110</v>
      </c>
      <c r="W135" s="112" t="s">
        <v>106</v>
      </c>
      <c r="X135" s="112" t="s">
        <v>506</v>
      </c>
      <c r="Y135" s="118" t="s">
        <v>108</v>
      </c>
    </row>
    <row r="136" spans="1:25" ht="60" hidden="1">
      <c r="A136" s="105" t="s">
        <v>405</v>
      </c>
      <c r="B136" s="103"/>
      <c r="C136" s="103" t="s">
        <v>94</v>
      </c>
      <c r="D136" s="103"/>
      <c r="E136" s="103" t="s">
        <v>96</v>
      </c>
      <c r="F136" s="103" t="s">
        <v>413</v>
      </c>
      <c r="G136" s="103"/>
      <c r="H136" s="109" t="s">
        <v>507</v>
      </c>
      <c r="I136" s="106" t="s">
        <v>508</v>
      </c>
      <c r="J136" s="103" t="s">
        <v>509</v>
      </c>
      <c r="K136" s="103" t="s">
        <v>498</v>
      </c>
      <c r="L136" s="108" t="s">
        <v>118</v>
      </c>
      <c r="M136" s="104" t="s">
        <v>510</v>
      </c>
      <c r="N136" s="111" t="s">
        <v>20</v>
      </c>
      <c r="O136" s="112" t="s">
        <v>7</v>
      </c>
      <c r="P136" s="113">
        <v>3</v>
      </c>
      <c r="Q136" s="113">
        <v>2</v>
      </c>
      <c r="R136" s="113">
        <f t="shared" ref="R136:R140" si="5">+P136*Q136</f>
        <v>6</v>
      </c>
      <c r="S136" s="95" t="str">
        <f t="shared" si="3"/>
        <v>Zona de Riesgo Moderada</v>
      </c>
      <c r="T136" s="119" t="s">
        <v>511</v>
      </c>
      <c r="U136" s="112" t="s">
        <v>512</v>
      </c>
      <c r="V136" s="112" t="s">
        <v>110</v>
      </c>
      <c r="W136" s="112" t="s">
        <v>106</v>
      </c>
      <c r="X136" s="112" t="s">
        <v>489</v>
      </c>
      <c r="Y136" s="118" t="s">
        <v>108</v>
      </c>
    </row>
    <row r="137" spans="1:25" ht="105" hidden="1">
      <c r="A137" s="105" t="s">
        <v>405</v>
      </c>
      <c r="B137" s="103" t="s">
        <v>94</v>
      </c>
      <c r="C137" s="103" t="s">
        <v>94</v>
      </c>
      <c r="D137" s="103" t="s">
        <v>94</v>
      </c>
      <c r="E137" s="103" t="s">
        <v>232</v>
      </c>
      <c r="F137" s="103"/>
      <c r="G137" s="103"/>
      <c r="H137" s="109" t="s">
        <v>513</v>
      </c>
      <c r="I137" s="106" t="s">
        <v>514</v>
      </c>
      <c r="J137" s="103" t="s">
        <v>503</v>
      </c>
      <c r="K137" s="103" t="s">
        <v>498</v>
      </c>
      <c r="L137" s="108" t="s">
        <v>101</v>
      </c>
      <c r="M137" s="104" t="s">
        <v>515</v>
      </c>
      <c r="N137" s="111" t="s">
        <v>20</v>
      </c>
      <c r="O137" s="112" t="s">
        <v>7</v>
      </c>
      <c r="P137" s="113">
        <v>3</v>
      </c>
      <c r="Q137" s="113">
        <v>2</v>
      </c>
      <c r="R137" s="113">
        <f t="shared" si="5"/>
        <v>6</v>
      </c>
      <c r="S137" s="95" t="str">
        <f t="shared" si="3"/>
        <v>Zona de Riesgo Moderada</v>
      </c>
      <c r="T137" s="119" t="s">
        <v>115</v>
      </c>
      <c r="U137" s="112" t="s">
        <v>516</v>
      </c>
      <c r="V137" s="112" t="s">
        <v>517</v>
      </c>
      <c r="W137" s="112" t="s">
        <v>106</v>
      </c>
      <c r="X137" s="112" t="s">
        <v>518</v>
      </c>
      <c r="Y137" s="118" t="s">
        <v>519</v>
      </c>
    </row>
    <row r="138" spans="1:25" ht="75" hidden="1">
      <c r="A138" s="105" t="s">
        <v>405</v>
      </c>
      <c r="B138" s="103" t="s">
        <v>94</v>
      </c>
      <c r="C138" s="103" t="s">
        <v>94</v>
      </c>
      <c r="D138" s="103" t="s">
        <v>94</v>
      </c>
      <c r="E138" s="103" t="s">
        <v>232</v>
      </c>
      <c r="F138" s="103"/>
      <c r="G138" s="103"/>
      <c r="H138" s="109" t="s">
        <v>520</v>
      </c>
      <c r="I138" s="106" t="s">
        <v>521</v>
      </c>
      <c r="J138" s="103" t="s">
        <v>503</v>
      </c>
      <c r="K138" s="103" t="s">
        <v>498</v>
      </c>
      <c r="L138" s="108" t="s">
        <v>101</v>
      </c>
      <c r="M138" s="104" t="s">
        <v>522</v>
      </c>
      <c r="N138" s="111" t="s">
        <v>23</v>
      </c>
      <c r="O138" s="112" t="s">
        <v>8</v>
      </c>
      <c r="P138" s="113">
        <v>2</v>
      </c>
      <c r="Q138" s="113">
        <v>3</v>
      </c>
      <c r="R138" s="113">
        <f t="shared" si="5"/>
        <v>6</v>
      </c>
      <c r="S138" s="95" t="str">
        <f t="shared" si="3"/>
        <v>Zona de Riesgo Moderada</v>
      </c>
      <c r="T138" s="119" t="s">
        <v>115</v>
      </c>
      <c r="U138" s="112" t="s">
        <v>523</v>
      </c>
      <c r="V138" s="112" t="s">
        <v>517</v>
      </c>
      <c r="W138" s="112" t="s">
        <v>106</v>
      </c>
      <c r="X138" s="112" t="s">
        <v>117</v>
      </c>
      <c r="Y138" s="118" t="s">
        <v>128</v>
      </c>
    </row>
    <row r="139" spans="1:25" ht="90" hidden="1">
      <c r="A139" s="105" t="s">
        <v>405</v>
      </c>
      <c r="B139" s="103"/>
      <c r="C139" s="103" t="s">
        <v>94</v>
      </c>
      <c r="D139" s="103" t="s">
        <v>94</v>
      </c>
      <c r="E139" s="103" t="s">
        <v>96</v>
      </c>
      <c r="F139" s="103"/>
      <c r="G139" s="103"/>
      <c r="H139" s="109" t="s">
        <v>524</v>
      </c>
      <c r="I139" s="106" t="s">
        <v>525</v>
      </c>
      <c r="J139" s="103" t="s">
        <v>497</v>
      </c>
      <c r="K139" s="103" t="s">
        <v>498</v>
      </c>
      <c r="L139" s="108" t="s">
        <v>118</v>
      </c>
      <c r="M139" s="104" t="s">
        <v>526</v>
      </c>
      <c r="N139" s="111" t="s">
        <v>23</v>
      </c>
      <c r="O139" s="112" t="s">
        <v>8</v>
      </c>
      <c r="P139" s="113">
        <v>2</v>
      </c>
      <c r="Q139" s="113">
        <v>3</v>
      </c>
      <c r="R139" s="113">
        <f t="shared" si="5"/>
        <v>6</v>
      </c>
      <c r="S139" s="95" t="str">
        <f t="shared" si="3"/>
        <v>Zona de Riesgo Moderada</v>
      </c>
      <c r="T139" s="119" t="s">
        <v>115</v>
      </c>
      <c r="U139" s="112" t="s">
        <v>527</v>
      </c>
      <c r="V139" s="112" t="s">
        <v>517</v>
      </c>
      <c r="W139" s="112" t="s">
        <v>106</v>
      </c>
      <c r="X139" s="112" t="s">
        <v>489</v>
      </c>
      <c r="Y139" s="118" t="s">
        <v>108</v>
      </c>
    </row>
    <row r="140" spans="1:25" ht="45" hidden="1">
      <c r="A140" s="105" t="s">
        <v>405</v>
      </c>
      <c r="B140" s="103"/>
      <c r="C140" s="103" t="s">
        <v>94</v>
      </c>
      <c r="D140" s="103"/>
      <c r="E140" s="103" t="s">
        <v>96</v>
      </c>
      <c r="F140" s="103"/>
      <c r="G140" s="103"/>
      <c r="H140" s="109" t="s">
        <v>528</v>
      </c>
      <c r="I140" s="106" t="s">
        <v>529</v>
      </c>
      <c r="J140" s="103" t="s">
        <v>530</v>
      </c>
      <c r="K140" s="103" t="s">
        <v>498</v>
      </c>
      <c r="L140" s="108" t="s">
        <v>101</v>
      </c>
      <c r="M140" s="104" t="s">
        <v>531</v>
      </c>
      <c r="N140" s="111" t="s">
        <v>17</v>
      </c>
      <c r="O140" s="112" t="s">
        <v>532</v>
      </c>
      <c r="P140" s="113">
        <v>4</v>
      </c>
      <c r="Q140" s="113">
        <v>2</v>
      </c>
      <c r="R140" s="113">
        <f t="shared" si="5"/>
        <v>8</v>
      </c>
      <c r="S140" s="95" t="str">
        <f t="shared" si="3"/>
        <v>Zona de Riesgo Moderada</v>
      </c>
      <c r="T140" s="119" t="s">
        <v>115</v>
      </c>
      <c r="U140" s="112" t="s">
        <v>533</v>
      </c>
      <c r="V140" s="112" t="s">
        <v>517</v>
      </c>
      <c r="W140" s="112" t="s">
        <v>106</v>
      </c>
      <c r="X140" s="112" t="s">
        <v>489</v>
      </c>
      <c r="Y140" s="118" t="s">
        <v>108</v>
      </c>
    </row>
  </sheetData>
  <autoFilter ref="A5:Z140" xr:uid="{C29AE98A-D7D6-49FF-8E62-9E32FB4BDAA4}">
    <filterColumn colId="0">
      <filters>
        <filter val="GESTION FINANCIERA Y CONTABLE"/>
      </filters>
    </filterColumn>
  </autoFilter>
  <mergeCells count="643">
    <mergeCell ref="G123:G125"/>
    <mergeCell ref="G126:G127"/>
    <mergeCell ref="G129:G130"/>
    <mergeCell ref="M35:M36"/>
    <mergeCell ref="L35:L36"/>
    <mergeCell ref="K35:K36"/>
    <mergeCell ref="K89:K90"/>
    <mergeCell ref="L89:L90"/>
    <mergeCell ref="M89:M90"/>
    <mergeCell ref="M107:M109"/>
    <mergeCell ref="L107:L109"/>
    <mergeCell ref="K107:K109"/>
    <mergeCell ref="M50:M51"/>
    <mergeCell ref="M52:M53"/>
    <mergeCell ref="M43:M45"/>
    <mergeCell ref="K66:K68"/>
    <mergeCell ref="L66:L68"/>
    <mergeCell ref="M66:M68"/>
    <mergeCell ref="K57:K58"/>
    <mergeCell ref="L57:L58"/>
    <mergeCell ref="G96:G100"/>
    <mergeCell ref="G101:G102"/>
    <mergeCell ref="G103:G104"/>
    <mergeCell ref="G107:G109"/>
    <mergeCell ref="G110:G111"/>
    <mergeCell ref="G113:G115"/>
    <mergeCell ref="G117:G118"/>
    <mergeCell ref="G119:G120"/>
    <mergeCell ref="G121:G122"/>
    <mergeCell ref="G65:G69"/>
    <mergeCell ref="G70:G72"/>
    <mergeCell ref="G73:G74"/>
    <mergeCell ref="G75:G76"/>
    <mergeCell ref="G77:G78"/>
    <mergeCell ref="G79:G82"/>
    <mergeCell ref="G84:G86"/>
    <mergeCell ref="G89:G90"/>
    <mergeCell ref="G93:G95"/>
    <mergeCell ref="A113:A115"/>
    <mergeCell ref="A117:A118"/>
    <mergeCell ref="A119:A120"/>
    <mergeCell ref="A123:A125"/>
    <mergeCell ref="A126:A127"/>
    <mergeCell ref="A129:A130"/>
    <mergeCell ref="H4:M4"/>
    <mergeCell ref="N3:S4"/>
    <mergeCell ref="T3:Y4"/>
    <mergeCell ref="G6:G9"/>
    <mergeCell ref="G10:G13"/>
    <mergeCell ref="G14:G20"/>
    <mergeCell ref="G21:G33"/>
    <mergeCell ref="G34:G36"/>
    <mergeCell ref="G37:G39"/>
    <mergeCell ref="G40:G42"/>
    <mergeCell ref="G43:G46"/>
    <mergeCell ref="G47:G49"/>
    <mergeCell ref="G50:G51"/>
    <mergeCell ref="G52:G53"/>
    <mergeCell ref="G54:G56"/>
    <mergeCell ref="G57:G59"/>
    <mergeCell ref="G60:G63"/>
    <mergeCell ref="A79:A82"/>
    <mergeCell ref="A84:A86"/>
    <mergeCell ref="A89:A90"/>
    <mergeCell ref="A93:A95"/>
    <mergeCell ref="A96:A100"/>
    <mergeCell ref="A101:A102"/>
    <mergeCell ref="A103:A104"/>
    <mergeCell ref="A107:A109"/>
    <mergeCell ref="A110:A111"/>
    <mergeCell ref="A50:A51"/>
    <mergeCell ref="A52:A53"/>
    <mergeCell ref="A54:A56"/>
    <mergeCell ref="A57:A59"/>
    <mergeCell ref="A60:A63"/>
    <mergeCell ref="A70:A72"/>
    <mergeCell ref="A73:A74"/>
    <mergeCell ref="A75:A76"/>
    <mergeCell ref="A77:A78"/>
    <mergeCell ref="A65:A69"/>
    <mergeCell ref="A6:A9"/>
    <mergeCell ref="A10:A13"/>
    <mergeCell ref="A14:A20"/>
    <mergeCell ref="A21:A33"/>
    <mergeCell ref="A34:A36"/>
    <mergeCell ref="A37:A39"/>
    <mergeCell ref="A40:A42"/>
    <mergeCell ref="A43:A46"/>
    <mergeCell ref="A47:A49"/>
    <mergeCell ref="F107:F109"/>
    <mergeCell ref="F110:F111"/>
    <mergeCell ref="F113:F115"/>
    <mergeCell ref="F117:F118"/>
    <mergeCell ref="F119:F120"/>
    <mergeCell ref="F121:F122"/>
    <mergeCell ref="F123:F125"/>
    <mergeCell ref="F126:F127"/>
    <mergeCell ref="F129:F130"/>
    <mergeCell ref="F75:F76"/>
    <mergeCell ref="F77:F78"/>
    <mergeCell ref="F79:F82"/>
    <mergeCell ref="F84:F86"/>
    <mergeCell ref="F89:F90"/>
    <mergeCell ref="F93:F95"/>
    <mergeCell ref="F96:F100"/>
    <mergeCell ref="F101:F102"/>
    <mergeCell ref="F103:F104"/>
    <mergeCell ref="E113:E115"/>
    <mergeCell ref="E117:E118"/>
    <mergeCell ref="E119:E120"/>
    <mergeCell ref="E121:E122"/>
    <mergeCell ref="E123:E125"/>
    <mergeCell ref="E126:E127"/>
    <mergeCell ref="E129:E130"/>
    <mergeCell ref="F6:F9"/>
    <mergeCell ref="F10:F13"/>
    <mergeCell ref="F14:F20"/>
    <mergeCell ref="F21:F33"/>
    <mergeCell ref="F34:F36"/>
    <mergeCell ref="F37:F39"/>
    <mergeCell ref="F40:F42"/>
    <mergeCell ref="F43:F46"/>
    <mergeCell ref="F47:F49"/>
    <mergeCell ref="F50:F51"/>
    <mergeCell ref="F52:F53"/>
    <mergeCell ref="F54:F56"/>
    <mergeCell ref="F57:F59"/>
    <mergeCell ref="F60:F63"/>
    <mergeCell ref="F65:F69"/>
    <mergeCell ref="F70:F72"/>
    <mergeCell ref="F73:F74"/>
    <mergeCell ref="E79:E82"/>
    <mergeCell ref="E84:E86"/>
    <mergeCell ref="E89:E90"/>
    <mergeCell ref="E93:E95"/>
    <mergeCell ref="E96:E100"/>
    <mergeCell ref="E101:E102"/>
    <mergeCell ref="E103:E104"/>
    <mergeCell ref="E107:E109"/>
    <mergeCell ref="E110:E111"/>
    <mergeCell ref="E52:E53"/>
    <mergeCell ref="E54:E56"/>
    <mergeCell ref="E57:E59"/>
    <mergeCell ref="E60:E63"/>
    <mergeCell ref="E65:E69"/>
    <mergeCell ref="E70:E72"/>
    <mergeCell ref="E73:E74"/>
    <mergeCell ref="E75:E76"/>
    <mergeCell ref="E77:E78"/>
    <mergeCell ref="D40:D42"/>
    <mergeCell ref="C40:C42"/>
    <mergeCell ref="B40:B42"/>
    <mergeCell ref="E43:E46"/>
    <mergeCell ref="E47:E49"/>
    <mergeCell ref="E50:E51"/>
    <mergeCell ref="D43:D46"/>
    <mergeCell ref="C43:C46"/>
    <mergeCell ref="B43:B46"/>
    <mergeCell ref="D47:D49"/>
    <mergeCell ref="C47:C49"/>
    <mergeCell ref="B47:B49"/>
    <mergeCell ref="D50:D51"/>
    <mergeCell ref="C50:C51"/>
    <mergeCell ref="B50:B51"/>
    <mergeCell ref="D113:D115"/>
    <mergeCell ref="C113:C115"/>
    <mergeCell ref="B113:B115"/>
    <mergeCell ref="B4:D4"/>
    <mergeCell ref="E6:E9"/>
    <mergeCell ref="E10:E13"/>
    <mergeCell ref="E14:E20"/>
    <mergeCell ref="E21:E33"/>
    <mergeCell ref="E34:E36"/>
    <mergeCell ref="E37:E39"/>
    <mergeCell ref="E40:E42"/>
    <mergeCell ref="E4:G4"/>
    <mergeCell ref="D6:D9"/>
    <mergeCell ref="C6:C9"/>
    <mergeCell ref="B6:B9"/>
    <mergeCell ref="D10:D13"/>
    <mergeCell ref="C10:C13"/>
    <mergeCell ref="B10:B13"/>
    <mergeCell ref="D14:D20"/>
    <mergeCell ref="C14:C20"/>
    <mergeCell ref="B14:B20"/>
    <mergeCell ref="D21:D33"/>
    <mergeCell ref="C21:C33"/>
    <mergeCell ref="B21:B33"/>
    <mergeCell ref="D103:D104"/>
    <mergeCell ref="C103:C104"/>
    <mergeCell ref="B103:B104"/>
    <mergeCell ref="D107:D109"/>
    <mergeCell ref="C107:C109"/>
    <mergeCell ref="B107:B109"/>
    <mergeCell ref="D110:D111"/>
    <mergeCell ref="C110:C111"/>
    <mergeCell ref="B110:B111"/>
    <mergeCell ref="B89:B90"/>
    <mergeCell ref="D93:D95"/>
    <mergeCell ref="C93:C95"/>
    <mergeCell ref="B93:B95"/>
    <mergeCell ref="D96:D100"/>
    <mergeCell ref="C96:C100"/>
    <mergeCell ref="B96:B100"/>
    <mergeCell ref="D101:D102"/>
    <mergeCell ref="C101:C102"/>
    <mergeCell ref="B101:B102"/>
    <mergeCell ref="D75:D76"/>
    <mergeCell ref="C75:C76"/>
    <mergeCell ref="B75:B76"/>
    <mergeCell ref="D77:D78"/>
    <mergeCell ref="C77:C78"/>
    <mergeCell ref="B77:B78"/>
    <mergeCell ref="D84:D86"/>
    <mergeCell ref="C84:C86"/>
    <mergeCell ref="B84:B86"/>
    <mergeCell ref="D79:D82"/>
    <mergeCell ref="C79:C82"/>
    <mergeCell ref="B79:B82"/>
    <mergeCell ref="D129:D130"/>
    <mergeCell ref="C129:C130"/>
    <mergeCell ref="B129:B130"/>
    <mergeCell ref="D117:D118"/>
    <mergeCell ref="C117:C118"/>
    <mergeCell ref="B117:B118"/>
    <mergeCell ref="D119:D120"/>
    <mergeCell ref="C119:C120"/>
    <mergeCell ref="B119:B120"/>
    <mergeCell ref="D121:D122"/>
    <mergeCell ref="C121:C122"/>
    <mergeCell ref="B121:B122"/>
    <mergeCell ref="D123:D125"/>
    <mergeCell ref="C123:C125"/>
    <mergeCell ref="B123:B125"/>
    <mergeCell ref="D52:D53"/>
    <mergeCell ref="C52:C53"/>
    <mergeCell ref="B52:B53"/>
    <mergeCell ref="D126:D127"/>
    <mergeCell ref="C126:C127"/>
    <mergeCell ref="B126:B127"/>
    <mergeCell ref="D54:D56"/>
    <mergeCell ref="C54:C56"/>
    <mergeCell ref="B54:B56"/>
    <mergeCell ref="D57:D59"/>
    <mergeCell ref="C57:C59"/>
    <mergeCell ref="B57:B59"/>
    <mergeCell ref="D60:D63"/>
    <mergeCell ref="C60:C63"/>
    <mergeCell ref="B60:B63"/>
    <mergeCell ref="D65:D69"/>
    <mergeCell ref="C65:C69"/>
    <mergeCell ref="B65:B69"/>
    <mergeCell ref="D70:D72"/>
    <mergeCell ref="C70:C72"/>
    <mergeCell ref="B70:B72"/>
    <mergeCell ref="D73:D74"/>
    <mergeCell ref="C73:C74"/>
    <mergeCell ref="B73:B74"/>
    <mergeCell ref="M21:M25"/>
    <mergeCell ref="M10:M11"/>
    <mergeCell ref="K6:K7"/>
    <mergeCell ref="M6:M7"/>
    <mergeCell ref="I10:I13"/>
    <mergeCell ref="I14:I20"/>
    <mergeCell ref="I34:I36"/>
    <mergeCell ref="J10:J13"/>
    <mergeCell ref="J14:J20"/>
    <mergeCell ref="J34:J36"/>
    <mergeCell ref="J6:J9"/>
    <mergeCell ref="I6:I9"/>
    <mergeCell ref="M28:M30"/>
    <mergeCell ref="K26:K27"/>
    <mergeCell ref="L26:L27"/>
    <mergeCell ref="M26:M27"/>
    <mergeCell ref="L10:L11"/>
    <mergeCell ref="K10:K11"/>
    <mergeCell ref="Y1:Y2"/>
    <mergeCell ref="A1:I2"/>
    <mergeCell ref="J1:X2"/>
    <mergeCell ref="A3:M3"/>
    <mergeCell ref="D37:D39"/>
    <mergeCell ref="C37:C39"/>
    <mergeCell ref="B37:B39"/>
    <mergeCell ref="D34:D36"/>
    <mergeCell ref="C34:C36"/>
    <mergeCell ref="B34:B36"/>
    <mergeCell ref="L15:L18"/>
    <mergeCell ref="M15:M18"/>
    <mergeCell ref="K15:K18"/>
    <mergeCell ref="H21:H33"/>
    <mergeCell ref="I21:I33"/>
    <mergeCell ref="J21:J33"/>
    <mergeCell ref="K28:K30"/>
    <mergeCell ref="S10:S13"/>
    <mergeCell ref="N10:N13"/>
    <mergeCell ref="O10:O13"/>
    <mergeCell ref="P10:P13"/>
    <mergeCell ref="S34:S36"/>
    <mergeCell ref="L6:L7"/>
    <mergeCell ref="H6:H9"/>
    <mergeCell ref="J75:J76"/>
    <mergeCell ref="H65:H69"/>
    <mergeCell ref="H70:H72"/>
    <mergeCell ref="H73:H74"/>
    <mergeCell ref="H57:H59"/>
    <mergeCell ref="I70:I72"/>
    <mergeCell ref="H89:H90"/>
    <mergeCell ref="I77:I78"/>
    <mergeCell ref="H77:H78"/>
    <mergeCell ref="J70:J72"/>
    <mergeCell ref="I57:I59"/>
    <mergeCell ref="J73:J74"/>
    <mergeCell ref="J57:J59"/>
    <mergeCell ref="I65:I69"/>
    <mergeCell ref="H79:H82"/>
    <mergeCell ref="P89:P90"/>
    <mergeCell ref="Q89:Q90"/>
    <mergeCell ref="R89:R90"/>
    <mergeCell ref="P65:P69"/>
    <mergeCell ref="N60:N63"/>
    <mergeCell ref="S84:S86"/>
    <mergeCell ref="H34:H36"/>
    <mergeCell ref="H43:H46"/>
    <mergeCell ref="H47:H49"/>
    <mergeCell ref="H50:H51"/>
    <mergeCell ref="J65:J69"/>
    <mergeCell ref="I73:I74"/>
    <mergeCell ref="H54:H56"/>
    <mergeCell ref="I54:I56"/>
    <mergeCell ref="K38:K39"/>
    <mergeCell ref="L38:L39"/>
    <mergeCell ref="M38:M39"/>
    <mergeCell ref="K43:K45"/>
    <mergeCell ref="L43:L45"/>
    <mergeCell ref="H75:H76"/>
    <mergeCell ref="I75:I76"/>
    <mergeCell ref="H84:H86"/>
    <mergeCell ref="M61:M62"/>
    <mergeCell ref="M81:M82"/>
    <mergeCell ref="L81:L82"/>
    <mergeCell ref="K81:K82"/>
    <mergeCell ref="S43:S46"/>
    <mergeCell ref="S40:S42"/>
    <mergeCell ref="I60:I63"/>
    <mergeCell ref="J60:J63"/>
    <mergeCell ref="H60:H63"/>
    <mergeCell ref="L61:L62"/>
    <mergeCell ref="I43:I46"/>
    <mergeCell ref="J43:J46"/>
    <mergeCell ref="H52:H53"/>
    <mergeCell ref="J54:J56"/>
    <mergeCell ref="L55:L56"/>
    <mergeCell ref="I52:I53"/>
    <mergeCell ref="J52:J53"/>
    <mergeCell ref="K52:K53"/>
    <mergeCell ref="L52:L53"/>
    <mergeCell ref="K55:K56"/>
    <mergeCell ref="R47:R49"/>
    <mergeCell ref="O43:O46"/>
    <mergeCell ref="P43:P46"/>
    <mergeCell ref="Q43:Q46"/>
    <mergeCell ref="R43:R46"/>
    <mergeCell ref="S73:S74"/>
    <mergeCell ref="A121:A122"/>
    <mergeCell ref="I117:I118"/>
    <mergeCell ref="J117:J118"/>
    <mergeCell ref="I121:I122"/>
    <mergeCell ref="J121:J122"/>
    <mergeCell ref="H121:H122"/>
    <mergeCell ref="J77:J78"/>
    <mergeCell ref="I79:I82"/>
    <mergeCell ref="J79:J82"/>
    <mergeCell ref="I84:I86"/>
    <mergeCell ref="J84:J86"/>
    <mergeCell ref="I93:I95"/>
    <mergeCell ref="J93:J95"/>
    <mergeCell ref="I89:I90"/>
    <mergeCell ref="J89:J90"/>
    <mergeCell ref="H110:H111"/>
    <mergeCell ref="H113:H115"/>
    <mergeCell ref="I113:I115"/>
    <mergeCell ref="J113:J115"/>
    <mergeCell ref="H107:H109"/>
    <mergeCell ref="H93:H95"/>
    <mergeCell ref="I107:I109"/>
    <mergeCell ref="D89:D90"/>
    <mergeCell ref="C89:C90"/>
    <mergeCell ref="H10:H13"/>
    <mergeCell ref="L28:L30"/>
    <mergeCell ref="I50:I51"/>
    <mergeCell ref="J50:J51"/>
    <mergeCell ref="K50:K51"/>
    <mergeCell ref="L50:L51"/>
    <mergeCell ref="I47:I49"/>
    <mergeCell ref="J47:J49"/>
    <mergeCell ref="H14:H20"/>
    <mergeCell ref="K21:K25"/>
    <mergeCell ref="L21:L25"/>
    <mergeCell ref="J37:J39"/>
    <mergeCell ref="I37:I39"/>
    <mergeCell ref="H37:H39"/>
    <mergeCell ref="H40:H42"/>
    <mergeCell ref="I40:I42"/>
    <mergeCell ref="J40:J42"/>
    <mergeCell ref="T19:T20"/>
    <mergeCell ref="U19:U20"/>
    <mergeCell ref="V19:V20"/>
    <mergeCell ref="W19:W20"/>
    <mergeCell ref="X19:X20"/>
    <mergeCell ref="Y19:Y20"/>
    <mergeCell ref="S6:S9"/>
    <mergeCell ref="N14:N20"/>
    <mergeCell ref="O14:O20"/>
    <mergeCell ref="Q10:Q13"/>
    <mergeCell ref="R10:R13"/>
    <mergeCell ref="P14:P20"/>
    <mergeCell ref="Q14:Q20"/>
    <mergeCell ref="R14:R20"/>
    <mergeCell ref="N6:N9"/>
    <mergeCell ref="O6:O9"/>
    <mergeCell ref="S14:S20"/>
    <mergeCell ref="M55:M56"/>
    <mergeCell ref="S117:S118"/>
    <mergeCell ref="P6:P9"/>
    <mergeCell ref="Q6:Q9"/>
    <mergeCell ref="R6:R9"/>
    <mergeCell ref="R34:R36"/>
    <mergeCell ref="Q21:Q33"/>
    <mergeCell ref="N21:N33"/>
    <mergeCell ref="O21:O33"/>
    <mergeCell ref="P21:P33"/>
    <mergeCell ref="S37:S39"/>
    <mergeCell ref="N34:N36"/>
    <mergeCell ref="O34:O36"/>
    <mergeCell ref="P34:P36"/>
    <mergeCell ref="Q34:Q36"/>
    <mergeCell ref="R40:R42"/>
    <mergeCell ref="R37:R39"/>
    <mergeCell ref="N43:N46"/>
    <mergeCell ref="R50:R51"/>
    <mergeCell ref="Q37:Q39"/>
    <mergeCell ref="P37:P39"/>
    <mergeCell ref="O37:O39"/>
    <mergeCell ref="N37:N39"/>
    <mergeCell ref="Q40:Q42"/>
    <mergeCell ref="Q52:Q53"/>
    <mergeCell ref="P52:P53"/>
    <mergeCell ref="P54:P56"/>
    <mergeCell ref="Q57:Q59"/>
    <mergeCell ref="P79:P82"/>
    <mergeCell ref="Q79:Q82"/>
    <mergeCell ref="R79:R82"/>
    <mergeCell ref="Q54:Q56"/>
    <mergeCell ref="P77:P78"/>
    <mergeCell ref="Q77:Q78"/>
    <mergeCell ref="R65:R69"/>
    <mergeCell ref="S129:S130"/>
    <mergeCell ref="J119:J120"/>
    <mergeCell ref="P123:P125"/>
    <mergeCell ref="Q123:Q125"/>
    <mergeCell ref="R123:R125"/>
    <mergeCell ref="S123:S125"/>
    <mergeCell ref="R21:R33"/>
    <mergeCell ref="R77:R78"/>
    <mergeCell ref="R93:R95"/>
    <mergeCell ref="P40:P42"/>
    <mergeCell ref="P73:P74"/>
    <mergeCell ref="Q73:Q74"/>
    <mergeCell ref="R73:R74"/>
    <mergeCell ref="S21:S33"/>
    <mergeCell ref="P103:P104"/>
    <mergeCell ref="J96:J100"/>
    <mergeCell ref="S79:S82"/>
    <mergeCell ref="M57:M58"/>
    <mergeCell ref="K121:K122"/>
    <mergeCell ref="P93:P95"/>
    <mergeCell ref="Q93:Q95"/>
    <mergeCell ref="Q103:Q104"/>
    <mergeCell ref="S50:S51"/>
    <mergeCell ref="R52:R53"/>
    <mergeCell ref="T129:T130"/>
    <mergeCell ref="J126:J127"/>
    <mergeCell ref="I126:I127"/>
    <mergeCell ref="P119:P120"/>
    <mergeCell ref="O123:O125"/>
    <mergeCell ref="S119:S120"/>
    <mergeCell ref="P121:P122"/>
    <mergeCell ref="Q121:Q122"/>
    <mergeCell ref="R121:R122"/>
    <mergeCell ref="S121:S122"/>
    <mergeCell ref="S126:S127"/>
    <mergeCell ref="N126:N127"/>
    <mergeCell ref="O126:O127"/>
    <mergeCell ref="P126:P127"/>
    <mergeCell ref="Q126:Q127"/>
    <mergeCell ref="R126:R127"/>
    <mergeCell ref="N121:N122"/>
    <mergeCell ref="O121:O122"/>
    <mergeCell ref="M121:M122"/>
    <mergeCell ref="R119:R120"/>
    <mergeCell ref="I119:I120"/>
    <mergeCell ref="O119:O120"/>
    <mergeCell ref="N119:N120"/>
    <mergeCell ref="Q129:Q130"/>
    <mergeCell ref="R117:R118"/>
    <mergeCell ref="N117:N118"/>
    <mergeCell ref="P117:P118"/>
    <mergeCell ref="H117:H118"/>
    <mergeCell ref="H129:H130"/>
    <mergeCell ref="J129:J130"/>
    <mergeCell ref="K129:K130"/>
    <mergeCell ref="L129:L130"/>
    <mergeCell ref="N129:N130"/>
    <mergeCell ref="O129:O130"/>
    <mergeCell ref="P129:P130"/>
    <mergeCell ref="H123:H125"/>
    <mergeCell ref="I123:I125"/>
    <mergeCell ref="J123:J125"/>
    <mergeCell ref="K123:K124"/>
    <mergeCell ref="L123:L124"/>
    <mergeCell ref="M123:M124"/>
    <mergeCell ref="N123:N125"/>
    <mergeCell ref="I129:I130"/>
    <mergeCell ref="H126:H127"/>
    <mergeCell ref="L121:L122"/>
    <mergeCell ref="O117:O118"/>
    <mergeCell ref="R129:R130"/>
    <mergeCell ref="N40:N42"/>
    <mergeCell ref="O40:O42"/>
    <mergeCell ref="N65:N69"/>
    <mergeCell ref="O65:O69"/>
    <mergeCell ref="N70:N72"/>
    <mergeCell ref="O70:O72"/>
    <mergeCell ref="N54:N56"/>
    <mergeCell ref="O54:O56"/>
    <mergeCell ref="N47:N49"/>
    <mergeCell ref="O47:O49"/>
    <mergeCell ref="N57:N59"/>
    <mergeCell ref="O52:O53"/>
    <mergeCell ref="P47:P49"/>
    <mergeCell ref="R96:R100"/>
    <mergeCell ref="S77:S78"/>
    <mergeCell ref="N75:N76"/>
    <mergeCell ref="O75:O76"/>
    <mergeCell ref="P75:P76"/>
    <mergeCell ref="Q75:Q76"/>
    <mergeCell ref="R75:R76"/>
    <mergeCell ref="S75:S76"/>
    <mergeCell ref="N84:N86"/>
    <mergeCell ref="O84:O86"/>
    <mergeCell ref="P84:P86"/>
    <mergeCell ref="Q84:Q86"/>
    <mergeCell ref="N77:N78"/>
    <mergeCell ref="O77:O78"/>
    <mergeCell ref="N79:N82"/>
    <mergeCell ref="O79:O82"/>
    <mergeCell ref="N93:N95"/>
    <mergeCell ref="O93:O95"/>
    <mergeCell ref="S52:S53"/>
    <mergeCell ref="Q50:Q51"/>
    <mergeCell ref="R84:R86"/>
    <mergeCell ref="R57:R59"/>
    <mergeCell ref="R54:R56"/>
    <mergeCell ref="S89:S90"/>
    <mergeCell ref="N89:N90"/>
    <mergeCell ref="O89:O90"/>
    <mergeCell ref="S47:S49"/>
    <mergeCell ref="Q65:Q69"/>
    <mergeCell ref="N73:N74"/>
    <mergeCell ref="O73:O74"/>
    <mergeCell ref="S57:S59"/>
    <mergeCell ref="P60:P63"/>
    <mergeCell ref="Q60:Q63"/>
    <mergeCell ref="S54:S56"/>
    <mergeCell ref="O60:O63"/>
    <mergeCell ref="N50:N51"/>
    <mergeCell ref="O50:O51"/>
    <mergeCell ref="N52:N53"/>
    <mergeCell ref="S60:S63"/>
    <mergeCell ref="S65:S69"/>
    <mergeCell ref="P70:P72"/>
    <mergeCell ref="Q70:Q72"/>
    <mergeCell ref="R70:R72"/>
    <mergeCell ref="S70:S72"/>
    <mergeCell ref="R60:R63"/>
    <mergeCell ref="O57:O59"/>
    <mergeCell ref="P57:P59"/>
    <mergeCell ref="P50:P51"/>
    <mergeCell ref="Q47:Q49"/>
    <mergeCell ref="N113:N115"/>
    <mergeCell ref="O113:O115"/>
    <mergeCell ref="H96:H100"/>
    <mergeCell ref="K96:K97"/>
    <mergeCell ref="L96:L97"/>
    <mergeCell ref="M96:M97"/>
    <mergeCell ref="I96:I100"/>
    <mergeCell ref="J107:J109"/>
    <mergeCell ref="N110:N111"/>
    <mergeCell ref="O110:O111"/>
    <mergeCell ref="J110:J111"/>
    <mergeCell ref="N107:N109"/>
    <mergeCell ref="O107:O109"/>
    <mergeCell ref="I101:I102"/>
    <mergeCell ref="N96:N100"/>
    <mergeCell ref="N103:N104"/>
    <mergeCell ref="O103:O104"/>
    <mergeCell ref="H103:H104"/>
    <mergeCell ref="I110:I111"/>
    <mergeCell ref="H101:H102"/>
    <mergeCell ref="J101:J102"/>
    <mergeCell ref="M114:M115"/>
    <mergeCell ref="L114:L115"/>
    <mergeCell ref="K114:K115"/>
    <mergeCell ref="Q113:Q115"/>
    <mergeCell ref="Q119:Q120"/>
    <mergeCell ref="N101:N102"/>
    <mergeCell ref="O101:O102"/>
    <mergeCell ref="P101:P102"/>
    <mergeCell ref="H119:H120"/>
    <mergeCell ref="Q117:Q118"/>
    <mergeCell ref="P113:P115"/>
    <mergeCell ref="P110:P111"/>
    <mergeCell ref="Q110:Q111"/>
    <mergeCell ref="I103:I104"/>
    <mergeCell ref="J103:J104"/>
    <mergeCell ref="R110:R111"/>
    <mergeCell ref="S110:S111"/>
    <mergeCell ref="S113:S115"/>
    <mergeCell ref="R113:R115"/>
    <mergeCell ref="P107:P109"/>
    <mergeCell ref="R103:R104"/>
    <mergeCell ref="S103:S104"/>
    <mergeCell ref="O96:O100"/>
    <mergeCell ref="S93:S95"/>
    <mergeCell ref="Q101:Q102"/>
    <mergeCell ref="R101:R102"/>
    <mergeCell ref="S101:S102"/>
    <mergeCell ref="Q107:Q109"/>
    <mergeCell ref="R107:R109"/>
    <mergeCell ref="S107:S109"/>
    <mergeCell ref="S96:S100"/>
    <mergeCell ref="P96:P100"/>
    <mergeCell ref="Q96:Q100"/>
  </mergeCells>
  <phoneticPr fontId="10" type="noConversion"/>
  <conditionalFormatting sqref="S6">
    <cfRule type="expression" dxfId="199" priority="265">
      <formula>OR((AND(P6=4,Q6=1)),(AND(P6=3,Q6=1)),(AND(P6=2,Q6=1)),(AND(P6=2,Q6=2)),(AND(P6=1,Q6=1)),(AND(P6=1,Q6=2)),(AND(P6=1,Q6=3)),(AND(P6=1,Q6=4)))</formula>
    </cfRule>
    <cfRule type="expression" dxfId="198" priority="266">
      <formula>OR((AND(P6=5,Q6=1)),(AND(P6=4,Q6=2)),(AND(P6=3,Q6=2)),(AND(P6=2,Q6=3)),(AND(P6=2,Q6=4)),(AND(P6=1,Q6=5)))</formula>
    </cfRule>
    <cfRule type="expression" dxfId="197" priority="267">
      <formula>OR((AND(P6=5,Q6=3)),(AND(P6=5,Q6=4)),(AND(P6=5,Q6=5)),(AND(P6=4,Q6=4)),(AND(P6=4,Q6=5)),(AND(P6=3,Q6=5)))</formula>
    </cfRule>
    <cfRule type="expression" dxfId="196" priority="268">
      <formula>OR((AND(P6=5,Q6=2)),(AND(P6=4,Q6=3)),(AND(P6=3,Q6=3)),(AND(P6=3,Q6=4)),(AND(P6=2,Q6=5)))</formula>
    </cfRule>
  </conditionalFormatting>
  <conditionalFormatting sqref="S10">
    <cfRule type="expression" dxfId="195" priority="237">
      <formula>OR((AND(P10=4,Q10=1)),(AND(P10=3,Q10=1)),(AND(P10=2,Q10=1)),(AND(P10=2,Q10=2)),(AND(P10=1,Q10=1)),(AND(P10=1,Q10=2)),(AND(P10=1,Q10=3)),(AND(P10=1,Q10=4)))</formula>
    </cfRule>
    <cfRule type="expression" dxfId="194" priority="238">
      <formula>OR((AND(P10=5,Q10=1)),(AND(P10=4,Q10=2)),(AND(P10=3,Q10=2)),(AND(P10=2,Q10=3)),(AND(P10=2,Q10=4)),(AND(P10=1,Q10=5)))</formula>
    </cfRule>
    <cfRule type="expression" dxfId="193" priority="239">
      <formula>OR((AND(P10=5,Q10=3)),(AND(P10=5,Q10=4)),(AND(P10=5,Q10=5)),(AND(P10=4,Q10=4)),(AND(P10=4,Q10=5)),(AND(P10=3,Q10=5)))</formula>
    </cfRule>
    <cfRule type="expression" dxfId="192" priority="240">
      <formula>OR((AND(P10=5,Q10=2)),(AND(P10=4,Q10=3)),(AND(P10=3,Q10=3)),(AND(P10=3,Q10=4)),(AND(P10=2,Q10=5)))</formula>
    </cfRule>
  </conditionalFormatting>
  <conditionalFormatting sqref="S14">
    <cfRule type="expression" dxfId="191" priority="233">
      <formula>OR((AND(P14=4,Q14=1)),(AND(P14=3,Q14=1)),(AND(P14=2,Q14=1)),(AND(P14=2,Q14=2)),(AND(P14=1,Q14=1)),(AND(P14=1,Q14=2)),(AND(P14=1,Q14=3)),(AND(P14=1,Q14=4)))</formula>
    </cfRule>
    <cfRule type="expression" dxfId="190" priority="234">
      <formula>OR((AND(P14=5,Q14=1)),(AND(P14=4,Q14=2)),(AND(P14=3,Q14=2)),(AND(P14=2,Q14=3)),(AND(P14=2,Q14=4)),(AND(P14=1,Q14=5)))</formula>
    </cfRule>
    <cfRule type="expression" dxfId="189" priority="235">
      <formula>OR((AND(P14=5,Q14=3)),(AND(P14=5,Q14=4)),(AND(P14=5,Q14=5)),(AND(P14=4,Q14=4)),(AND(P14=4,Q14=5)),(AND(P14=3,Q14=5)))</formula>
    </cfRule>
    <cfRule type="expression" dxfId="188" priority="236">
      <formula>OR((AND(P14=5,Q14=2)),(AND(P14=4,Q14=3)),(AND(P14=3,Q14=3)),(AND(P14=3,Q14=4)),(AND(P14=2,Q14=5)))</formula>
    </cfRule>
  </conditionalFormatting>
  <conditionalFormatting sqref="S21">
    <cfRule type="expression" dxfId="187" priority="229">
      <formula>OR((AND(P21=4,Q21=1)),(AND(P21=3,Q21=1)),(AND(P21=2,Q21=1)),(AND(P21=2,Q21=2)),(AND(P21=1,Q21=1)),(AND(P21=1,Q21=2)),(AND(P21=1,Q21=3)),(AND(P21=1,Q21=4)))</formula>
    </cfRule>
    <cfRule type="expression" dxfId="186" priority="230">
      <formula>OR((AND(P21=5,Q21=1)),(AND(P21=4,Q21=2)),(AND(P21=3,Q21=2)),(AND(P21=2,Q21=3)),(AND(P21=2,Q21=4)),(AND(P21=1,Q21=5)))</formula>
    </cfRule>
    <cfRule type="expression" dxfId="185" priority="231">
      <formula>OR((AND(P21=5,Q21=3)),(AND(P21=5,Q21=4)),(AND(P21=5,Q21=5)),(AND(P21=4,Q21=4)),(AND(P21=4,Q21=5)),(AND(P21=3,Q21=5)))</formula>
    </cfRule>
    <cfRule type="expression" dxfId="184" priority="232">
      <formula>OR((AND(P21=5,Q21=2)),(AND(P21=4,Q21=3)),(AND(P21=3,Q21=3)),(AND(P21=3,Q21=4)),(AND(P21=2,Q21=5)))</formula>
    </cfRule>
  </conditionalFormatting>
  <conditionalFormatting sqref="S34">
    <cfRule type="expression" dxfId="183" priority="225">
      <formula>OR((AND(P34=4,Q34=1)),(AND(P34=3,Q34=1)),(AND(P34=2,Q34=1)),(AND(P34=2,Q34=2)),(AND(P34=1,Q34=1)),(AND(P34=1,Q34=2)),(AND(P34=1,Q34=3)),(AND(P34=1,Q34=4)))</formula>
    </cfRule>
    <cfRule type="expression" dxfId="182" priority="226">
      <formula>OR((AND(P34=5,Q34=1)),(AND(P34=4,Q34=2)),(AND(P34=3,Q34=2)),(AND(P34=2,Q34=3)),(AND(P34=2,Q34=4)),(AND(P34=1,Q34=5)))</formula>
    </cfRule>
    <cfRule type="expression" dxfId="181" priority="227">
      <formula>OR((AND(P34=5,Q34=3)),(AND(P34=5,Q34=4)),(AND(P34=5,Q34=5)),(AND(P34=4,Q34=4)),(AND(P34=4,Q34=5)),(AND(P34=3,Q34=5)))</formula>
    </cfRule>
    <cfRule type="expression" dxfId="180" priority="228">
      <formula>OR((AND(P34=5,Q34=2)),(AND(P34=4,Q34=3)),(AND(P34=3,Q34=3)),(AND(P34=3,Q34=4)),(AND(P34=2,Q34=5)))</formula>
    </cfRule>
  </conditionalFormatting>
  <conditionalFormatting sqref="S37">
    <cfRule type="expression" dxfId="179" priority="221">
      <formula>OR((AND(P37=4,Q37=1)),(AND(P37=3,Q37=1)),(AND(P37=2,Q37=1)),(AND(P37=2,Q37=2)),(AND(P37=1,Q37=1)),(AND(P37=1,Q37=2)),(AND(P37=1,Q37=3)),(AND(P37=1,Q37=4)))</formula>
    </cfRule>
    <cfRule type="expression" dxfId="178" priority="222">
      <formula>OR((AND(P37=5,Q37=1)),(AND(P37=4,Q37=2)),(AND(P37=3,Q37=2)),(AND(P37=2,Q37=3)),(AND(P37=2,Q37=4)),(AND(P37=1,Q37=5)))</formula>
    </cfRule>
    <cfRule type="expression" dxfId="177" priority="223">
      <formula>OR((AND(P37=5,Q37=3)),(AND(P37=5,Q37=4)),(AND(P37=5,Q37=5)),(AND(P37=4,Q37=4)),(AND(P37=4,Q37=5)),(AND(P37=3,Q37=5)))</formula>
    </cfRule>
    <cfRule type="expression" dxfId="176" priority="224">
      <formula>OR((AND(P37=5,Q37=2)),(AND(P37=4,Q37=3)),(AND(P37=3,Q37=3)),(AND(P37=3,Q37=4)),(AND(P37=2,Q37=5)))</formula>
    </cfRule>
  </conditionalFormatting>
  <conditionalFormatting sqref="S40">
    <cfRule type="expression" dxfId="175" priority="217">
      <formula>OR((AND(P40=4,Q40=1)),(AND(P40=3,Q40=1)),(AND(P40=2,Q40=1)),(AND(P40=2,Q40=2)),(AND(P40=1,Q40=1)),(AND(P40=1,Q40=2)),(AND(P40=1,Q40=3)),(AND(P40=1,Q40=4)))</formula>
    </cfRule>
    <cfRule type="expression" dxfId="174" priority="218">
      <formula>OR((AND(P40=5,Q40=1)),(AND(P40=4,Q40=2)),(AND(P40=3,Q40=2)),(AND(P40=2,Q40=3)),(AND(P40=2,Q40=4)),(AND(P40=1,Q40=5)))</formula>
    </cfRule>
    <cfRule type="expression" dxfId="173" priority="219">
      <formula>OR((AND(P40=5,Q40=3)),(AND(P40=5,Q40=4)),(AND(P40=5,Q40=5)),(AND(P40=4,Q40=4)),(AND(P40=4,Q40=5)),(AND(P40=3,Q40=5)))</formula>
    </cfRule>
    <cfRule type="expression" dxfId="172" priority="220">
      <formula>OR((AND(P40=5,Q40=2)),(AND(P40=4,Q40=3)),(AND(P40=3,Q40=3)),(AND(P40=3,Q40=4)),(AND(P40=2,Q40=5)))</formula>
    </cfRule>
  </conditionalFormatting>
  <conditionalFormatting sqref="S43">
    <cfRule type="expression" dxfId="171" priority="213">
      <formula>OR((AND(P43=4,Q43=1)),(AND(P43=3,Q43=1)),(AND(P43=2,Q43=1)),(AND(P43=2,Q43=2)),(AND(P43=1,Q43=1)),(AND(P43=1,Q43=2)),(AND(P43=1,Q43=3)),(AND(P43=1,Q43=4)))</formula>
    </cfRule>
    <cfRule type="expression" dxfId="170" priority="214">
      <formula>OR((AND(P43=5,Q43=1)),(AND(P43=4,Q43=2)),(AND(P43=3,Q43=2)),(AND(P43=2,Q43=3)),(AND(P43=2,Q43=4)),(AND(P43=1,Q43=5)))</formula>
    </cfRule>
    <cfRule type="expression" dxfId="169" priority="215">
      <formula>OR((AND(P43=5,Q43=3)),(AND(P43=5,Q43=4)),(AND(P43=5,Q43=5)),(AND(P43=4,Q43=4)),(AND(P43=4,Q43=5)),(AND(P43=3,Q43=5)))</formula>
    </cfRule>
    <cfRule type="expression" dxfId="168" priority="216">
      <formula>OR((AND(P43=5,Q43=2)),(AND(P43=4,Q43=3)),(AND(P43=3,Q43=3)),(AND(P43=3,Q43=4)),(AND(P43=2,Q43=5)))</formula>
    </cfRule>
  </conditionalFormatting>
  <conditionalFormatting sqref="S47">
    <cfRule type="expression" dxfId="167" priority="209">
      <formula>OR((AND(P47=4,Q47=1)),(AND(P47=3,Q47=1)),(AND(P47=2,Q47=1)),(AND(P47=2,Q47=2)),(AND(P47=1,Q47=1)),(AND(P47=1,Q47=2)),(AND(P47=1,Q47=3)),(AND(P47=1,Q47=4)))</formula>
    </cfRule>
    <cfRule type="expression" dxfId="166" priority="210">
      <formula>OR((AND(P47=5,Q47=1)),(AND(P47=4,Q47=2)),(AND(P47=3,Q47=2)),(AND(P47=2,Q47=3)),(AND(P47=2,Q47=4)),(AND(P47=1,Q47=5)))</formula>
    </cfRule>
    <cfRule type="expression" dxfId="165" priority="211">
      <formula>OR((AND(P47=5,Q47=3)),(AND(P47=5,Q47=4)),(AND(P47=5,Q47=5)),(AND(P47=4,Q47=4)),(AND(P47=4,Q47=5)),(AND(P47=3,Q47=5)))</formula>
    </cfRule>
    <cfRule type="expression" dxfId="164" priority="212">
      <formula>OR((AND(P47=5,Q47=2)),(AND(P47=4,Q47=3)),(AND(P47=3,Q47=3)),(AND(P47=3,Q47=4)),(AND(P47=2,Q47=5)))</formula>
    </cfRule>
  </conditionalFormatting>
  <conditionalFormatting sqref="S50">
    <cfRule type="expression" dxfId="163" priority="201">
      <formula>OR((AND(P50=4,Q50=1)),(AND(P50=3,Q50=1)),(AND(P50=2,Q50=1)),(AND(P50=2,Q50=2)),(AND(P50=1,Q50=1)),(AND(P50=1,Q50=2)),(AND(P50=1,Q50=3)),(AND(P50=1,Q50=4)))</formula>
    </cfRule>
    <cfRule type="expression" dxfId="162" priority="202">
      <formula>OR((AND(P50=5,Q50=1)),(AND(P50=4,Q50=2)),(AND(P50=3,Q50=2)),(AND(P50=2,Q50=3)),(AND(P50=2,Q50=4)),(AND(P50=1,Q50=5)))</formula>
    </cfRule>
    <cfRule type="expression" dxfId="161" priority="203">
      <formula>OR((AND(P50=5,Q50=3)),(AND(P50=5,Q50=4)),(AND(P50=5,Q50=5)),(AND(P50=4,Q50=4)),(AND(P50=4,Q50=5)),(AND(P50=3,Q50=5)))</formula>
    </cfRule>
    <cfRule type="expression" dxfId="160" priority="204">
      <formula>OR((AND(P50=5,Q50=2)),(AND(P50=4,Q50=3)),(AND(P50=3,Q50=3)),(AND(P50=3,Q50=4)),(AND(P50=2,Q50=5)))</formula>
    </cfRule>
  </conditionalFormatting>
  <conditionalFormatting sqref="S52">
    <cfRule type="expression" dxfId="159" priority="193">
      <formula>OR((AND(P52=4,Q52=1)),(AND(P52=3,Q52=1)),(AND(P52=2,Q52=1)),(AND(P52=2,Q52=2)),(AND(P52=1,Q52=1)),(AND(P52=1,Q52=2)),(AND(P52=1,Q52=3)),(AND(P52=1,Q52=4)))</formula>
    </cfRule>
    <cfRule type="expression" dxfId="158" priority="194">
      <formula>OR((AND(P52=5,Q52=1)),(AND(P52=4,Q52=2)),(AND(P52=3,Q52=2)),(AND(P52=2,Q52=3)),(AND(P52=2,Q52=4)),(AND(P52=1,Q52=5)))</formula>
    </cfRule>
    <cfRule type="expression" dxfId="157" priority="195">
      <formula>OR((AND(P52=5,Q52=3)),(AND(P52=5,Q52=4)),(AND(P52=5,Q52=5)),(AND(P52=4,Q52=4)),(AND(P52=4,Q52=5)),(AND(P52=3,Q52=5)))</formula>
    </cfRule>
    <cfRule type="expression" dxfId="156" priority="196">
      <formula>OR((AND(P52=5,Q52=2)),(AND(P52=4,Q52=3)),(AND(P52=3,Q52=3)),(AND(P52=3,Q52=4)),(AND(P52=2,Q52=5)))</formula>
    </cfRule>
  </conditionalFormatting>
  <conditionalFormatting sqref="S54">
    <cfRule type="expression" dxfId="155" priority="185">
      <formula>OR((AND(P54=4,Q54=1)),(AND(P54=3,Q54=1)),(AND(P54=2,Q54=1)),(AND(P54=2,Q54=2)),(AND(P54=1,Q54=1)),(AND(P54=1,Q54=2)),(AND(P54=1,Q54=3)),(AND(P54=1,Q54=4)))</formula>
    </cfRule>
    <cfRule type="expression" dxfId="154" priority="186">
      <formula>OR((AND(P54=5,Q54=1)),(AND(P54=4,Q54=2)),(AND(P54=3,Q54=2)),(AND(P54=2,Q54=3)),(AND(P54=2,Q54=4)),(AND(P54=1,Q54=5)))</formula>
    </cfRule>
    <cfRule type="expression" dxfId="153" priority="187">
      <formula>OR((AND(P54=5,Q54=3)),(AND(P54=5,Q54=4)),(AND(P54=5,Q54=5)),(AND(P54=4,Q54=4)),(AND(P54=4,Q54=5)),(AND(P54=3,Q54=5)))</formula>
    </cfRule>
    <cfRule type="expression" dxfId="152" priority="188">
      <formula>OR((AND(P54=5,Q54=2)),(AND(P54=4,Q54=3)),(AND(P54=3,Q54=3)),(AND(P54=3,Q54=4)),(AND(P54=2,Q54=5)))</formula>
    </cfRule>
  </conditionalFormatting>
  <conditionalFormatting sqref="S57">
    <cfRule type="expression" dxfId="151" priority="177">
      <formula>OR((AND(P57=4,Q57=1)),(AND(P57=3,Q57=1)),(AND(P57=2,Q57=1)),(AND(P57=2,Q57=2)),(AND(P57=1,Q57=1)),(AND(P57=1,Q57=2)),(AND(P57=1,Q57=3)),(AND(P57=1,Q57=4)))</formula>
    </cfRule>
    <cfRule type="expression" dxfId="150" priority="178">
      <formula>OR((AND(P57=5,Q57=1)),(AND(P57=4,Q57=2)),(AND(P57=3,Q57=2)),(AND(P57=2,Q57=3)),(AND(P57=2,Q57=4)),(AND(P57=1,Q57=5)))</formula>
    </cfRule>
    <cfRule type="expression" dxfId="149" priority="179">
      <formula>OR((AND(P57=5,Q57=3)),(AND(P57=5,Q57=4)),(AND(P57=5,Q57=5)),(AND(P57=4,Q57=4)),(AND(P57=4,Q57=5)),(AND(P57=3,Q57=5)))</formula>
    </cfRule>
    <cfRule type="expression" dxfId="148" priority="180">
      <formula>OR((AND(P57=5,Q57=2)),(AND(P57=4,Q57=3)),(AND(P57=3,Q57=3)),(AND(P57=3,Q57=4)),(AND(P57=2,Q57=5)))</formula>
    </cfRule>
  </conditionalFormatting>
  <conditionalFormatting sqref="S60">
    <cfRule type="expression" dxfId="147" priority="169">
      <formula>OR((AND(P60=4,Q60=1)),(AND(P60=3,Q60=1)),(AND(P60=2,Q60=1)),(AND(P60=2,Q60=2)),(AND(P60=1,Q60=1)),(AND(P60=1,Q60=2)),(AND(P60=1,Q60=3)),(AND(P60=1,Q60=4)))</formula>
    </cfRule>
    <cfRule type="expression" dxfId="146" priority="170">
      <formula>OR((AND(P60=5,Q60=1)),(AND(P60=4,Q60=2)),(AND(P60=3,Q60=2)),(AND(P60=2,Q60=3)),(AND(P60=2,Q60=4)),(AND(P60=1,Q60=5)))</formula>
    </cfRule>
    <cfRule type="expression" dxfId="145" priority="171">
      <formula>OR((AND(P60=5,Q60=3)),(AND(P60=5,Q60=4)),(AND(P60=5,Q60=5)),(AND(P60=4,Q60=4)),(AND(P60=4,Q60=5)),(AND(P60=3,Q60=5)))</formula>
    </cfRule>
    <cfRule type="expression" dxfId="144" priority="172">
      <formula>OR((AND(P60=5,Q60=2)),(AND(P60=4,Q60=3)),(AND(P60=3,Q60=3)),(AND(P60=3,Q60=4)),(AND(P60=2,Q60=5)))</formula>
    </cfRule>
  </conditionalFormatting>
  <conditionalFormatting sqref="S64">
    <cfRule type="expression" dxfId="143" priority="165">
      <formula>OR((AND(P64=4,Q64=1)),(AND(P64=3,Q64=1)),(AND(P64=2,Q64=1)),(AND(P64=2,Q64=2)),(AND(P64=1,Q64=1)),(AND(P64=1,Q64=2)),(AND(P64=1,Q64=3)),(AND(P64=1,Q64=4)))</formula>
    </cfRule>
    <cfRule type="expression" dxfId="142" priority="166">
      <formula>OR((AND(P64=5,Q64=1)),(AND(P64=4,Q64=2)),(AND(P64=3,Q64=2)),(AND(P64=2,Q64=3)),(AND(P64=2,Q64=4)),(AND(P64=1,Q64=5)))</formula>
    </cfRule>
    <cfRule type="expression" dxfId="141" priority="167">
      <formula>OR((AND(P64=5,Q64=3)),(AND(P64=5,Q64=4)),(AND(P64=5,Q64=5)),(AND(P64=4,Q64=4)),(AND(P64=4,Q64=5)),(AND(P64=3,Q64=5)))</formula>
    </cfRule>
    <cfRule type="expression" dxfId="140" priority="168">
      <formula>OR((AND(P64=5,Q64=2)),(AND(P64=4,Q64=3)),(AND(P64=3,Q64=3)),(AND(P64=3,Q64=4)),(AND(P64=2,Q64=5)))</formula>
    </cfRule>
  </conditionalFormatting>
  <conditionalFormatting sqref="S65">
    <cfRule type="expression" dxfId="139" priority="161">
      <formula>OR((AND(P65=4,Q65=1)),(AND(P65=3,Q65=1)),(AND(P65=2,Q65=1)),(AND(P65=2,Q65=2)),(AND(P65=1,Q65=1)),(AND(P65=1,Q65=2)),(AND(P65=1,Q65=3)),(AND(P65=1,Q65=4)))</formula>
    </cfRule>
    <cfRule type="expression" dxfId="138" priority="162">
      <formula>OR((AND(P65=5,Q65=1)),(AND(P65=4,Q65=2)),(AND(P65=3,Q65=2)),(AND(P65=2,Q65=3)),(AND(P65=2,Q65=4)),(AND(P65=1,Q65=5)))</formula>
    </cfRule>
    <cfRule type="expression" dxfId="137" priority="163">
      <formula>OR((AND(P65=5,Q65=3)),(AND(P65=5,Q65=4)),(AND(P65=5,Q65=5)),(AND(P65=4,Q65=4)),(AND(P65=4,Q65=5)),(AND(P65=3,Q65=5)))</formula>
    </cfRule>
    <cfRule type="expression" dxfId="136" priority="164">
      <formula>OR((AND(P65=5,Q65=2)),(AND(P65=4,Q65=3)),(AND(P65=3,Q65=3)),(AND(P65=3,Q65=4)),(AND(P65=2,Q65=5)))</formula>
    </cfRule>
  </conditionalFormatting>
  <conditionalFormatting sqref="S70">
    <cfRule type="expression" dxfId="135" priority="157">
      <formula>OR((AND(P70=4,Q70=1)),(AND(P70=3,Q70=1)),(AND(P70=2,Q70=1)),(AND(P70=2,Q70=2)),(AND(P70=1,Q70=1)),(AND(P70=1,Q70=2)),(AND(P70=1,Q70=3)),(AND(P70=1,Q70=4)))</formula>
    </cfRule>
    <cfRule type="expression" dxfId="134" priority="158">
      <formula>OR((AND(P70=5,Q70=1)),(AND(P70=4,Q70=2)),(AND(P70=3,Q70=2)),(AND(P70=2,Q70=3)),(AND(P70=2,Q70=4)),(AND(P70=1,Q70=5)))</formula>
    </cfRule>
    <cfRule type="expression" dxfId="133" priority="159">
      <formula>OR((AND(P70=5,Q70=3)),(AND(P70=5,Q70=4)),(AND(P70=5,Q70=5)),(AND(P70=4,Q70=4)),(AND(P70=4,Q70=5)),(AND(P70=3,Q70=5)))</formula>
    </cfRule>
    <cfRule type="expression" dxfId="132" priority="160">
      <formula>OR((AND(P70=5,Q70=2)),(AND(P70=4,Q70=3)),(AND(P70=3,Q70=3)),(AND(P70=3,Q70=4)),(AND(P70=2,Q70=5)))</formula>
    </cfRule>
  </conditionalFormatting>
  <conditionalFormatting sqref="S73">
    <cfRule type="expression" dxfId="131" priority="153">
      <formula>OR((AND(P73=4,Q73=1)),(AND(P73=3,Q73=1)),(AND(P73=2,Q73=1)),(AND(P73=2,Q73=2)),(AND(P73=1,Q73=1)),(AND(P73=1,Q73=2)),(AND(P73=1,Q73=3)),(AND(P73=1,Q73=4)))</formula>
    </cfRule>
    <cfRule type="expression" dxfId="130" priority="154">
      <formula>OR((AND(P73=5,Q73=1)),(AND(P73=4,Q73=2)),(AND(P73=3,Q73=2)),(AND(P73=2,Q73=3)),(AND(P73=2,Q73=4)),(AND(P73=1,Q73=5)))</formula>
    </cfRule>
    <cfRule type="expression" dxfId="129" priority="155">
      <formula>OR((AND(P73=5,Q73=3)),(AND(P73=5,Q73=4)),(AND(P73=5,Q73=5)),(AND(P73=4,Q73=4)),(AND(P73=4,Q73=5)),(AND(P73=3,Q73=5)))</formula>
    </cfRule>
    <cfRule type="expression" dxfId="128" priority="156">
      <formula>OR((AND(P73=5,Q73=2)),(AND(P73=4,Q73=3)),(AND(P73=3,Q73=3)),(AND(P73=3,Q73=4)),(AND(P73=2,Q73=5)))</formula>
    </cfRule>
  </conditionalFormatting>
  <conditionalFormatting sqref="S75">
    <cfRule type="expression" dxfId="127" priority="133">
      <formula>OR((AND(P75=4,Q75=1)),(AND(P75=3,Q75=1)),(AND(P75=2,Q75=1)),(AND(P75=2,Q75=2)),(AND(P75=1,Q75=1)),(AND(P75=1,Q75=2)),(AND(P75=1,Q75=3)),(AND(P75=1,Q75=4)))</formula>
    </cfRule>
    <cfRule type="expression" dxfId="126" priority="134">
      <formula>OR((AND(P75=5,Q75=1)),(AND(P75=4,Q75=2)),(AND(P75=3,Q75=2)),(AND(P75=2,Q75=3)),(AND(P75=2,Q75=4)),(AND(P75=1,Q75=5)))</formula>
    </cfRule>
    <cfRule type="expression" dxfId="125" priority="135">
      <formula>OR((AND(P75=5,Q75=3)),(AND(P75=5,Q75=4)),(AND(P75=5,Q75=5)),(AND(P75=4,Q75=4)),(AND(P75=4,Q75=5)),(AND(P75=3,Q75=5)))</formula>
    </cfRule>
    <cfRule type="expression" dxfId="124" priority="136">
      <formula>OR((AND(P75=5,Q75=2)),(AND(P75=4,Q75=3)),(AND(P75=3,Q75=3)),(AND(P75=3,Q75=4)),(AND(P75=2,Q75=5)))</formula>
    </cfRule>
  </conditionalFormatting>
  <conditionalFormatting sqref="S77">
    <cfRule type="expression" dxfId="123" priority="125">
      <formula>OR((AND(P77=4,Q77=1)),(AND(P77=3,Q77=1)),(AND(P77=2,Q77=1)),(AND(P77=2,Q77=2)),(AND(P77=1,Q77=1)),(AND(P77=1,Q77=2)),(AND(P77=1,Q77=3)),(AND(P77=1,Q77=4)))</formula>
    </cfRule>
    <cfRule type="expression" dxfId="122" priority="126">
      <formula>OR((AND(P77=5,Q77=1)),(AND(P77=4,Q77=2)),(AND(P77=3,Q77=2)),(AND(P77=2,Q77=3)),(AND(P77=2,Q77=4)),(AND(P77=1,Q77=5)))</formula>
    </cfRule>
    <cfRule type="expression" dxfId="121" priority="127">
      <formula>OR((AND(P77=5,Q77=3)),(AND(P77=5,Q77=4)),(AND(P77=5,Q77=5)),(AND(P77=4,Q77=4)),(AND(P77=4,Q77=5)),(AND(P77=3,Q77=5)))</formula>
    </cfRule>
    <cfRule type="expression" dxfId="120" priority="128">
      <formula>OR((AND(P77=5,Q77=2)),(AND(P77=4,Q77=3)),(AND(P77=3,Q77=3)),(AND(P77=3,Q77=4)),(AND(P77=2,Q77=5)))</formula>
    </cfRule>
  </conditionalFormatting>
  <conditionalFormatting sqref="S79">
    <cfRule type="expression" dxfId="119" priority="117">
      <formula>OR((AND(P79=4,Q79=1)),(AND(P79=3,Q79=1)),(AND(P79=2,Q79=1)),(AND(P79=2,Q79=2)),(AND(P79=1,Q79=1)),(AND(P79=1,Q79=2)),(AND(P79=1,Q79=3)),(AND(P79=1,Q79=4)))</formula>
    </cfRule>
    <cfRule type="expression" dxfId="118" priority="118">
      <formula>OR((AND(P79=5,Q79=1)),(AND(P79=4,Q79=2)),(AND(P79=3,Q79=2)),(AND(P79=2,Q79=3)),(AND(P79=2,Q79=4)),(AND(P79=1,Q79=5)))</formula>
    </cfRule>
    <cfRule type="expression" dxfId="117" priority="119">
      <formula>OR((AND(P79=5,Q79=3)),(AND(P79=5,Q79=4)),(AND(P79=5,Q79=5)),(AND(P79=4,Q79=4)),(AND(P79=4,Q79=5)),(AND(P79=3,Q79=5)))</formula>
    </cfRule>
    <cfRule type="expression" dxfId="116" priority="120">
      <formula>OR((AND(P79=5,Q79=2)),(AND(P79=4,Q79=3)),(AND(P79=3,Q79=3)),(AND(P79=3,Q79=4)),(AND(P79=2,Q79=5)))</formula>
    </cfRule>
  </conditionalFormatting>
  <conditionalFormatting sqref="S83">
    <cfRule type="expression" dxfId="115" priority="109">
      <formula>OR((AND(P83=4,Q83=1)),(AND(P83=3,Q83=1)),(AND(P83=2,Q83=1)),(AND(P83=2,Q83=2)),(AND(P83=1,Q83=1)),(AND(P83=1,Q83=2)),(AND(P83=1,Q83=3)),(AND(P83=1,Q83=4)))</formula>
    </cfRule>
    <cfRule type="expression" dxfId="114" priority="110">
      <formula>OR((AND(P83=5,Q83=1)),(AND(P83=4,Q83=2)),(AND(P83=3,Q83=2)),(AND(P83=2,Q83=3)),(AND(P83=2,Q83=4)),(AND(P83=1,Q83=5)))</formula>
    </cfRule>
    <cfRule type="expression" dxfId="113" priority="111">
      <formula>OR((AND(P83=5,Q83=3)),(AND(P83=5,Q83=4)),(AND(P83=5,Q83=5)),(AND(P83=4,Q83=4)),(AND(P83=4,Q83=5)),(AND(P83=3,Q83=5)))</formula>
    </cfRule>
    <cfRule type="expression" dxfId="112" priority="112">
      <formula>OR((AND(P83=5,Q83=2)),(AND(P83=4,Q83=3)),(AND(P83=3,Q83=3)),(AND(P83=3,Q83=4)),(AND(P83=2,Q83=5)))</formula>
    </cfRule>
  </conditionalFormatting>
  <conditionalFormatting sqref="S84">
    <cfRule type="expression" dxfId="111" priority="105">
      <formula>OR((AND(P84=4,Q84=1)),(AND(P84=3,Q84=1)),(AND(P84=2,Q84=1)),(AND(P84=2,Q84=2)),(AND(P84=1,Q84=1)),(AND(P84=1,Q84=2)),(AND(P84=1,Q84=3)),(AND(P84=1,Q84=4)))</formula>
    </cfRule>
    <cfRule type="expression" dxfId="110" priority="106">
      <formula>OR((AND(P84=5,Q84=1)),(AND(P84=4,Q84=2)),(AND(P84=3,Q84=2)),(AND(P84=2,Q84=3)),(AND(P84=2,Q84=4)),(AND(P84=1,Q84=5)))</formula>
    </cfRule>
    <cfRule type="expression" dxfId="109" priority="107">
      <formula>OR((AND(P84=5,Q84=3)),(AND(P84=5,Q84=4)),(AND(P84=5,Q84=5)),(AND(P84=4,Q84=4)),(AND(P84=4,Q84=5)),(AND(P84=3,Q84=5)))</formula>
    </cfRule>
    <cfRule type="expression" dxfId="108" priority="108">
      <formula>OR((AND(P84=5,Q84=2)),(AND(P84=4,Q84=3)),(AND(P84=3,Q84=3)),(AND(P84=3,Q84=4)),(AND(P84=2,Q84=5)))</formula>
    </cfRule>
  </conditionalFormatting>
  <conditionalFormatting sqref="S87">
    <cfRule type="expression" dxfId="107" priority="97">
      <formula>OR((AND(P87=4,Q87=1)),(AND(P87=3,Q87=1)),(AND(P87=2,Q87=1)),(AND(P87=2,Q87=2)),(AND(P87=1,Q87=1)),(AND(P87=1,Q87=2)),(AND(P87=1,Q87=3)),(AND(P87=1,Q87=4)))</formula>
    </cfRule>
    <cfRule type="expression" dxfId="106" priority="98">
      <formula>OR((AND(P87=5,Q87=1)),(AND(P87=4,Q87=2)),(AND(P87=3,Q87=2)),(AND(P87=2,Q87=3)),(AND(P87=2,Q87=4)),(AND(P87=1,Q87=5)))</formula>
    </cfRule>
    <cfRule type="expression" dxfId="105" priority="99">
      <formula>OR((AND(P87=5,Q87=3)),(AND(P87=5,Q87=4)),(AND(P87=5,Q87=5)),(AND(P87=4,Q87=4)),(AND(P87=4,Q87=5)),(AND(P87=3,Q87=5)))</formula>
    </cfRule>
    <cfRule type="expression" dxfId="104" priority="100">
      <formula>OR((AND(P87=5,Q87=2)),(AND(P87=4,Q87=3)),(AND(P87=3,Q87=3)),(AND(P87=3,Q87=4)),(AND(P87=2,Q87=5)))</formula>
    </cfRule>
  </conditionalFormatting>
  <conditionalFormatting sqref="S88">
    <cfRule type="expression" dxfId="103" priority="93">
      <formula>OR((AND(P88=4,Q88=1)),(AND(P88=3,Q88=1)),(AND(P88=2,Q88=1)),(AND(P88=2,Q88=2)),(AND(P88=1,Q88=1)),(AND(P88=1,Q88=2)),(AND(P88=1,Q88=3)),(AND(P88=1,Q88=4)))</formula>
    </cfRule>
    <cfRule type="expression" dxfId="102" priority="94">
      <formula>OR((AND(P88=5,Q88=1)),(AND(P88=4,Q88=2)),(AND(P88=3,Q88=2)),(AND(P88=2,Q88=3)),(AND(P88=2,Q88=4)),(AND(P88=1,Q88=5)))</formula>
    </cfRule>
    <cfRule type="expression" dxfId="101" priority="95">
      <formula>OR((AND(P88=5,Q88=3)),(AND(P88=5,Q88=4)),(AND(P88=5,Q88=5)),(AND(P88=4,Q88=4)),(AND(P88=4,Q88=5)),(AND(P88=3,Q88=5)))</formula>
    </cfRule>
    <cfRule type="expression" dxfId="100" priority="96">
      <formula>OR((AND(P88=5,Q88=2)),(AND(P88=4,Q88=3)),(AND(P88=3,Q88=3)),(AND(P88=3,Q88=4)),(AND(P88=2,Q88=5)))</formula>
    </cfRule>
  </conditionalFormatting>
  <conditionalFormatting sqref="S89">
    <cfRule type="expression" dxfId="99" priority="89">
      <formula>OR((AND(P89=4,Q89=1)),(AND(P89=3,Q89=1)),(AND(P89=2,Q89=1)),(AND(P89=2,Q89=2)),(AND(P89=1,Q89=1)),(AND(P89=1,Q89=2)),(AND(P89=1,Q89=3)),(AND(P89=1,Q89=4)))</formula>
    </cfRule>
    <cfRule type="expression" dxfId="98" priority="90">
      <formula>OR((AND(P89=5,Q89=1)),(AND(P89=4,Q89=2)),(AND(P89=3,Q89=2)),(AND(P89=2,Q89=3)),(AND(P89=2,Q89=4)),(AND(P89=1,Q89=5)))</formula>
    </cfRule>
    <cfRule type="expression" dxfId="97" priority="91">
      <formula>OR((AND(P89=5,Q89=3)),(AND(P89=5,Q89=4)),(AND(P89=5,Q89=5)),(AND(P89=4,Q89=4)),(AND(P89=4,Q89=5)),(AND(P89=3,Q89=5)))</formula>
    </cfRule>
    <cfRule type="expression" dxfId="96" priority="92">
      <formula>OR((AND(P89=5,Q89=2)),(AND(P89=4,Q89=3)),(AND(P89=3,Q89=3)),(AND(P89=3,Q89=4)),(AND(P89=2,Q89=5)))</formula>
    </cfRule>
  </conditionalFormatting>
  <conditionalFormatting sqref="S91">
    <cfRule type="expression" dxfId="95" priority="85">
      <formula>OR((AND(P91=4,Q91=1)),(AND(P91=3,Q91=1)),(AND(P91=2,Q91=1)),(AND(P91=2,Q91=2)),(AND(P91=1,Q91=1)),(AND(P91=1,Q91=2)),(AND(P91=1,Q91=3)),(AND(P91=1,Q91=4)))</formula>
    </cfRule>
    <cfRule type="expression" dxfId="94" priority="86">
      <formula>OR((AND(P91=5,Q91=1)),(AND(P91=4,Q91=2)),(AND(P91=3,Q91=2)),(AND(P91=2,Q91=3)),(AND(P91=2,Q91=4)),(AND(P91=1,Q91=5)))</formula>
    </cfRule>
    <cfRule type="expression" dxfId="93" priority="87">
      <formula>OR((AND(P91=5,Q91=3)),(AND(P91=5,Q91=4)),(AND(P91=5,Q91=5)),(AND(P91=4,Q91=4)),(AND(P91=4,Q91=5)),(AND(P91=3,Q91=5)))</formula>
    </cfRule>
    <cfRule type="expression" dxfId="92" priority="88">
      <formula>OR((AND(P91=5,Q91=2)),(AND(P91=4,Q91=3)),(AND(P91=3,Q91=3)),(AND(P91=3,Q91=4)),(AND(P91=2,Q91=5)))</formula>
    </cfRule>
  </conditionalFormatting>
  <conditionalFormatting sqref="S92">
    <cfRule type="expression" dxfId="91" priority="81">
      <formula>OR((AND(P92=4,Q92=1)),(AND(P92=3,Q92=1)),(AND(P92=2,Q92=1)),(AND(P92=2,Q92=2)),(AND(P92=1,Q92=1)),(AND(P92=1,Q92=2)),(AND(P92=1,Q92=3)),(AND(P92=1,Q92=4)))</formula>
    </cfRule>
    <cfRule type="expression" dxfId="90" priority="82">
      <formula>OR((AND(P92=5,Q92=1)),(AND(P92=4,Q92=2)),(AND(P92=3,Q92=2)),(AND(P92=2,Q92=3)),(AND(P92=2,Q92=4)),(AND(P92=1,Q92=5)))</formula>
    </cfRule>
    <cfRule type="expression" dxfId="89" priority="83">
      <formula>OR((AND(P92=5,Q92=3)),(AND(P92=5,Q92=4)),(AND(P92=5,Q92=5)),(AND(P92=4,Q92=4)),(AND(P92=4,Q92=5)),(AND(P92=3,Q92=5)))</formula>
    </cfRule>
    <cfRule type="expression" dxfId="88" priority="84">
      <formula>OR((AND(P92=5,Q92=2)),(AND(P92=4,Q92=3)),(AND(P92=3,Q92=3)),(AND(P92=3,Q92=4)),(AND(P92=2,Q92=5)))</formula>
    </cfRule>
  </conditionalFormatting>
  <conditionalFormatting sqref="S93">
    <cfRule type="expression" dxfId="87" priority="77">
      <formula>OR((AND(P93=4,Q93=1)),(AND(P93=3,Q93=1)),(AND(P93=2,Q93=1)),(AND(P93=2,Q93=2)),(AND(P93=1,Q93=1)),(AND(P93=1,Q93=2)),(AND(P93=1,Q93=3)),(AND(P93=1,Q93=4)))</formula>
    </cfRule>
    <cfRule type="expression" dxfId="86" priority="78">
      <formula>OR((AND(P93=5,Q93=1)),(AND(P93=4,Q93=2)),(AND(P93=3,Q93=2)),(AND(P93=2,Q93=3)),(AND(P93=2,Q93=4)),(AND(P93=1,Q93=5)))</formula>
    </cfRule>
    <cfRule type="expression" dxfId="85" priority="79">
      <formula>OR((AND(P93=5,Q93=3)),(AND(P93=5,Q93=4)),(AND(P93=5,Q93=5)),(AND(P93=4,Q93=4)),(AND(P93=4,Q93=5)),(AND(P93=3,Q93=5)))</formula>
    </cfRule>
    <cfRule type="expression" dxfId="84" priority="80">
      <formula>OR((AND(P93=5,Q93=2)),(AND(P93=4,Q93=3)),(AND(P93=3,Q93=3)),(AND(P93=3,Q93=4)),(AND(P93=2,Q93=5)))</formula>
    </cfRule>
  </conditionalFormatting>
  <conditionalFormatting sqref="S96">
    <cfRule type="expression" dxfId="83" priority="73">
      <formula>OR((AND(P96=4,Q96=1)),(AND(P96=3,Q96=1)),(AND(P96=2,Q96=1)),(AND(P96=2,Q96=2)),(AND(P96=1,Q96=1)),(AND(P96=1,Q96=2)),(AND(P96=1,Q96=3)),(AND(P96=1,Q96=4)))</formula>
    </cfRule>
    <cfRule type="expression" dxfId="82" priority="74">
      <formula>OR((AND(P96=5,Q96=1)),(AND(P96=4,Q96=2)),(AND(P96=3,Q96=2)),(AND(P96=2,Q96=3)),(AND(P96=2,Q96=4)),(AND(P96=1,Q96=5)))</formula>
    </cfRule>
    <cfRule type="expression" dxfId="81" priority="75">
      <formula>OR((AND(P96=5,Q96=3)),(AND(P96=5,Q96=4)),(AND(P96=5,Q96=5)),(AND(P96=4,Q96=4)),(AND(P96=4,Q96=5)),(AND(P96=3,Q96=5)))</formula>
    </cfRule>
    <cfRule type="expression" dxfId="80" priority="76">
      <formula>OR((AND(P96=5,Q96=2)),(AND(P96=4,Q96=3)),(AND(P96=3,Q96=3)),(AND(P96=3,Q96=4)),(AND(P96=2,Q96=5)))</formula>
    </cfRule>
  </conditionalFormatting>
  <conditionalFormatting sqref="S101">
    <cfRule type="expression" dxfId="79" priority="69">
      <formula>OR((AND(P101=4,Q101=1)),(AND(P101=3,Q101=1)),(AND(P101=2,Q101=1)),(AND(P101=2,Q101=2)),(AND(P101=1,Q101=1)),(AND(P101=1,Q101=2)),(AND(P101=1,Q101=3)),(AND(P101=1,Q101=4)))</formula>
    </cfRule>
    <cfRule type="expression" dxfId="78" priority="70">
      <formula>OR((AND(P101=5,Q101=1)),(AND(P101=4,Q101=2)),(AND(P101=3,Q101=2)),(AND(P101=2,Q101=3)),(AND(P101=2,Q101=4)),(AND(P101=1,Q101=5)))</formula>
    </cfRule>
    <cfRule type="expression" dxfId="77" priority="71">
      <formula>OR((AND(P101=5,Q101=3)),(AND(P101=5,Q101=4)),(AND(P101=5,Q101=5)),(AND(P101=4,Q101=4)),(AND(P101=4,Q101=5)),(AND(P101=3,Q101=5)))</formula>
    </cfRule>
    <cfRule type="expression" dxfId="76" priority="72">
      <formula>OR((AND(P101=5,Q101=2)),(AND(P101=4,Q101=3)),(AND(P101=3,Q101=3)),(AND(P101=3,Q101=4)),(AND(P101=2,Q101=5)))</formula>
    </cfRule>
  </conditionalFormatting>
  <conditionalFormatting sqref="S103">
    <cfRule type="expression" dxfId="75" priority="65">
      <formula>OR((AND(P103=4,Q103=1)),(AND(P103=3,Q103=1)),(AND(P103=2,Q103=1)),(AND(P103=2,Q103=2)),(AND(P103=1,Q103=1)),(AND(P103=1,Q103=2)),(AND(P103=1,Q103=3)),(AND(P103=1,Q103=4)))</formula>
    </cfRule>
    <cfRule type="expression" dxfId="74" priority="66">
      <formula>OR((AND(P103=5,Q103=1)),(AND(P103=4,Q103=2)),(AND(P103=3,Q103=2)),(AND(P103=2,Q103=3)),(AND(P103=2,Q103=4)),(AND(P103=1,Q103=5)))</formula>
    </cfRule>
    <cfRule type="expression" dxfId="73" priority="67">
      <formula>OR((AND(P103=5,Q103=3)),(AND(P103=5,Q103=4)),(AND(P103=5,Q103=5)),(AND(P103=4,Q103=4)),(AND(P103=4,Q103=5)),(AND(P103=3,Q103=5)))</formula>
    </cfRule>
    <cfRule type="expression" dxfId="72" priority="68">
      <formula>OR((AND(P103=5,Q103=2)),(AND(P103=4,Q103=3)),(AND(P103=3,Q103=3)),(AND(P103=3,Q103=4)),(AND(P103=2,Q103=5)))</formula>
    </cfRule>
  </conditionalFormatting>
  <conditionalFormatting sqref="S105">
    <cfRule type="expression" dxfId="71" priority="61">
      <formula>OR((AND(P105=4,Q105=1)),(AND(P105=3,Q105=1)),(AND(P105=2,Q105=1)),(AND(P105=2,Q105=2)),(AND(P105=1,Q105=1)),(AND(P105=1,Q105=2)),(AND(P105=1,Q105=3)),(AND(P105=1,Q105=4)))</formula>
    </cfRule>
    <cfRule type="expression" dxfId="70" priority="62">
      <formula>OR((AND(P105=5,Q105=1)),(AND(P105=4,Q105=2)),(AND(P105=3,Q105=2)),(AND(P105=2,Q105=3)),(AND(P105=2,Q105=4)),(AND(P105=1,Q105=5)))</formula>
    </cfRule>
    <cfRule type="expression" dxfId="69" priority="63">
      <formula>OR((AND(P105=5,Q105=3)),(AND(P105=5,Q105=4)),(AND(P105=5,Q105=5)),(AND(P105=4,Q105=4)),(AND(P105=4,Q105=5)),(AND(P105=3,Q105=5)))</formula>
    </cfRule>
    <cfRule type="expression" dxfId="68" priority="64">
      <formula>OR((AND(P105=5,Q105=2)),(AND(P105=4,Q105=3)),(AND(P105=3,Q105=3)),(AND(P105=3,Q105=4)),(AND(P105=2,Q105=5)))</formula>
    </cfRule>
  </conditionalFormatting>
  <conditionalFormatting sqref="S106">
    <cfRule type="expression" dxfId="67" priority="57">
      <formula>OR((AND(P106=4,Q106=1)),(AND(P106=3,Q106=1)),(AND(P106=2,Q106=1)),(AND(P106=2,Q106=2)),(AND(P106=1,Q106=1)),(AND(P106=1,Q106=2)),(AND(P106=1,Q106=3)),(AND(P106=1,Q106=4)))</formula>
    </cfRule>
    <cfRule type="expression" dxfId="66" priority="58">
      <formula>OR((AND(P106=5,Q106=1)),(AND(P106=4,Q106=2)),(AND(P106=3,Q106=2)),(AND(P106=2,Q106=3)),(AND(P106=2,Q106=4)),(AND(P106=1,Q106=5)))</formula>
    </cfRule>
    <cfRule type="expression" dxfId="65" priority="59">
      <formula>OR((AND(P106=5,Q106=3)),(AND(P106=5,Q106=4)),(AND(P106=5,Q106=5)),(AND(P106=4,Q106=4)),(AND(P106=4,Q106=5)),(AND(P106=3,Q106=5)))</formula>
    </cfRule>
    <cfRule type="expression" dxfId="64" priority="60">
      <formula>OR((AND(P106=5,Q106=2)),(AND(P106=4,Q106=3)),(AND(P106=3,Q106=3)),(AND(P106=3,Q106=4)),(AND(P106=2,Q106=5)))</formula>
    </cfRule>
  </conditionalFormatting>
  <conditionalFormatting sqref="S107">
    <cfRule type="expression" dxfId="63" priority="53">
      <formula>OR((AND(P107=4,Q107=1)),(AND(P107=3,Q107=1)),(AND(P107=2,Q107=1)),(AND(P107=2,Q107=2)),(AND(P107=1,Q107=1)),(AND(P107=1,Q107=2)),(AND(P107=1,Q107=3)),(AND(P107=1,Q107=4)))</formula>
    </cfRule>
    <cfRule type="expression" dxfId="62" priority="54">
      <formula>OR((AND(P107=5,Q107=1)),(AND(P107=4,Q107=2)),(AND(P107=3,Q107=2)),(AND(P107=2,Q107=3)),(AND(P107=2,Q107=4)),(AND(P107=1,Q107=5)))</formula>
    </cfRule>
    <cfRule type="expression" dxfId="61" priority="55">
      <formula>OR((AND(P107=5,Q107=3)),(AND(P107=5,Q107=4)),(AND(P107=5,Q107=5)),(AND(P107=4,Q107=4)),(AND(P107=4,Q107=5)),(AND(P107=3,Q107=5)))</formula>
    </cfRule>
    <cfRule type="expression" dxfId="60" priority="56">
      <formula>OR((AND(P107=5,Q107=2)),(AND(P107=4,Q107=3)),(AND(P107=3,Q107=3)),(AND(P107=3,Q107=4)),(AND(P107=2,Q107=5)))</formula>
    </cfRule>
  </conditionalFormatting>
  <conditionalFormatting sqref="S110">
    <cfRule type="expression" dxfId="59" priority="41">
      <formula>OR((AND(P110=4,Q110=1)),(AND(P110=3,Q110=1)),(AND(P110=2,Q110=1)),(AND(P110=2,Q110=2)),(AND(P110=1,Q110=1)),(AND(P110=1,Q110=2)),(AND(P110=1,Q110=3)),(AND(P110=1,Q110=4)))</formula>
    </cfRule>
    <cfRule type="expression" dxfId="58" priority="42">
      <formula>OR((AND(P110=5,Q110=1)),(AND(P110=4,Q110=2)),(AND(P110=3,Q110=2)),(AND(P110=2,Q110=3)),(AND(P110=2,Q110=4)),(AND(P110=1,Q110=5)))</formula>
    </cfRule>
    <cfRule type="expression" dxfId="57" priority="43">
      <formula>OR((AND(P110=5,Q110=3)),(AND(P110=5,Q110=4)),(AND(P110=5,Q110=5)),(AND(P110=4,Q110=4)),(AND(P110=4,Q110=5)),(AND(P110=3,Q110=5)))</formula>
    </cfRule>
    <cfRule type="expression" dxfId="56" priority="44">
      <formula>OR((AND(P110=5,Q110=2)),(AND(P110=4,Q110=3)),(AND(P110=3,Q110=3)),(AND(P110=3,Q110=4)),(AND(P110=2,Q110=5)))</formula>
    </cfRule>
  </conditionalFormatting>
  <conditionalFormatting sqref="S112">
    <cfRule type="expression" dxfId="55" priority="37">
      <formula>OR((AND(P112=4,Q112=1)),(AND(P112=3,Q112=1)),(AND(P112=2,Q112=1)),(AND(P112=2,Q112=2)),(AND(P112=1,Q112=1)),(AND(P112=1,Q112=2)),(AND(P112=1,Q112=3)),(AND(P112=1,Q112=4)))</formula>
    </cfRule>
    <cfRule type="expression" dxfId="54" priority="38">
      <formula>OR((AND(P112=5,Q112=1)),(AND(P112=4,Q112=2)),(AND(P112=3,Q112=2)),(AND(P112=2,Q112=3)),(AND(P112=2,Q112=4)),(AND(P112=1,Q112=5)))</formula>
    </cfRule>
    <cfRule type="expression" dxfId="53" priority="39">
      <formula>OR((AND(P112=5,Q112=3)),(AND(P112=5,Q112=4)),(AND(P112=5,Q112=5)),(AND(P112=4,Q112=4)),(AND(P112=4,Q112=5)),(AND(P112=3,Q112=5)))</formula>
    </cfRule>
    <cfRule type="expression" dxfId="52" priority="40">
      <formula>OR((AND(P112=5,Q112=2)),(AND(P112=4,Q112=3)),(AND(P112=3,Q112=3)),(AND(P112=3,Q112=4)),(AND(P112=2,Q112=5)))</formula>
    </cfRule>
  </conditionalFormatting>
  <conditionalFormatting sqref="S113">
    <cfRule type="expression" dxfId="51" priority="33">
      <formula>OR((AND(P113=4,Q113=1)),(AND(P113=3,Q113=1)),(AND(P113=2,Q113=1)),(AND(P113=2,Q113=2)),(AND(P113=1,Q113=1)),(AND(P113=1,Q113=2)),(AND(P113=1,Q113=3)),(AND(P113=1,Q113=4)))</formula>
    </cfRule>
    <cfRule type="expression" dxfId="50" priority="34">
      <formula>OR((AND(P113=5,Q113=1)),(AND(P113=4,Q113=2)),(AND(P113=3,Q113=2)),(AND(P113=2,Q113=3)),(AND(P113=2,Q113=4)),(AND(P113=1,Q113=5)))</formula>
    </cfRule>
    <cfRule type="expression" dxfId="49" priority="35">
      <formula>OR((AND(P113=5,Q113=3)),(AND(P113=5,Q113=4)),(AND(P113=5,Q113=5)),(AND(P113=4,Q113=4)),(AND(P113=4,Q113=5)),(AND(P113=3,Q113=5)))</formula>
    </cfRule>
    <cfRule type="expression" dxfId="48" priority="36">
      <formula>OR((AND(P113=5,Q113=2)),(AND(P113=4,Q113=3)),(AND(P113=3,Q113=3)),(AND(P113=3,Q113=4)),(AND(P113=2,Q113=5)))</formula>
    </cfRule>
  </conditionalFormatting>
  <conditionalFormatting sqref="S116">
    <cfRule type="expression" dxfId="47" priority="29">
      <formula>OR((AND(P116=4,Q116=1)),(AND(P116=3,Q116=1)),(AND(P116=2,Q116=1)),(AND(P116=2,Q116=2)),(AND(P116=1,Q116=1)),(AND(P116=1,Q116=2)),(AND(P116=1,Q116=3)),(AND(P116=1,Q116=4)))</formula>
    </cfRule>
    <cfRule type="expression" dxfId="46" priority="30">
      <formula>OR((AND(P116=5,Q116=1)),(AND(P116=4,Q116=2)),(AND(P116=3,Q116=2)),(AND(P116=2,Q116=3)),(AND(P116=2,Q116=4)),(AND(P116=1,Q116=5)))</formula>
    </cfRule>
    <cfRule type="expression" dxfId="45" priority="31">
      <formula>OR((AND(P116=5,Q116=3)),(AND(P116=5,Q116=4)),(AND(P116=5,Q116=5)),(AND(P116=4,Q116=4)),(AND(P116=4,Q116=5)),(AND(P116=3,Q116=5)))</formula>
    </cfRule>
    <cfRule type="expression" dxfId="44" priority="32">
      <formula>OR((AND(P116=5,Q116=2)),(AND(P116=4,Q116=3)),(AND(P116=3,Q116=3)),(AND(P116=3,Q116=4)),(AND(P116=2,Q116=5)))</formula>
    </cfRule>
  </conditionalFormatting>
  <conditionalFormatting sqref="S117">
    <cfRule type="expression" dxfId="43" priority="25">
      <formula>OR((AND(P117=4,Q117=1)),(AND(P117=3,Q117=1)),(AND(P117=2,Q117=1)),(AND(P117=2,Q117=2)),(AND(P117=1,Q117=1)),(AND(P117=1,Q117=2)),(AND(P117=1,Q117=3)),(AND(P117=1,Q117=4)))</formula>
    </cfRule>
    <cfRule type="expression" dxfId="42" priority="26">
      <formula>OR((AND(P117=5,Q117=1)),(AND(P117=4,Q117=2)),(AND(P117=3,Q117=2)),(AND(P117=2,Q117=3)),(AND(P117=2,Q117=4)),(AND(P117=1,Q117=5)))</formula>
    </cfRule>
    <cfRule type="expression" dxfId="41" priority="27">
      <formula>OR((AND(P117=5,Q117=3)),(AND(P117=5,Q117=4)),(AND(P117=5,Q117=5)),(AND(P117=4,Q117=4)),(AND(P117=4,Q117=5)),(AND(P117=3,Q117=5)))</formula>
    </cfRule>
    <cfRule type="expression" dxfId="40" priority="28">
      <formula>OR((AND(P117=5,Q117=2)),(AND(P117=4,Q117=3)),(AND(P117=3,Q117=3)),(AND(P117=3,Q117=4)),(AND(P117=2,Q117=5)))</formula>
    </cfRule>
  </conditionalFormatting>
  <conditionalFormatting sqref="S119">
    <cfRule type="expression" dxfId="39" priority="21">
      <formula>OR((AND(P119=4,Q119=1)),(AND(P119=3,Q119=1)),(AND(P119=2,Q119=1)),(AND(P119=2,Q119=2)),(AND(P119=1,Q119=1)),(AND(P119=1,Q119=2)),(AND(P119=1,Q119=3)),(AND(P119=1,Q119=4)))</formula>
    </cfRule>
    <cfRule type="expression" dxfId="38" priority="22">
      <formula>OR((AND(P119=5,Q119=1)),(AND(P119=4,Q119=2)),(AND(P119=3,Q119=2)),(AND(P119=2,Q119=3)),(AND(P119=2,Q119=4)),(AND(P119=1,Q119=5)))</formula>
    </cfRule>
    <cfRule type="expression" dxfId="37" priority="23">
      <formula>OR((AND(P119=5,Q119=3)),(AND(P119=5,Q119=4)),(AND(P119=5,Q119=5)),(AND(P119=4,Q119=4)),(AND(P119=4,Q119=5)),(AND(P119=3,Q119=5)))</formula>
    </cfRule>
    <cfRule type="expression" dxfId="36" priority="24">
      <formula>OR((AND(P119=5,Q119=2)),(AND(P119=4,Q119=3)),(AND(P119=3,Q119=3)),(AND(P119=3,Q119=4)),(AND(P119=2,Q119=5)))</formula>
    </cfRule>
  </conditionalFormatting>
  <conditionalFormatting sqref="S121">
    <cfRule type="expression" dxfId="35" priority="17">
      <formula>OR((AND(P121=4,Q121=1)),(AND(P121=3,Q121=1)),(AND(P121=2,Q121=1)),(AND(P121=2,Q121=2)),(AND(P121=1,Q121=1)),(AND(P121=1,Q121=2)),(AND(P121=1,Q121=3)),(AND(P121=1,Q121=4)))</formula>
    </cfRule>
    <cfRule type="expression" dxfId="34" priority="18">
      <formula>OR((AND(P121=5,Q121=1)),(AND(P121=4,Q121=2)),(AND(P121=3,Q121=2)),(AND(P121=2,Q121=3)),(AND(P121=2,Q121=4)),(AND(P121=1,Q121=5)))</formula>
    </cfRule>
    <cfRule type="expression" dxfId="33" priority="19">
      <formula>OR((AND(P121=5,Q121=3)),(AND(P121=5,Q121=4)),(AND(P121=5,Q121=5)),(AND(P121=4,Q121=4)),(AND(P121=4,Q121=5)),(AND(P121=3,Q121=5)))</formula>
    </cfRule>
    <cfRule type="expression" dxfId="32" priority="20">
      <formula>OR((AND(P121=5,Q121=2)),(AND(P121=4,Q121=3)),(AND(P121=3,Q121=3)),(AND(P121=3,Q121=4)),(AND(P121=2,Q121=5)))</formula>
    </cfRule>
  </conditionalFormatting>
  <conditionalFormatting sqref="S123">
    <cfRule type="expression" dxfId="31" priority="13">
      <formula>OR((AND(P123=4,Q123=1)),(AND(P123=3,Q123=1)),(AND(P123=2,Q123=1)),(AND(P123=2,Q123=2)),(AND(P123=1,Q123=1)),(AND(P123=1,Q123=2)),(AND(P123=1,Q123=3)),(AND(P123=1,Q123=4)))</formula>
    </cfRule>
    <cfRule type="expression" dxfId="30" priority="14">
      <formula>OR((AND(P123=5,Q123=1)),(AND(P123=4,Q123=2)),(AND(P123=3,Q123=2)),(AND(P123=2,Q123=3)),(AND(P123=2,Q123=4)),(AND(P123=1,Q123=5)))</formula>
    </cfRule>
    <cfRule type="expression" dxfId="29" priority="15">
      <formula>OR((AND(P123=5,Q123=3)),(AND(P123=5,Q123=4)),(AND(P123=5,Q123=5)),(AND(P123=4,Q123=4)),(AND(P123=4,Q123=5)),(AND(P123=3,Q123=5)))</formula>
    </cfRule>
    <cfRule type="expression" dxfId="28" priority="16">
      <formula>OR((AND(P123=5,Q123=2)),(AND(P123=4,Q123=3)),(AND(P123=3,Q123=3)),(AND(P123=3,Q123=4)),(AND(P123=2,Q123=5)))</formula>
    </cfRule>
  </conditionalFormatting>
  <conditionalFormatting sqref="S126">
    <cfRule type="expression" dxfId="27" priority="9">
      <formula>OR((AND(P126=4,Q126=1)),(AND(P126=3,Q126=1)),(AND(P126=2,Q126=1)),(AND(P126=2,Q126=2)),(AND(P126=1,Q126=1)),(AND(P126=1,Q126=2)),(AND(P126=1,Q126=3)),(AND(P126=1,Q126=4)))</formula>
    </cfRule>
    <cfRule type="expression" dxfId="26" priority="10">
      <formula>OR((AND(P126=5,Q126=1)),(AND(P126=4,Q126=2)),(AND(P126=3,Q126=2)),(AND(P126=2,Q126=3)),(AND(P126=2,Q126=4)),(AND(P126=1,Q126=5)))</formula>
    </cfRule>
    <cfRule type="expression" dxfId="25" priority="11">
      <formula>OR((AND(P126=5,Q126=3)),(AND(P126=5,Q126=4)),(AND(P126=5,Q126=5)),(AND(P126=4,Q126=4)),(AND(P126=4,Q126=5)),(AND(P126=3,Q126=5)))</formula>
    </cfRule>
    <cfRule type="expression" dxfId="24" priority="12">
      <formula>OR((AND(P126=5,Q126=2)),(AND(P126=4,Q126=3)),(AND(P126=3,Q126=3)),(AND(P126=3,Q126=4)),(AND(P126=2,Q126=5)))</formula>
    </cfRule>
  </conditionalFormatting>
  <conditionalFormatting sqref="S128:S129 S131:S138">
    <cfRule type="expression" dxfId="23" priority="5">
      <formula>OR((AND(P128=4,Q128=1)),(AND(P128=3,Q128=1)),(AND(P128=2,Q128=1)),(AND(P128=2,Q128=2)),(AND(P128=1,Q128=1)),(AND(P128=1,Q128=2)),(AND(P128=1,Q128=3)),(AND(P128=1,Q128=4)))</formula>
    </cfRule>
    <cfRule type="expression" dxfId="22" priority="6">
      <formula>OR((AND(P128=5,Q128=1)),(AND(P128=4,Q128=2)),(AND(P128=3,Q128=2)),(AND(P128=2,Q128=3)),(AND(P128=2,Q128=4)),(AND(P128=1,Q128=5)))</formula>
    </cfRule>
    <cfRule type="expression" dxfId="21" priority="7">
      <formula>OR((AND(P128=5,Q128=3)),(AND(P128=5,Q128=4)),(AND(P128=5,Q128=5)),(AND(P128=4,Q128=4)),(AND(P128=4,Q128=5)),(AND(P128=3,Q128=5)))</formula>
    </cfRule>
    <cfRule type="expression" dxfId="20" priority="8">
      <formula>OR((AND(P128=5,Q128=2)),(AND(P128=4,Q128=3)),(AND(P128=3,Q128=3)),(AND(P128=3,Q128=4)),(AND(P128=2,Q128=5)))</formula>
    </cfRule>
  </conditionalFormatting>
  <conditionalFormatting sqref="S139:S140">
    <cfRule type="expression" dxfId="19" priority="1">
      <formula>OR((AND(P139=4,Q139=1)),(AND(P139=3,Q139=1)),(AND(P139=2,Q139=1)),(AND(P139=2,Q139=2)),(AND(P139=1,Q139=1)),(AND(P139=1,Q139=2)),(AND(P139=1,Q139=3)),(AND(P139=1,Q139=4)))</formula>
    </cfRule>
    <cfRule type="expression" dxfId="18" priority="2">
      <formula>OR((AND(P139=5,Q139=1)),(AND(P139=4,Q139=2)),(AND(P139=3,Q139=2)),(AND(P139=2,Q139=3)),(AND(P139=2,Q139=4)),(AND(P139=1,Q139=5)))</formula>
    </cfRule>
    <cfRule type="expression" dxfId="17" priority="3">
      <formula>OR((AND(P139=5,Q139=3)),(AND(P139=5,Q139=4)),(AND(P139=5,Q139=5)),(AND(P139=4,Q139=4)),(AND(P139=4,Q139=5)),(AND(P139=3,Q139=5)))</formula>
    </cfRule>
    <cfRule type="expression" dxfId="16" priority="4">
      <formula>OR((AND(P139=5,Q139=2)),(AND(P139=4,Q139=3)),(AND(P139=3,Q139=3)),(AND(P139=3,Q139=4)),(AND(P139=2,Q139=5)))</formula>
    </cfRule>
  </conditionalFormatting>
  <pageMargins left="0.23622047244094491" right="0.23622047244094491" top="0.74803149606299213" bottom="0.74803149606299213" header="0.31496062992125984" footer="0.31496062992125984"/>
  <pageSetup scale="3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F2205E-135C-4AEF-810F-9D425A8D5B33}">
          <x14:formula1>
            <xm:f>CRITERIOS!$B$10:$B$14</xm:f>
          </x14:formula1>
          <xm:sqref>N128:N129 N10 N14 N47 N50 N52 N54 N57:N58 N60 N70 N73 N110 N21 N34 N37 N40 N43 N64:N65 N121 N77 N131:N133 N96 N103 N79 N75 N119 N116:N117 N112:N113 N105:N107 N101 N123:N124 N83:N84 N126 N87:N89 N91:N93 N6</xm:sqref>
        </x14:dataValidation>
        <x14:dataValidation type="list" allowBlank="1" showInputMessage="1" showErrorMessage="1" xr:uid="{5DD8577F-10E3-436D-823E-B311C991910D}">
          <x14:formula1>
            <xm:f>CRITERIOS!$D$8:$H$8</xm:f>
          </x14:formula1>
          <xm:sqref>O128:O129 O10 O14 O47 O50 O52 O54 O57:O58 O60 O70 O73 O110 O21 O34 O37 O40 O43 O64:O65 O121 O77 O131:O133 O96 O103 O79 O75 O119 O116:O117 O112:O113 O105:O107 O101 O123:O124 O83:O84 O126 O87:O89 O91:O93 O6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1FE8-BCC8-40C0-A9CF-B1166E9F35BD}">
  <sheetPr>
    <pageSetUpPr fitToPage="1"/>
  </sheetPr>
  <dimension ref="A1:Y16"/>
  <sheetViews>
    <sheetView zoomScale="80" zoomScaleNormal="80" workbookViewId="0">
      <pane ySplit="6" topLeftCell="A7" activePane="bottomLeft" state="frozen"/>
      <selection pane="bottomLeft" activeCell="S7" sqref="S7"/>
    </sheetView>
  </sheetViews>
  <sheetFormatPr defaultColWidth="10.5703125" defaultRowHeight="15"/>
  <cols>
    <col min="1" max="1" width="17.28515625" style="3" customWidth="1"/>
    <col min="2" max="4" width="6.5703125" style="3" customWidth="1"/>
    <col min="5" max="7" width="5.5703125" style="3" customWidth="1"/>
    <col min="8" max="8" width="5.5703125" style="5" customWidth="1"/>
    <col min="9" max="9" width="26.28515625" style="7" customWidth="1"/>
    <col min="10" max="10" width="15.85546875" style="7" customWidth="1"/>
    <col min="11" max="11" width="11.42578125" style="18" customWidth="1"/>
    <col min="12" max="12" width="11.85546875" style="4" customWidth="1"/>
    <col min="13" max="13" width="30.28515625" style="1" customWidth="1"/>
    <col min="14" max="14" width="14.42578125" style="7" customWidth="1"/>
    <col min="15" max="15" width="12" style="7" customWidth="1"/>
    <col min="16" max="16" width="13.85546875" style="2" customWidth="1"/>
    <col min="17" max="17" width="9.42578125" style="2" customWidth="1"/>
    <col min="18" max="18" width="13" style="2" customWidth="1"/>
    <col min="19" max="19" width="12.5703125" style="7" customWidth="1"/>
    <col min="20" max="20" width="14.5703125" style="4" bestFit="1" customWidth="1"/>
    <col min="21" max="21" width="42.42578125" style="1" customWidth="1"/>
    <col min="22" max="22" width="17.140625" style="1" bestFit="1" customWidth="1"/>
    <col min="23" max="23" width="14.42578125" style="1" bestFit="1" customWidth="1"/>
    <col min="24" max="24" width="30.85546875" style="1" bestFit="1" customWidth="1"/>
    <col min="25" max="25" width="17.42578125" style="1" customWidth="1"/>
    <col min="26" max="16384" width="10.5703125" style="68"/>
  </cols>
  <sheetData>
    <row r="1" spans="1:25" ht="15.75" thickBot="1"/>
    <row r="2" spans="1:25" ht="45.75" customHeight="1">
      <c r="A2" s="174"/>
      <c r="B2" s="175"/>
      <c r="C2" s="175"/>
      <c r="D2" s="175"/>
      <c r="E2" s="175"/>
      <c r="F2" s="175"/>
      <c r="G2" s="175"/>
      <c r="H2" s="175"/>
      <c r="I2" s="175"/>
      <c r="J2" s="178" t="s">
        <v>63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  <c r="Y2" s="172" t="s">
        <v>64</v>
      </c>
    </row>
    <row r="3" spans="1:25" ht="15.75" thickBot="1">
      <c r="A3" s="176"/>
      <c r="B3" s="177"/>
      <c r="C3" s="177"/>
      <c r="D3" s="177"/>
      <c r="E3" s="177"/>
      <c r="F3" s="177"/>
      <c r="G3" s="177"/>
      <c r="H3" s="177"/>
      <c r="I3" s="177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/>
      <c r="Y3" s="173"/>
    </row>
    <row r="4" spans="1:25" s="2" customFormat="1" ht="21">
      <c r="A4" s="184" t="s">
        <v>65</v>
      </c>
      <c r="B4" s="185"/>
      <c r="C4" s="185"/>
      <c r="D4" s="185"/>
      <c r="E4" s="185"/>
      <c r="F4" s="185"/>
      <c r="G4" s="185"/>
      <c r="H4" s="186"/>
      <c r="I4" s="186"/>
      <c r="J4" s="186"/>
      <c r="K4" s="186"/>
      <c r="L4" s="186"/>
      <c r="M4" s="187"/>
      <c r="N4" s="196" t="s">
        <v>66</v>
      </c>
      <c r="O4" s="197"/>
      <c r="P4" s="197"/>
      <c r="Q4" s="197"/>
      <c r="R4" s="197"/>
      <c r="S4" s="198"/>
      <c r="T4" s="196" t="s">
        <v>67</v>
      </c>
      <c r="U4" s="197"/>
      <c r="V4" s="197"/>
      <c r="W4" s="197"/>
      <c r="X4" s="197"/>
      <c r="Y4" s="198"/>
    </row>
    <row r="5" spans="1:25" s="2" customFormat="1">
      <c r="A5" s="82"/>
      <c r="B5" s="188" t="s">
        <v>68</v>
      </c>
      <c r="C5" s="188"/>
      <c r="D5" s="188"/>
      <c r="E5" s="189" t="s">
        <v>69</v>
      </c>
      <c r="F5" s="190"/>
      <c r="G5" s="190"/>
      <c r="H5" s="194"/>
      <c r="I5" s="194"/>
      <c r="J5" s="194"/>
      <c r="K5" s="194"/>
      <c r="L5" s="194"/>
      <c r="M5" s="195"/>
      <c r="N5" s="199"/>
      <c r="O5" s="200"/>
      <c r="P5" s="200"/>
      <c r="Q5" s="200"/>
      <c r="R5" s="200"/>
      <c r="S5" s="201"/>
      <c r="T5" s="199"/>
      <c r="U5" s="200"/>
      <c r="V5" s="200"/>
      <c r="W5" s="200"/>
      <c r="X5" s="200"/>
      <c r="Y5" s="201"/>
    </row>
    <row r="6" spans="1:25" s="3" customFormat="1" ht="90" customHeight="1">
      <c r="A6" s="83" t="s">
        <v>70</v>
      </c>
      <c r="B6" s="6" t="s">
        <v>71</v>
      </c>
      <c r="C6" s="6" t="s">
        <v>72</v>
      </c>
      <c r="D6" s="6" t="s">
        <v>73</v>
      </c>
      <c r="E6" s="72" t="s">
        <v>74</v>
      </c>
      <c r="F6" s="72" t="s">
        <v>75</v>
      </c>
      <c r="G6" s="73" t="s">
        <v>76</v>
      </c>
      <c r="H6" s="74" t="s">
        <v>77</v>
      </c>
      <c r="I6" s="6" t="s">
        <v>78</v>
      </c>
      <c r="J6" s="6" t="s">
        <v>79</v>
      </c>
      <c r="K6" s="6" t="s">
        <v>80</v>
      </c>
      <c r="L6" s="6" t="s">
        <v>81</v>
      </c>
      <c r="M6" s="76" t="s">
        <v>82</v>
      </c>
      <c r="N6" s="75" t="s">
        <v>83</v>
      </c>
      <c r="O6" s="6" t="s">
        <v>84</v>
      </c>
      <c r="P6" s="6" t="s">
        <v>83</v>
      </c>
      <c r="Q6" s="6" t="s">
        <v>84</v>
      </c>
      <c r="R6" s="6" t="s">
        <v>85</v>
      </c>
      <c r="S6" s="76" t="s">
        <v>86</v>
      </c>
      <c r="T6" s="75" t="s">
        <v>87</v>
      </c>
      <c r="U6" s="6" t="s">
        <v>88</v>
      </c>
      <c r="V6" s="6" t="s">
        <v>89</v>
      </c>
      <c r="W6" s="6" t="s">
        <v>90</v>
      </c>
      <c r="X6" s="6" t="s">
        <v>91</v>
      </c>
      <c r="Y6" s="76" t="s">
        <v>92</v>
      </c>
    </row>
    <row r="7" spans="1:25" ht="60">
      <c r="A7" s="105" t="s">
        <v>534</v>
      </c>
      <c r="B7" s="103" t="s">
        <v>94</v>
      </c>
      <c r="C7" s="103"/>
      <c r="D7" s="103"/>
      <c r="E7" s="103" t="s">
        <v>96</v>
      </c>
      <c r="F7" s="103"/>
      <c r="G7" s="103" t="s">
        <v>94</v>
      </c>
      <c r="H7" s="109" t="s">
        <v>97</v>
      </c>
      <c r="I7" s="106" t="s">
        <v>535</v>
      </c>
      <c r="J7" s="103" t="s">
        <v>536</v>
      </c>
      <c r="K7" s="103"/>
      <c r="L7" s="108" t="s">
        <v>118</v>
      </c>
      <c r="M7" s="104" t="s">
        <v>537</v>
      </c>
      <c r="N7" s="116" t="s">
        <v>20</v>
      </c>
      <c r="O7" s="112" t="s">
        <v>7</v>
      </c>
      <c r="P7" s="113">
        <f>+IFERROR(VLOOKUP(N7,CRITERIOS!$B$18:$C$22,2,FALSE),0)</f>
        <v>3</v>
      </c>
      <c r="Q7" s="113">
        <f>+IFERROR(VLOOKUP(O7,CRITERIOS!$E$18:$F$22,2,FALSE),0)</f>
        <v>2</v>
      </c>
      <c r="R7" s="113">
        <f>+P7*Q7</f>
        <v>6</v>
      </c>
      <c r="S7" s="95" t="str">
        <f t="shared" ref="S7:S16" si="0">IF(OR((AND(P7=4,Q7=1)),(AND(P7=3,Q7=1)),(AND(P7=2,Q7=1)),(AND(P7=2,Q7=2)),(AND(P7=1,Q7=1)),(AND(P7=1,Q7=2)),(AND(P7=1,Q7=3)),(AND(P7=1,Q7=4))),"Zona de Riesgo Baja",IF(OR((AND(P7=5,Q7=1)),(AND(P7=4,Q7=2)),(AND(P7=3,Q7=2)),(AND(P7=2,Q7=3)),(AND(P7=2,Q7=4)),(AND(P7=1,Q7=5))),"Zona de Riesgo Moderada",IF(OR((AND(P7=5,Q7=2)),(AND(P7=4,Q7=3)),(AND(P7=3,Q7=3)),(AND(P7=3,Q7=4)),(AND(P7=2,Q7=5))),"Zona de Riesgo Alta",IF(OR((AND(P7=5,Q7=3)),(AND(P7=5,Q7=4)),(AND(P7=5,Q7=5)),(AND(P7=4,Q7=4)),(AND(P7=4,Q7=5)),(AND(P7=3,Q7=5))),"Zona de Riesgo Extrema",""))))</f>
        <v>Zona de Riesgo Moderada</v>
      </c>
      <c r="T7" s="65" t="s">
        <v>103</v>
      </c>
      <c r="U7" s="66" t="s">
        <v>538</v>
      </c>
      <c r="V7" s="66" t="s">
        <v>110</v>
      </c>
      <c r="W7" s="66" t="s">
        <v>106</v>
      </c>
      <c r="X7" s="66" t="s">
        <v>539</v>
      </c>
      <c r="Y7" s="118" t="s">
        <v>178</v>
      </c>
    </row>
    <row r="8" spans="1:25" ht="60">
      <c r="A8" s="86" t="s">
        <v>540</v>
      </c>
      <c r="B8" s="103" t="s">
        <v>94</v>
      </c>
      <c r="C8" s="103"/>
      <c r="D8" s="103"/>
      <c r="E8" s="103" t="s">
        <v>96</v>
      </c>
      <c r="F8" s="103"/>
      <c r="G8" s="103" t="s">
        <v>94</v>
      </c>
      <c r="H8" s="109" t="s">
        <v>121</v>
      </c>
      <c r="I8" s="106" t="s">
        <v>541</v>
      </c>
      <c r="J8" s="103" t="s">
        <v>542</v>
      </c>
      <c r="K8" s="103"/>
      <c r="L8" s="108" t="s">
        <v>118</v>
      </c>
      <c r="M8" s="104" t="s">
        <v>543</v>
      </c>
      <c r="N8" s="116" t="s">
        <v>17</v>
      </c>
      <c r="O8" s="112" t="s">
        <v>9</v>
      </c>
      <c r="P8" s="113">
        <f>+IFERROR(VLOOKUP(N8,CRITERIOS!$B$18:$C$22,2,FALSE),0)</f>
        <v>4</v>
      </c>
      <c r="Q8" s="113">
        <f>+IFERROR(VLOOKUP(O8,CRITERIOS!$E$18:$F$22,2,FALSE),0)</f>
        <v>4</v>
      </c>
      <c r="R8" s="113">
        <f t="shared" ref="R8:R16" si="1">+P8*Q8</f>
        <v>16</v>
      </c>
      <c r="S8" s="95" t="str">
        <f t="shared" si="0"/>
        <v>Zona de Riesgo Extrema</v>
      </c>
      <c r="T8" s="65" t="s">
        <v>103</v>
      </c>
      <c r="U8" s="66" t="s">
        <v>544</v>
      </c>
      <c r="V8" s="66" t="s">
        <v>110</v>
      </c>
      <c r="W8" s="66" t="s">
        <v>106</v>
      </c>
      <c r="X8" s="66" t="s">
        <v>181</v>
      </c>
      <c r="Y8" s="118" t="s">
        <v>108</v>
      </c>
    </row>
    <row r="9" spans="1:25" ht="75">
      <c r="A9" s="86" t="s">
        <v>540</v>
      </c>
      <c r="B9" s="103" t="s">
        <v>94</v>
      </c>
      <c r="C9" s="103"/>
      <c r="D9" s="103"/>
      <c r="E9" s="103" t="s">
        <v>96</v>
      </c>
      <c r="F9" s="103"/>
      <c r="G9" s="103" t="s">
        <v>94</v>
      </c>
      <c r="H9" s="109" t="s">
        <v>136</v>
      </c>
      <c r="I9" s="106" t="s">
        <v>545</v>
      </c>
      <c r="J9" s="103" t="s">
        <v>542</v>
      </c>
      <c r="K9" s="103"/>
      <c r="L9" s="108" t="s">
        <v>118</v>
      </c>
      <c r="M9" s="104" t="s">
        <v>546</v>
      </c>
      <c r="N9" s="116" t="s">
        <v>20</v>
      </c>
      <c r="O9" s="112" t="s">
        <v>9</v>
      </c>
      <c r="P9" s="113">
        <f>+IFERROR(VLOOKUP(N9,CRITERIOS!$B$18:$C$22,2,FALSE),0)</f>
        <v>3</v>
      </c>
      <c r="Q9" s="113">
        <f>+IFERROR(VLOOKUP(O9,CRITERIOS!$E$18:$F$22,2,FALSE),0)</f>
        <v>4</v>
      </c>
      <c r="R9" s="113">
        <f t="shared" si="1"/>
        <v>12</v>
      </c>
      <c r="S9" s="95" t="str">
        <f t="shared" si="0"/>
        <v>Zona de Riesgo Alta</v>
      </c>
      <c r="T9" s="65" t="s">
        <v>547</v>
      </c>
      <c r="U9" s="66" t="s">
        <v>548</v>
      </c>
      <c r="V9" s="66" t="s">
        <v>143</v>
      </c>
      <c r="W9" s="66" t="s">
        <v>106</v>
      </c>
      <c r="X9" s="66" t="s">
        <v>160</v>
      </c>
      <c r="Y9" s="118" t="s">
        <v>108</v>
      </c>
    </row>
    <row r="10" spans="1:25" ht="45">
      <c r="A10" s="86" t="s">
        <v>540</v>
      </c>
      <c r="B10" s="103" t="s">
        <v>94</v>
      </c>
      <c r="C10" s="103"/>
      <c r="D10" s="103"/>
      <c r="E10" s="103" t="s">
        <v>96</v>
      </c>
      <c r="F10" s="103"/>
      <c r="G10" s="103" t="s">
        <v>94</v>
      </c>
      <c r="H10" s="109" t="s">
        <v>156</v>
      </c>
      <c r="I10" s="106" t="s">
        <v>549</v>
      </c>
      <c r="J10" s="103" t="s">
        <v>542</v>
      </c>
      <c r="K10" s="103"/>
      <c r="L10" s="108" t="s">
        <v>118</v>
      </c>
      <c r="M10" s="104" t="s">
        <v>550</v>
      </c>
      <c r="N10" s="116" t="s">
        <v>17</v>
      </c>
      <c r="O10" s="112" t="s">
        <v>9</v>
      </c>
      <c r="P10" s="113">
        <f>+IFERROR(VLOOKUP(N10,CRITERIOS!$B$18:$C$22,2,FALSE),0)</f>
        <v>4</v>
      </c>
      <c r="Q10" s="113">
        <f>+IFERROR(VLOOKUP(O10,CRITERIOS!$E$18:$F$22,2,FALSE),0)</f>
        <v>4</v>
      </c>
      <c r="R10" s="113">
        <f t="shared" si="1"/>
        <v>16</v>
      </c>
      <c r="S10" s="95" t="str">
        <f t="shared" si="0"/>
        <v>Zona de Riesgo Extrema</v>
      </c>
      <c r="T10" s="65" t="s">
        <v>547</v>
      </c>
      <c r="U10" s="66" t="s">
        <v>551</v>
      </c>
      <c r="V10" s="66" t="s">
        <v>110</v>
      </c>
      <c r="W10" s="66" t="s">
        <v>106</v>
      </c>
      <c r="X10" s="66" t="s">
        <v>539</v>
      </c>
      <c r="Y10" s="118" t="s">
        <v>108</v>
      </c>
    </row>
    <row r="11" spans="1:25" ht="60">
      <c r="A11" s="86" t="s">
        <v>552</v>
      </c>
      <c r="B11" s="103" t="s">
        <v>94</v>
      </c>
      <c r="C11" s="103"/>
      <c r="D11" s="103"/>
      <c r="E11" s="103" t="s">
        <v>96</v>
      </c>
      <c r="F11" s="103"/>
      <c r="G11" s="103" t="s">
        <v>94</v>
      </c>
      <c r="H11" s="109" t="s">
        <v>188</v>
      </c>
      <c r="I11" s="106" t="s">
        <v>189</v>
      </c>
      <c r="J11" s="103" t="s">
        <v>536</v>
      </c>
      <c r="K11" s="103"/>
      <c r="L11" s="108" t="s">
        <v>118</v>
      </c>
      <c r="M11" s="104" t="s">
        <v>553</v>
      </c>
      <c r="N11" s="116" t="s">
        <v>17</v>
      </c>
      <c r="O11" s="112" t="s">
        <v>9</v>
      </c>
      <c r="P11" s="113">
        <f>+IFERROR(VLOOKUP(N11,CRITERIOS!$B$18:$C$22,2,FALSE),0)</f>
        <v>4</v>
      </c>
      <c r="Q11" s="113">
        <f>+IFERROR(VLOOKUP(O11,CRITERIOS!$E$18:$F$22,2,FALSE),0)</f>
        <v>4</v>
      </c>
      <c r="R11" s="113">
        <f t="shared" si="1"/>
        <v>16</v>
      </c>
      <c r="S11" s="95" t="str">
        <f t="shared" si="0"/>
        <v>Zona de Riesgo Extrema</v>
      </c>
      <c r="T11" s="65" t="s">
        <v>103</v>
      </c>
      <c r="U11" s="66" t="s">
        <v>554</v>
      </c>
      <c r="V11" s="66" t="s">
        <v>143</v>
      </c>
      <c r="W11" s="66" t="s">
        <v>106</v>
      </c>
      <c r="X11" s="66" t="s">
        <v>181</v>
      </c>
      <c r="Y11" s="118" t="s">
        <v>108</v>
      </c>
    </row>
    <row r="12" spans="1:25" ht="45">
      <c r="A12" s="86" t="s">
        <v>555</v>
      </c>
      <c r="B12" s="103" t="s">
        <v>94</v>
      </c>
      <c r="C12" s="103"/>
      <c r="D12" s="103"/>
      <c r="E12" s="103" t="s">
        <v>96</v>
      </c>
      <c r="F12" s="103"/>
      <c r="G12" s="103" t="s">
        <v>94</v>
      </c>
      <c r="H12" s="109" t="s">
        <v>194</v>
      </c>
      <c r="I12" s="106" t="s">
        <v>248</v>
      </c>
      <c r="J12" s="103" t="s">
        <v>536</v>
      </c>
      <c r="K12" s="103"/>
      <c r="L12" s="108" t="s">
        <v>118</v>
      </c>
      <c r="M12" s="104" t="s">
        <v>556</v>
      </c>
      <c r="N12" s="116" t="s">
        <v>20</v>
      </c>
      <c r="O12" s="112" t="s">
        <v>8</v>
      </c>
      <c r="P12" s="113">
        <f>+IFERROR(VLOOKUP(N12,CRITERIOS!$B$18:$C$22,2,FALSE),0)</f>
        <v>3</v>
      </c>
      <c r="Q12" s="113">
        <f>+IFERROR(VLOOKUP(O12,CRITERIOS!$E$18:$F$22,2,FALSE),0)</f>
        <v>3</v>
      </c>
      <c r="R12" s="113">
        <f t="shared" si="1"/>
        <v>9</v>
      </c>
      <c r="S12" s="95" t="str">
        <f t="shared" si="0"/>
        <v>Zona de Riesgo Alta</v>
      </c>
      <c r="T12" s="65"/>
      <c r="U12" s="66" t="s">
        <v>557</v>
      </c>
      <c r="V12" s="66"/>
      <c r="W12" s="66" t="s">
        <v>106</v>
      </c>
      <c r="X12" s="66" t="s">
        <v>558</v>
      </c>
      <c r="Y12" s="118" t="s">
        <v>108</v>
      </c>
    </row>
    <row r="13" spans="1:25" ht="105">
      <c r="A13" s="86" t="s">
        <v>559</v>
      </c>
      <c r="B13" s="103" t="s">
        <v>94</v>
      </c>
      <c r="C13" s="103"/>
      <c r="D13" s="103"/>
      <c r="E13" s="103" t="s">
        <v>96</v>
      </c>
      <c r="F13" s="103"/>
      <c r="G13" s="103" t="s">
        <v>94</v>
      </c>
      <c r="H13" s="109" t="s">
        <v>201</v>
      </c>
      <c r="I13" s="106" t="s">
        <v>560</v>
      </c>
      <c r="J13" s="103" t="s">
        <v>561</v>
      </c>
      <c r="K13" s="103"/>
      <c r="L13" s="108" t="s">
        <v>118</v>
      </c>
      <c r="M13" s="104" t="s">
        <v>562</v>
      </c>
      <c r="N13" s="116" t="s">
        <v>23</v>
      </c>
      <c r="O13" s="112" t="s">
        <v>8</v>
      </c>
      <c r="P13" s="113">
        <f>+IFERROR(VLOOKUP(N13,CRITERIOS!$B$18:$C$22,2,FALSE),0)</f>
        <v>2</v>
      </c>
      <c r="Q13" s="113">
        <f>+IFERROR(VLOOKUP(O13,CRITERIOS!$E$18:$F$22,2,FALSE),0)</f>
        <v>3</v>
      </c>
      <c r="R13" s="113">
        <f t="shared" si="1"/>
        <v>6</v>
      </c>
      <c r="S13" s="95" t="str">
        <f t="shared" si="0"/>
        <v>Zona de Riesgo Moderada</v>
      </c>
      <c r="T13" s="65" t="s">
        <v>547</v>
      </c>
      <c r="U13" s="66" t="s">
        <v>563</v>
      </c>
      <c r="V13" s="66" t="s">
        <v>143</v>
      </c>
      <c r="W13" s="66" t="s">
        <v>106</v>
      </c>
      <c r="X13" s="66" t="s">
        <v>321</v>
      </c>
      <c r="Y13" s="118" t="s">
        <v>108</v>
      </c>
    </row>
    <row r="14" spans="1:25" ht="45">
      <c r="A14" s="86" t="s">
        <v>564</v>
      </c>
      <c r="B14" s="103"/>
      <c r="C14" s="103" t="s">
        <v>94</v>
      </c>
      <c r="D14" s="103"/>
      <c r="E14" s="103" t="s">
        <v>96</v>
      </c>
      <c r="F14" s="103"/>
      <c r="G14" s="103" t="s">
        <v>94</v>
      </c>
      <c r="H14" s="109" t="s">
        <v>204</v>
      </c>
      <c r="I14" s="106" t="s">
        <v>565</v>
      </c>
      <c r="J14" s="103" t="s">
        <v>536</v>
      </c>
      <c r="K14" s="103" t="s">
        <v>566</v>
      </c>
      <c r="L14" s="108" t="s">
        <v>118</v>
      </c>
      <c r="M14" s="104" t="s">
        <v>567</v>
      </c>
      <c r="N14" s="116" t="s">
        <v>14</v>
      </c>
      <c r="O14" s="112" t="s">
        <v>9</v>
      </c>
      <c r="P14" s="113">
        <f>+IFERROR(VLOOKUP(N14,CRITERIOS!$B$18:$C$22,2,FALSE),0)</f>
        <v>5</v>
      </c>
      <c r="Q14" s="113">
        <f>+IFERROR(VLOOKUP(O14,CRITERIOS!$E$18:$F$22,2,FALSE),0)</f>
        <v>4</v>
      </c>
      <c r="R14" s="113">
        <f t="shared" si="1"/>
        <v>20</v>
      </c>
      <c r="S14" s="95" t="str">
        <f t="shared" si="0"/>
        <v>Zona de Riesgo Extrema</v>
      </c>
      <c r="T14" s="65" t="s">
        <v>547</v>
      </c>
      <c r="U14" s="66" t="s">
        <v>568</v>
      </c>
      <c r="V14" s="66" t="s">
        <v>110</v>
      </c>
      <c r="W14" s="66" t="s">
        <v>106</v>
      </c>
      <c r="X14" s="66" t="s">
        <v>410</v>
      </c>
      <c r="Y14" s="118" t="s">
        <v>108</v>
      </c>
    </row>
    <row r="15" spans="1:25" ht="60">
      <c r="A15" s="86" t="s">
        <v>564</v>
      </c>
      <c r="B15" s="103"/>
      <c r="C15" s="103" t="s">
        <v>94</v>
      </c>
      <c r="D15" s="103"/>
      <c r="E15" s="103" t="s">
        <v>96</v>
      </c>
      <c r="F15" s="103"/>
      <c r="G15" s="103" t="s">
        <v>94</v>
      </c>
      <c r="H15" s="109" t="s">
        <v>213</v>
      </c>
      <c r="I15" s="106" t="s">
        <v>569</v>
      </c>
      <c r="J15" s="103" t="s">
        <v>536</v>
      </c>
      <c r="K15" s="103" t="s">
        <v>566</v>
      </c>
      <c r="L15" s="108" t="s">
        <v>118</v>
      </c>
      <c r="M15" s="104" t="s">
        <v>570</v>
      </c>
      <c r="N15" s="116" t="s">
        <v>20</v>
      </c>
      <c r="O15" s="112" t="s">
        <v>9</v>
      </c>
      <c r="P15" s="113">
        <f>+IFERROR(VLOOKUP(N15,CRITERIOS!$B$18:$C$22,2,FALSE),0)</f>
        <v>3</v>
      </c>
      <c r="Q15" s="113">
        <f>+IFERROR(VLOOKUP(O15,CRITERIOS!$E$18:$F$22,2,FALSE),0)</f>
        <v>4</v>
      </c>
      <c r="R15" s="113">
        <f t="shared" si="1"/>
        <v>12</v>
      </c>
      <c r="S15" s="95" t="str">
        <f t="shared" si="0"/>
        <v>Zona de Riesgo Alta</v>
      </c>
      <c r="T15" s="65" t="s">
        <v>547</v>
      </c>
      <c r="U15" s="66" t="s">
        <v>571</v>
      </c>
      <c r="V15" s="66" t="s">
        <v>110</v>
      </c>
      <c r="W15" s="66" t="s">
        <v>106</v>
      </c>
      <c r="X15" s="66" t="s">
        <v>410</v>
      </c>
      <c r="Y15" s="118" t="s">
        <v>108</v>
      </c>
    </row>
    <row r="16" spans="1:25" ht="60">
      <c r="A16" s="86" t="s">
        <v>564</v>
      </c>
      <c r="B16" s="103"/>
      <c r="C16" s="103" t="s">
        <v>94</v>
      </c>
      <c r="D16" s="103"/>
      <c r="E16" s="103" t="s">
        <v>96</v>
      </c>
      <c r="F16" s="103"/>
      <c r="G16" s="103" t="s">
        <v>94</v>
      </c>
      <c r="H16" s="109" t="s">
        <v>226</v>
      </c>
      <c r="I16" s="106" t="s">
        <v>572</v>
      </c>
      <c r="J16" s="103" t="s">
        <v>536</v>
      </c>
      <c r="K16" s="103" t="s">
        <v>566</v>
      </c>
      <c r="L16" s="108" t="s">
        <v>118</v>
      </c>
      <c r="M16" s="104" t="s">
        <v>573</v>
      </c>
      <c r="N16" s="116" t="s">
        <v>14</v>
      </c>
      <c r="O16" s="112" t="s">
        <v>9</v>
      </c>
      <c r="P16" s="113">
        <f>+IFERROR(VLOOKUP(N16,CRITERIOS!$B$18:$C$22,2,FALSE),0)</f>
        <v>5</v>
      </c>
      <c r="Q16" s="113">
        <f>+IFERROR(VLOOKUP(O16,CRITERIOS!$E$18:$F$22,2,FALSE),0)</f>
        <v>4</v>
      </c>
      <c r="R16" s="113">
        <f t="shared" si="1"/>
        <v>20</v>
      </c>
      <c r="S16" s="95" t="str">
        <f t="shared" si="0"/>
        <v>Zona de Riesgo Extrema</v>
      </c>
      <c r="T16" s="65" t="s">
        <v>547</v>
      </c>
      <c r="U16" s="66" t="s">
        <v>574</v>
      </c>
      <c r="V16" s="66" t="s">
        <v>110</v>
      </c>
      <c r="W16" s="66" t="s">
        <v>106</v>
      </c>
      <c r="X16" s="66" t="s">
        <v>410</v>
      </c>
      <c r="Y16" s="118" t="s">
        <v>108</v>
      </c>
    </row>
  </sheetData>
  <autoFilter ref="M6:Y16" xr:uid="{C7C01FE8-BCC8-40C0-A9CF-B1166E9F35BD}"/>
  <mergeCells count="9">
    <mergeCell ref="A2:I3"/>
    <mergeCell ref="J2:X3"/>
    <mergeCell ref="Y2:Y3"/>
    <mergeCell ref="A4:M4"/>
    <mergeCell ref="N4:S5"/>
    <mergeCell ref="T4:Y5"/>
    <mergeCell ref="B5:D5"/>
    <mergeCell ref="E5:G5"/>
    <mergeCell ref="H5:M5"/>
  </mergeCells>
  <conditionalFormatting sqref="S7">
    <cfRule type="expression" dxfId="15" priority="5">
      <formula>OR((AND(P7=4,Q7=1)),(AND(P7=3,Q7=1)),(AND(P7=2,Q7=1)),(AND(P7=2,Q7=2)),(AND(P7=1,Q7=1)),(AND(P7=1,Q7=2)),(AND(P7=1,Q7=3)),(AND(P7=1,Q7=4)))</formula>
    </cfRule>
    <cfRule type="expression" dxfId="14" priority="6">
      <formula>OR((AND(P7=5,Q7=1)),(AND(P7=4,Q7=2)),(AND(P7=3,Q7=2)),(AND(P7=2,Q7=3)),(AND(P7=2,Q7=4)),(AND(P7=1,Q7=5)))</formula>
    </cfRule>
    <cfRule type="expression" dxfId="13" priority="7">
      <formula>OR((AND(P7=5,Q7=3)),(AND(P7=5,Q7=4)),(AND(P7=5,Q7=5)),(AND(P7=4,Q7=4)),(AND(P7=4,Q7=5)),(AND(P7=3,Q7=5)))</formula>
    </cfRule>
    <cfRule type="expression" dxfId="12" priority="8">
      <formula>OR((AND(P7=5,Q7=2)),(AND(P7=4,Q7=3)),(AND(P7=3,Q7=3)),(AND(P7=3,Q7=4)),(AND(P7=2,Q7=5)))</formula>
    </cfRule>
  </conditionalFormatting>
  <conditionalFormatting sqref="S8:S16">
    <cfRule type="expression" dxfId="11" priority="1">
      <formula>OR((AND(P8=4,Q8=1)),(AND(P8=3,Q8=1)),(AND(P8=2,Q8=1)),(AND(P8=2,Q8=2)),(AND(P8=1,Q8=1)),(AND(P8=1,Q8=2)),(AND(P8=1,Q8=3)),(AND(P8=1,Q8=4)))</formula>
    </cfRule>
    <cfRule type="expression" dxfId="10" priority="2">
      <formula>OR((AND(P8=5,Q8=1)),(AND(P8=4,Q8=2)),(AND(P8=3,Q8=2)),(AND(P8=2,Q8=3)),(AND(P8=2,Q8=4)),(AND(P8=1,Q8=5)))</formula>
    </cfRule>
    <cfRule type="expression" dxfId="9" priority="3">
      <formula>OR((AND(P8=5,Q8=3)),(AND(P8=5,Q8=4)),(AND(P8=5,Q8=5)),(AND(P8=4,Q8=4)),(AND(P8=4,Q8=5)),(AND(P8=3,Q8=5)))</formula>
    </cfRule>
    <cfRule type="expression" dxfId="8" priority="4">
      <formula>OR((AND(P8=5,Q8=2)),(AND(P8=4,Q8=3)),(AND(P8=3,Q8=3)),(AND(P8=3,Q8=4)),(AND(P8=2,Q8=5)))</formula>
    </cfRule>
  </conditionalFormatting>
  <pageMargins left="0.23622047244094491" right="0.23622047244094491" top="0.74803149606299213" bottom="0.74803149606299213" header="0.31496062992125984" footer="0.31496062992125984"/>
  <pageSetup scale="38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5E20-7BAA-47CA-93E9-5BD39152D42D}">
  <sheetPr>
    <pageSetUpPr fitToPage="1"/>
  </sheetPr>
  <dimension ref="A1:Y15"/>
  <sheetViews>
    <sheetView zoomScale="60" zoomScaleNormal="60" workbookViewId="0">
      <pane ySplit="6" topLeftCell="A7" activePane="bottomLeft" state="frozen"/>
      <selection pane="bottomLeft" activeCell="M6" sqref="M6"/>
    </sheetView>
  </sheetViews>
  <sheetFormatPr defaultColWidth="10.5703125" defaultRowHeight="15"/>
  <cols>
    <col min="1" max="1" width="17.28515625" style="3" customWidth="1"/>
    <col min="2" max="4" width="6.5703125" style="3" customWidth="1"/>
    <col min="5" max="7" width="5.5703125" style="3" customWidth="1"/>
    <col min="8" max="8" width="5.5703125" style="5" customWidth="1"/>
    <col min="9" max="9" width="26.28515625" style="7" customWidth="1"/>
    <col min="10" max="10" width="15.85546875" style="7" customWidth="1"/>
    <col min="11" max="11" width="11.42578125" style="18" customWidth="1"/>
    <col min="12" max="12" width="11.85546875" style="4" customWidth="1"/>
    <col min="13" max="13" width="30.28515625" style="1" customWidth="1"/>
    <col min="14" max="14" width="14.42578125" style="7" customWidth="1"/>
    <col min="15" max="15" width="12" style="7" customWidth="1"/>
    <col min="16" max="16" width="13.85546875" style="2" customWidth="1"/>
    <col min="17" max="17" width="9.42578125" style="2" customWidth="1"/>
    <col min="18" max="18" width="13" style="2" customWidth="1"/>
    <col min="19" max="19" width="12.5703125" style="7" customWidth="1"/>
    <col min="20" max="20" width="14.5703125" style="4" bestFit="1" customWidth="1"/>
    <col min="21" max="21" width="42.42578125" style="1" customWidth="1"/>
    <col min="22" max="22" width="17.140625" style="1" bestFit="1" customWidth="1"/>
    <col min="23" max="23" width="14.42578125" style="1" bestFit="1" customWidth="1"/>
    <col min="24" max="24" width="30.85546875" style="1" bestFit="1" customWidth="1"/>
    <col min="25" max="25" width="17.42578125" style="1" customWidth="1"/>
    <col min="26" max="16384" width="10.5703125" style="68"/>
  </cols>
  <sheetData>
    <row r="1" spans="1:25" ht="15.75" thickBot="1"/>
    <row r="2" spans="1:25" ht="45.75" customHeight="1">
      <c r="A2" s="174"/>
      <c r="B2" s="175"/>
      <c r="C2" s="175"/>
      <c r="D2" s="175"/>
      <c r="E2" s="175"/>
      <c r="F2" s="175"/>
      <c r="G2" s="175"/>
      <c r="H2" s="175"/>
      <c r="I2" s="175"/>
      <c r="J2" s="178" t="s">
        <v>63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  <c r="Y2" s="172" t="s">
        <v>64</v>
      </c>
    </row>
    <row r="3" spans="1:25" ht="15.75" thickBot="1">
      <c r="A3" s="176"/>
      <c r="B3" s="177"/>
      <c r="C3" s="177"/>
      <c r="D3" s="177"/>
      <c r="E3" s="177"/>
      <c r="F3" s="177"/>
      <c r="G3" s="177"/>
      <c r="H3" s="177"/>
      <c r="I3" s="177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/>
      <c r="Y3" s="173"/>
    </row>
    <row r="4" spans="1:25" s="2" customFormat="1" ht="21">
      <c r="A4" s="184" t="s">
        <v>65</v>
      </c>
      <c r="B4" s="185"/>
      <c r="C4" s="185"/>
      <c r="D4" s="185"/>
      <c r="E4" s="185"/>
      <c r="F4" s="185"/>
      <c r="G4" s="185"/>
      <c r="H4" s="186"/>
      <c r="I4" s="186"/>
      <c r="J4" s="186"/>
      <c r="K4" s="186"/>
      <c r="L4" s="186"/>
      <c r="M4" s="187"/>
      <c r="N4" s="196" t="s">
        <v>66</v>
      </c>
      <c r="O4" s="197"/>
      <c r="P4" s="197"/>
      <c r="Q4" s="197"/>
      <c r="R4" s="197"/>
      <c r="S4" s="198"/>
      <c r="T4" s="196" t="s">
        <v>67</v>
      </c>
      <c r="U4" s="197"/>
      <c r="V4" s="197"/>
      <c r="W4" s="197"/>
      <c r="X4" s="197"/>
      <c r="Y4" s="198"/>
    </row>
    <row r="5" spans="1:25" s="2" customFormat="1">
      <c r="A5" s="82"/>
      <c r="B5" s="188" t="s">
        <v>68</v>
      </c>
      <c r="C5" s="188"/>
      <c r="D5" s="188"/>
      <c r="E5" s="189" t="s">
        <v>69</v>
      </c>
      <c r="F5" s="190"/>
      <c r="G5" s="190"/>
      <c r="H5" s="194"/>
      <c r="I5" s="194"/>
      <c r="J5" s="194"/>
      <c r="K5" s="194"/>
      <c r="L5" s="194"/>
      <c r="M5" s="195"/>
      <c r="N5" s="199"/>
      <c r="O5" s="200"/>
      <c r="P5" s="200"/>
      <c r="Q5" s="200"/>
      <c r="R5" s="200"/>
      <c r="S5" s="201"/>
      <c r="T5" s="199"/>
      <c r="U5" s="200"/>
      <c r="V5" s="200"/>
      <c r="W5" s="200"/>
      <c r="X5" s="200"/>
      <c r="Y5" s="201"/>
    </row>
    <row r="6" spans="1:25" s="3" customFormat="1" ht="90" customHeight="1">
      <c r="A6" s="83" t="s">
        <v>70</v>
      </c>
      <c r="B6" s="6" t="s">
        <v>71</v>
      </c>
      <c r="C6" s="6" t="s">
        <v>72</v>
      </c>
      <c r="D6" s="6" t="s">
        <v>73</v>
      </c>
      <c r="E6" s="72" t="s">
        <v>74</v>
      </c>
      <c r="F6" s="72" t="s">
        <v>75</v>
      </c>
      <c r="G6" s="73" t="s">
        <v>76</v>
      </c>
      <c r="H6" s="74" t="s">
        <v>77</v>
      </c>
      <c r="I6" s="6" t="s">
        <v>78</v>
      </c>
      <c r="J6" s="6" t="s">
        <v>79</v>
      </c>
      <c r="K6" s="6" t="s">
        <v>80</v>
      </c>
      <c r="L6" s="6" t="s">
        <v>81</v>
      </c>
      <c r="M6" s="76" t="s">
        <v>82</v>
      </c>
      <c r="N6" s="75" t="s">
        <v>83</v>
      </c>
      <c r="O6" s="6" t="s">
        <v>84</v>
      </c>
      <c r="P6" s="6" t="s">
        <v>83</v>
      </c>
      <c r="Q6" s="6" t="s">
        <v>84</v>
      </c>
      <c r="R6" s="6" t="s">
        <v>85</v>
      </c>
      <c r="S6" s="76" t="s">
        <v>86</v>
      </c>
      <c r="T6" s="75" t="s">
        <v>87</v>
      </c>
      <c r="U6" s="6" t="s">
        <v>88</v>
      </c>
      <c r="V6" s="6" t="s">
        <v>89</v>
      </c>
      <c r="W6" s="6" t="s">
        <v>90</v>
      </c>
      <c r="X6" s="6" t="s">
        <v>91</v>
      </c>
      <c r="Y6" s="76" t="s">
        <v>92</v>
      </c>
    </row>
    <row r="7" spans="1:25" ht="60">
      <c r="A7" s="105" t="s">
        <v>540</v>
      </c>
      <c r="B7" s="103" t="s">
        <v>94</v>
      </c>
      <c r="C7" s="103"/>
      <c r="D7" s="103"/>
      <c r="E7" s="103" t="s">
        <v>96</v>
      </c>
      <c r="F7" s="103"/>
      <c r="G7" s="103"/>
      <c r="H7" s="109" t="s">
        <v>97</v>
      </c>
      <c r="I7" s="106" t="s">
        <v>575</v>
      </c>
      <c r="J7" s="103" t="s">
        <v>138</v>
      </c>
      <c r="K7" s="103"/>
      <c r="L7" s="108" t="s">
        <v>118</v>
      </c>
      <c r="M7" s="104" t="s">
        <v>576</v>
      </c>
      <c r="N7" s="116" t="s">
        <v>17</v>
      </c>
      <c r="O7" s="112" t="s">
        <v>8</v>
      </c>
      <c r="P7" s="113">
        <f>+IFERROR(VLOOKUP(N7,CRITERIOS!$B$18:$C$22,2,FALSE),0)</f>
        <v>4</v>
      </c>
      <c r="Q7" s="113">
        <f>+IFERROR(VLOOKUP(O7,CRITERIOS!$E$18:$F$22,2,FALSE),0)</f>
        <v>3</v>
      </c>
      <c r="R7" s="113">
        <f t="shared" ref="R7:R15" si="0">+P7*Q7</f>
        <v>12</v>
      </c>
      <c r="S7" s="95" t="str">
        <f t="shared" ref="S7:S15" si="1">IF(OR((AND(P7=4,Q7=1)),(AND(P7=3,Q7=1)),(AND(P7=2,Q7=1)),(AND(P7=2,Q7=2)),(AND(P7=1,Q7=1)),(AND(P7=1,Q7=2)),(AND(P7=1,Q7=3)),(AND(P7=1,Q7=4))),"Zona de Riesgo Baja",IF(OR((AND(P7=5,Q7=1)),(AND(P7=4,Q7=2)),(AND(P7=3,Q7=2)),(AND(P7=2,Q7=3)),(AND(P7=2,Q7=4)),(AND(P7=1,Q7=5))),"Zona de Riesgo Moderada",IF(OR((AND(P7=5,Q7=2)),(AND(P7=4,Q7=3)),(AND(P7=3,Q7=3)),(AND(P7=3,Q7=4)),(AND(P7=2,Q7=5))),"Zona de Riesgo Alta",IF(OR((AND(P7=5,Q7=3)),(AND(P7=5,Q7=4)),(AND(P7=5,Q7=5)),(AND(P7=4,Q7=4)),(AND(P7=4,Q7=5)),(AND(P7=3,Q7=5))),"Zona de Riesgo Extrema",""))))</f>
        <v>Zona de Riesgo Alta</v>
      </c>
      <c r="T7" s="65" t="s">
        <v>103</v>
      </c>
      <c r="U7" s="66" t="s">
        <v>577</v>
      </c>
      <c r="V7" s="66" t="s">
        <v>148</v>
      </c>
      <c r="W7" s="66" t="s">
        <v>106</v>
      </c>
      <c r="X7" s="66" t="s">
        <v>578</v>
      </c>
      <c r="Y7" s="66" t="s">
        <v>108</v>
      </c>
    </row>
    <row r="8" spans="1:25" ht="45">
      <c r="A8" s="105" t="s">
        <v>540</v>
      </c>
      <c r="B8" s="103" t="s">
        <v>94</v>
      </c>
      <c r="C8" s="103"/>
      <c r="D8" s="103"/>
      <c r="E8" s="103" t="s">
        <v>96</v>
      </c>
      <c r="F8" s="103"/>
      <c r="G8" s="103"/>
      <c r="H8" s="109" t="s">
        <v>121</v>
      </c>
      <c r="I8" s="106" t="s">
        <v>579</v>
      </c>
      <c r="J8" s="103" t="s">
        <v>215</v>
      </c>
      <c r="K8" s="103"/>
      <c r="L8" s="108" t="s">
        <v>118</v>
      </c>
      <c r="M8" s="104" t="s">
        <v>580</v>
      </c>
      <c r="N8" s="116" t="s">
        <v>20</v>
      </c>
      <c r="O8" s="112" t="s">
        <v>8</v>
      </c>
      <c r="P8" s="113">
        <f>+IFERROR(VLOOKUP(N8,CRITERIOS!$B$18:$C$22,2,FALSE),0)</f>
        <v>3</v>
      </c>
      <c r="Q8" s="113">
        <f>+IFERROR(VLOOKUP(O8,CRITERIOS!$E$18:$F$22,2,FALSE),0)</f>
        <v>3</v>
      </c>
      <c r="R8" s="113">
        <f t="shared" si="0"/>
        <v>9</v>
      </c>
      <c r="S8" s="95" t="str">
        <f t="shared" si="1"/>
        <v>Zona de Riesgo Alta</v>
      </c>
      <c r="T8" s="65" t="s">
        <v>115</v>
      </c>
      <c r="U8" s="66" t="s">
        <v>581</v>
      </c>
      <c r="V8" s="66" t="s">
        <v>148</v>
      </c>
      <c r="W8" s="66" t="s">
        <v>106</v>
      </c>
      <c r="X8" s="66" t="s">
        <v>578</v>
      </c>
      <c r="Y8" s="66" t="s">
        <v>108</v>
      </c>
    </row>
    <row r="9" spans="1:25" ht="90">
      <c r="A9" s="105" t="s">
        <v>540</v>
      </c>
      <c r="B9" s="103" t="s">
        <v>94</v>
      </c>
      <c r="C9" s="103"/>
      <c r="D9" s="103"/>
      <c r="E9" s="103" t="s">
        <v>96</v>
      </c>
      <c r="F9" s="103"/>
      <c r="G9" s="103"/>
      <c r="H9" s="109" t="s">
        <v>136</v>
      </c>
      <c r="I9" s="106" t="s">
        <v>582</v>
      </c>
      <c r="J9" s="103" t="s">
        <v>215</v>
      </c>
      <c r="K9" s="103"/>
      <c r="L9" s="108" t="s">
        <v>118</v>
      </c>
      <c r="M9" s="104" t="s">
        <v>583</v>
      </c>
      <c r="N9" s="116" t="s">
        <v>20</v>
      </c>
      <c r="O9" s="112" t="s">
        <v>8</v>
      </c>
      <c r="P9" s="113">
        <f>+IFERROR(VLOOKUP(N9,CRITERIOS!$B$18:$C$22,2,FALSE),0)</f>
        <v>3</v>
      </c>
      <c r="Q9" s="113">
        <f>+IFERROR(VLOOKUP(O9,CRITERIOS!$E$18:$F$22,2,FALSE),0)</f>
        <v>3</v>
      </c>
      <c r="R9" s="113">
        <f t="shared" si="0"/>
        <v>9</v>
      </c>
      <c r="S9" s="95" t="str">
        <f t="shared" si="1"/>
        <v>Zona de Riesgo Alta</v>
      </c>
      <c r="T9" s="65" t="s">
        <v>115</v>
      </c>
      <c r="U9" s="66" t="s">
        <v>584</v>
      </c>
      <c r="V9" s="66" t="s">
        <v>148</v>
      </c>
      <c r="W9" s="66" t="s">
        <v>106</v>
      </c>
      <c r="X9" s="66" t="s">
        <v>585</v>
      </c>
      <c r="Y9" s="66" t="s">
        <v>108</v>
      </c>
    </row>
    <row r="10" spans="1:25" ht="75">
      <c r="A10" s="105" t="s">
        <v>540</v>
      </c>
      <c r="B10" s="103" t="s">
        <v>94</v>
      </c>
      <c r="C10" s="103"/>
      <c r="D10" s="103"/>
      <c r="E10" s="103" t="s">
        <v>96</v>
      </c>
      <c r="F10" s="103"/>
      <c r="G10" s="103"/>
      <c r="H10" s="109" t="s">
        <v>156</v>
      </c>
      <c r="I10" s="106" t="s">
        <v>586</v>
      </c>
      <c r="J10" s="103" t="s">
        <v>215</v>
      </c>
      <c r="K10" s="103"/>
      <c r="L10" s="108" t="s">
        <v>118</v>
      </c>
      <c r="M10" s="104" t="s">
        <v>587</v>
      </c>
      <c r="N10" s="116" t="s">
        <v>17</v>
      </c>
      <c r="O10" s="112" t="s">
        <v>9</v>
      </c>
      <c r="P10" s="113">
        <f>+IFERROR(VLOOKUP(N10,CRITERIOS!$B$18:$C$22,2,FALSE),0)</f>
        <v>4</v>
      </c>
      <c r="Q10" s="113">
        <f>+IFERROR(VLOOKUP(O10,CRITERIOS!$E$18:$F$22,2,FALSE),0)</f>
        <v>4</v>
      </c>
      <c r="R10" s="113">
        <f t="shared" si="0"/>
        <v>16</v>
      </c>
      <c r="S10" s="95" t="str">
        <f t="shared" si="1"/>
        <v>Zona de Riesgo Extrema</v>
      </c>
      <c r="T10" s="65" t="s">
        <v>115</v>
      </c>
      <c r="U10" s="66" t="s">
        <v>588</v>
      </c>
      <c r="V10" s="66" t="s">
        <v>589</v>
      </c>
      <c r="W10" s="66" t="s">
        <v>106</v>
      </c>
      <c r="X10" s="66" t="s">
        <v>590</v>
      </c>
      <c r="Y10" s="66" t="s">
        <v>108</v>
      </c>
    </row>
    <row r="11" spans="1:25" ht="90">
      <c r="A11" s="105" t="s">
        <v>591</v>
      </c>
      <c r="B11" s="103" t="s">
        <v>94</v>
      </c>
      <c r="C11" s="103"/>
      <c r="D11" s="103"/>
      <c r="E11" s="103" t="s">
        <v>96</v>
      </c>
      <c r="F11" s="103"/>
      <c r="G11" s="103"/>
      <c r="H11" s="109" t="s">
        <v>188</v>
      </c>
      <c r="I11" s="106" t="s">
        <v>592</v>
      </c>
      <c r="J11" s="103" t="s">
        <v>215</v>
      </c>
      <c r="K11" s="103"/>
      <c r="L11" s="108" t="s">
        <v>118</v>
      </c>
      <c r="M11" s="104" t="s">
        <v>593</v>
      </c>
      <c r="N11" s="116" t="s">
        <v>17</v>
      </c>
      <c r="O11" s="112" t="s">
        <v>8</v>
      </c>
      <c r="P11" s="113">
        <f>+IFERROR(VLOOKUP(N11,CRITERIOS!$B$18:$C$22,2,FALSE),0)</f>
        <v>4</v>
      </c>
      <c r="Q11" s="113">
        <f>+IFERROR(VLOOKUP(O11,CRITERIOS!$E$18:$F$22,2,FALSE),0)</f>
        <v>3</v>
      </c>
      <c r="R11" s="113">
        <f t="shared" si="0"/>
        <v>12</v>
      </c>
      <c r="S11" s="95" t="str">
        <f t="shared" si="1"/>
        <v>Zona de Riesgo Alta</v>
      </c>
      <c r="T11" s="65" t="s">
        <v>115</v>
      </c>
      <c r="U11" s="66" t="s">
        <v>594</v>
      </c>
      <c r="V11" s="66" t="s">
        <v>589</v>
      </c>
      <c r="W11" s="66" t="s">
        <v>106</v>
      </c>
      <c r="X11" s="66" t="s">
        <v>595</v>
      </c>
      <c r="Y11" s="66" t="s">
        <v>108</v>
      </c>
    </row>
    <row r="12" spans="1:25" ht="90">
      <c r="A12" s="105" t="s">
        <v>591</v>
      </c>
      <c r="B12" s="103" t="s">
        <v>94</v>
      </c>
      <c r="C12" s="103"/>
      <c r="D12" s="103"/>
      <c r="E12" s="103" t="s">
        <v>96</v>
      </c>
      <c r="F12" s="103"/>
      <c r="G12" s="103"/>
      <c r="H12" s="109" t="s">
        <v>194</v>
      </c>
      <c r="I12" s="106" t="s">
        <v>596</v>
      </c>
      <c r="J12" s="103" t="s">
        <v>215</v>
      </c>
      <c r="K12" s="103"/>
      <c r="L12" s="108" t="s">
        <v>118</v>
      </c>
      <c r="M12" s="104" t="s">
        <v>593</v>
      </c>
      <c r="N12" s="116" t="s">
        <v>17</v>
      </c>
      <c r="O12" s="112" t="s">
        <v>9</v>
      </c>
      <c r="P12" s="113">
        <f>+IFERROR(VLOOKUP(N12,CRITERIOS!$B$18:$C$22,2,FALSE),0)</f>
        <v>4</v>
      </c>
      <c r="Q12" s="113">
        <f>+IFERROR(VLOOKUP(O12,CRITERIOS!$E$18:$F$22,2,FALSE),0)</f>
        <v>4</v>
      </c>
      <c r="R12" s="113">
        <f t="shared" si="0"/>
        <v>16</v>
      </c>
      <c r="S12" s="95" t="str">
        <f t="shared" si="1"/>
        <v>Zona de Riesgo Extrema</v>
      </c>
      <c r="T12" s="65" t="s">
        <v>115</v>
      </c>
      <c r="U12" s="66" t="s">
        <v>594</v>
      </c>
      <c r="V12" s="66" t="s">
        <v>589</v>
      </c>
      <c r="W12" s="66" t="s">
        <v>106</v>
      </c>
      <c r="X12" s="66" t="s">
        <v>595</v>
      </c>
      <c r="Y12" s="66" t="s">
        <v>108</v>
      </c>
    </row>
    <row r="13" spans="1:25" ht="60">
      <c r="A13" s="105" t="s">
        <v>597</v>
      </c>
      <c r="B13" s="103" t="s">
        <v>94</v>
      </c>
      <c r="C13" s="103"/>
      <c r="D13" s="103"/>
      <c r="E13" s="103" t="s">
        <v>96</v>
      </c>
      <c r="F13" s="103"/>
      <c r="G13" s="103"/>
      <c r="H13" s="109" t="s">
        <v>201</v>
      </c>
      <c r="I13" s="106" t="s">
        <v>598</v>
      </c>
      <c r="J13" s="103" t="s">
        <v>215</v>
      </c>
      <c r="K13" s="103"/>
      <c r="L13" s="108" t="s">
        <v>118</v>
      </c>
      <c r="M13" s="104" t="s">
        <v>599</v>
      </c>
      <c r="N13" s="116" t="s">
        <v>20</v>
      </c>
      <c r="O13" s="112" t="s">
        <v>8</v>
      </c>
      <c r="P13" s="113">
        <f>+IFERROR(VLOOKUP(N13,CRITERIOS!$B$18:$C$22,2,FALSE),0)</f>
        <v>3</v>
      </c>
      <c r="Q13" s="113">
        <f>+IFERROR(VLOOKUP(O13,CRITERIOS!$E$18:$F$22,2,FALSE),0)</f>
        <v>3</v>
      </c>
      <c r="R13" s="113">
        <f t="shared" si="0"/>
        <v>9</v>
      </c>
      <c r="S13" s="95" t="str">
        <f t="shared" si="1"/>
        <v>Zona de Riesgo Alta</v>
      </c>
      <c r="T13" s="65" t="s">
        <v>115</v>
      </c>
      <c r="U13" s="66" t="s">
        <v>600</v>
      </c>
      <c r="V13" s="66" t="s">
        <v>148</v>
      </c>
      <c r="W13" s="66" t="s">
        <v>106</v>
      </c>
      <c r="X13" s="66" t="s">
        <v>601</v>
      </c>
      <c r="Y13" s="66" t="s">
        <v>178</v>
      </c>
    </row>
    <row r="14" spans="1:25" ht="75">
      <c r="A14" s="105" t="s">
        <v>555</v>
      </c>
      <c r="B14" s="103" t="s">
        <v>94</v>
      </c>
      <c r="C14" s="103"/>
      <c r="D14" s="103"/>
      <c r="E14" s="103" t="s">
        <v>96</v>
      </c>
      <c r="F14" s="103"/>
      <c r="G14" s="103"/>
      <c r="H14" s="109" t="s">
        <v>204</v>
      </c>
      <c r="I14" s="106" t="s">
        <v>602</v>
      </c>
      <c r="J14" s="103" t="s">
        <v>215</v>
      </c>
      <c r="K14" s="103"/>
      <c r="L14" s="108" t="s">
        <v>118</v>
      </c>
      <c r="M14" s="104" t="s">
        <v>603</v>
      </c>
      <c r="N14" s="116" t="s">
        <v>20</v>
      </c>
      <c r="O14" s="112" t="s">
        <v>8</v>
      </c>
      <c r="P14" s="113">
        <f>+IFERROR(VLOOKUP(N14,CRITERIOS!$B$18:$C$22,2,FALSE),0)</f>
        <v>3</v>
      </c>
      <c r="Q14" s="113">
        <f>+IFERROR(VLOOKUP(O14,CRITERIOS!$E$18:$F$22,2,FALSE),0)</f>
        <v>3</v>
      </c>
      <c r="R14" s="113">
        <f t="shared" si="0"/>
        <v>9</v>
      </c>
      <c r="S14" s="95" t="str">
        <f t="shared" si="1"/>
        <v>Zona de Riesgo Alta</v>
      </c>
      <c r="T14" s="65" t="s">
        <v>115</v>
      </c>
      <c r="U14" s="66" t="s">
        <v>604</v>
      </c>
      <c r="V14" s="66" t="s">
        <v>148</v>
      </c>
      <c r="W14" s="66" t="s">
        <v>106</v>
      </c>
      <c r="X14" s="66" t="s">
        <v>578</v>
      </c>
      <c r="Y14" s="66" t="s">
        <v>108</v>
      </c>
    </row>
    <row r="15" spans="1:25" ht="45">
      <c r="A15" s="105" t="s">
        <v>564</v>
      </c>
      <c r="B15" s="103" t="s">
        <v>94</v>
      </c>
      <c r="C15" s="103"/>
      <c r="D15" s="103"/>
      <c r="E15" s="103" t="s">
        <v>96</v>
      </c>
      <c r="F15" s="103"/>
      <c r="G15" s="103"/>
      <c r="H15" s="109" t="s">
        <v>213</v>
      </c>
      <c r="I15" s="106" t="s">
        <v>605</v>
      </c>
      <c r="J15" s="103" t="s">
        <v>215</v>
      </c>
      <c r="K15" s="103"/>
      <c r="L15" s="108" t="s">
        <v>118</v>
      </c>
      <c r="M15" s="104" t="s">
        <v>606</v>
      </c>
      <c r="N15" s="116" t="s">
        <v>17</v>
      </c>
      <c r="O15" s="112" t="s">
        <v>8</v>
      </c>
      <c r="P15" s="113">
        <f>+IFERROR(VLOOKUP(N15,CRITERIOS!$B$18:$C$22,2,FALSE),0)</f>
        <v>4</v>
      </c>
      <c r="Q15" s="113">
        <f>+IFERROR(VLOOKUP(O15,CRITERIOS!$E$18:$F$22,2,FALSE),0)</f>
        <v>3</v>
      </c>
      <c r="R15" s="113">
        <f t="shared" si="0"/>
        <v>12</v>
      </c>
      <c r="S15" s="95" t="str">
        <f t="shared" si="1"/>
        <v>Zona de Riesgo Alta</v>
      </c>
      <c r="T15" s="65" t="s">
        <v>103</v>
      </c>
      <c r="U15" s="66" t="s">
        <v>607</v>
      </c>
      <c r="V15" s="66" t="s">
        <v>148</v>
      </c>
      <c r="W15" s="66" t="s">
        <v>106</v>
      </c>
      <c r="X15" s="66" t="s">
        <v>578</v>
      </c>
      <c r="Y15" s="66" t="s">
        <v>108</v>
      </c>
    </row>
  </sheetData>
  <mergeCells count="9">
    <mergeCell ref="A2:I3"/>
    <mergeCell ref="J2:X3"/>
    <mergeCell ref="Y2:Y3"/>
    <mergeCell ref="A4:M4"/>
    <mergeCell ref="N4:S5"/>
    <mergeCell ref="T4:Y5"/>
    <mergeCell ref="B5:D5"/>
    <mergeCell ref="E5:G5"/>
    <mergeCell ref="H5:M5"/>
  </mergeCells>
  <conditionalFormatting sqref="S7">
    <cfRule type="expression" dxfId="7" priority="5">
      <formula>OR((AND(P7=4,Q7=1)),(AND(P7=3,Q7=1)),(AND(P7=2,Q7=1)),(AND(P7=2,Q7=2)),(AND(P7=1,Q7=1)),(AND(P7=1,Q7=2)),(AND(P7=1,Q7=3)),(AND(P7=1,Q7=4)))</formula>
    </cfRule>
    <cfRule type="expression" dxfId="6" priority="6">
      <formula>OR((AND(P7=5,Q7=1)),(AND(P7=4,Q7=2)),(AND(P7=3,Q7=2)),(AND(P7=2,Q7=3)),(AND(P7=2,Q7=4)),(AND(P7=1,Q7=5)))</formula>
    </cfRule>
    <cfRule type="expression" dxfId="5" priority="7">
      <formula>OR((AND(P7=5,Q7=3)),(AND(P7=5,Q7=4)),(AND(P7=5,Q7=5)),(AND(P7=4,Q7=4)),(AND(P7=4,Q7=5)),(AND(P7=3,Q7=5)))</formula>
    </cfRule>
    <cfRule type="expression" dxfId="4" priority="8">
      <formula>OR((AND(P7=5,Q7=2)),(AND(P7=4,Q7=3)),(AND(P7=3,Q7=3)),(AND(P7=3,Q7=4)),(AND(P7=2,Q7=5)))</formula>
    </cfRule>
  </conditionalFormatting>
  <conditionalFormatting sqref="S8:S15">
    <cfRule type="expression" dxfId="3" priority="1">
      <formula>OR((AND(P8=4,Q8=1)),(AND(P8=3,Q8=1)),(AND(P8=2,Q8=1)),(AND(P8=2,Q8=2)),(AND(P8=1,Q8=1)),(AND(P8=1,Q8=2)),(AND(P8=1,Q8=3)),(AND(P8=1,Q8=4)))</formula>
    </cfRule>
    <cfRule type="expression" dxfId="2" priority="2">
      <formula>OR((AND(P8=5,Q8=1)),(AND(P8=4,Q8=2)),(AND(P8=3,Q8=2)),(AND(P8=2,Q8=3)),(AND(P8=2,Q8=4)),(AND(P8=1,Q8=5)))</formula>
    </cfRule>
    <cfRule type="expression" dxfId="1" priority="3">
      <formula>OR((AND(P8=5,Q8=3)),(AND(P8=5,Q8=4)),(AND(P8=5,Q8=5)),(AND(P8=4,Q8=4)),(AND(P8=4,Q8=5)),(AND(P8=3,Q8=5)))</formula>
    </cfRule>
    <cfRule type="expression" dxfId="0" priority="4">
      <formula>OR((AND(P8=5,Q8=2)),(AND(P8=4,Q8=3)),(AND(P8=3,Q8=3)),(AND(P8=3,Q8=4)),(AND(P8=2,Q8=5)))</formula>
    </cfRule>
  </conditionalFormatting>
  <pageMargins left="0.23622047244094491" right="0.23622047244094491" top="0.74803149606299213" bottom="0.74803149606299213" header="0.31496062992125984" footer="0.31496062992125984"/>
  <pageSetup scale="38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B38D-0162-47E0-818C-F48636212BFD}">
  <dimension ref="A1:E9"/>
  <sheetViews>
    <sheetView workbookViewId="0">
      <selection activeCell="C9" sqref="C9:E9"/>
    </sheetView>
  </sheetViews>
  <sheetFormatPr defaultColWidth="11.42578125" defaultRowHeight="12.75"/>
  <cols>
    <col min="1" max="1" width="11.42578125" style="20"/>
    <col min="2" max="2" width="17.5703125" style="21" customWidth="1"/>
    <col min="3" max="4" width="11.42578125" style="21"/>
    <col min="5" max="5" width="43.140625" style="21" customWidth="1"/>
    <col min="6" max="16384" width="11.42578125" style="21"/>
  </cols>
  <sheetData>
    <row r="1" spans="1:5" ht="13.5" thickBot="1"/>
    <row r="2" spans="1:5" ht="20.25" customHeight="1" thickBot="1">
      <c r="A2" s="213" t="s">
        <v>608</v>
      </c>
      <c r="B2" s="214"/>
      <c r="C2" s="214"/>
      <c r="D2" s="214"/>
      <c r="E2" s="215"/>
    </row>
    <row r="3" spans="1:5" ht="19.5" customHeight="1" thickBot="1">
      <c r="A3" s="121" t="s">
        <v>609</v>
      </c>
      <c r="B3" s="122" t="s">
        <v>610</v>
      </c>
      <c r="C3" s="214" t="s">
        <v>611</v>
      </c>
      <c r="D3" s="214"/>
      <c r="E3" s="215"/>
    </row>
    <row r="4" spans="1:5" s="23" customFormat="1">
      <c r="A4" s="22">
        <v>1</v>
      </c>
      <c r="B4" s="101" t="s">
        <v>612</v>
      </c>
      <c r="C4" s="216" t="s">
        <v>613</v>
      </c>
      <c r="D4" s="216"/>
      <c r="E4" s="217"/>
    </row>
    <row r="5" spans="1:5" s="23" customFormat="1" ht="37.5" customHeight="1">
      <c r="A5" s="24">
        <v>2</v>
      </c>
      <c r="B5" s="102" t="s">
        <v>614</v>
      </c>
      <c r="C5" s="218" t="s">
        <v>615</v>
      </c>
      <c r="D5" s="218"/>
      <c r="E5" s="219"/>
    </row>
    <row r="6" spans="1:5" s="23" customFormat="1" ht="31.5" customHeight="1" thickBot="1">
      <c r="A6" s="25">
        <v>3</v>
      </c>
      <c r="B6" s="26" t="s">
        <v>616</v>
      </c>
      <c r="C6" s="211" t="s">
        <v>617</v>
      </c>
      <c r="D6" s="211"/>
      <c r="E6" s="212"/>
    </row>
    <row r="7" spans="1:5" ht="48" customHeight="1" thickBot="1">
      <c r="A7" s="25">
        <v>4</v>
      </c>
      <c r="B7" s="26" t="s">
        <v>618</v>
      </c>
      <c r="C7" s="211" t="s">
        <v>619</v>
      </c>
      <c r="D7" s="211"/>
      <c r="E7" s="212"/>
    </row>
    <row r="8" spans="1:5" ht="13.5" thickBot="1">
      <c r="A8" s="25">
        <v>5</v>
      </c>
      <c r="B8" s="26" t="s">
        <v>620</v>
      </c>
      <c r="C8" s="211" t="s">
        <v>621</v>
      </c>
      <c r="D8" s="211"/>
      <c r="E8" s="212"/>
    </row>
    <row r="9" spans="1:5" ht="94.5" customHeight="1" thickBot="1">
      <c r="A9" s="25">
        <v>6</v>
      </c>
      <c r="B9" s="26" t="s">
        <v>622</v>
      </c>
      <c r="C9" s="211" t="s">
        <v>623</v>
      </c>
      <c r="D9" s="211"/>
      <c r="E9" s="212"/>
    </row>
  </sheetData>
  <mergeCells count="8">
    <mergeCell ref="C9:E9"/>
    <mergeCell ref="C8:E8"/>
    <mergeCell ref="C7:E7"/>
    <mergeCell ref="A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E398560C16A48905A220EFE34230B" ma:contentTypeVersion="9" ma:contentTypeDescription="Crear nuevo documento." ma:contentTypeScope="" ma:versionID="92aa36c922aae369d0d88f75c2c490a5">
  <xsd:schema xmlns:xsd="http://www.w3.org/2001/XMLSchema" xmlns:xs="http://www.w3.org/2001/XMLSchema" xmlns:p="http://schemas.microsoft.com/office/2006/metadata/properties" xmlns:ns2="1f801fbe-b0b8-4378-a0c1-e3fd341133ed" xmlns:ns3="cbe2850c-b03c-47c2-a332-f71a6ba13bad" targetNamespace="http://schemas.microsoft.com/office/2006/metadata/properties" ma:root="true" ma:fieldsID="d4134fe3d72d8ee8573b41214d996665" ns2:_="" ns3:_="">
    <xsd:import namespace="1f801fbe-b0b8-4378-a0c1-e3fd341133ed"/>
    <xsd:import namespace="cbe2850c-b03c-47c2-a332-f71a6ba13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01fbe-b0b8-4378-a0c1-e3fd341133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2850c-b03c-47c2-a332-f71a6ba13b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8B6B1-5EEB-4470-AF91-45C344831DF2}"/>
</file>

<file path=customXml/itemProps2.xml><?xml version="1.0" encoding="utf-8"?>
<ds:datastoreItem xmlns:ds="http://schemas.openxmlformats.org/officeDocument/2006/customXml" ds:itemID="{F0BA8205-07DE-49A6-9F6D-E741D6B6838A}"/>
</file>

<file path=customXml/itemProps3.xml><?xml version="1.0" encoding="utf-8"?>
<ds:datastoreItem xmlns:ds="http://schemas.openxmlformats.org/officeDocument/2006/customXml" ds:itemID="{93C2B83B-B967-434F-839F-B1CE32855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BERMUDEZ HERRERA</dc:creator>
  <cp:keywords/>
  <dc:description/>
  <cp:lastModifiedBy>Diana Carolina Preciado Lemus</cp:lastModifiedBy>
  <cp:revision/>
  <dcterms:created xsi:type="dcterms:W3CDTF">2014-05-23T00:08:35Z</dcterms:created>
  <dcterms:modified xsi:type="dcterms:W3CDTF">2021-10-07T20:08:51Z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0x01010087EE398560C16A48905A220EFE34230B</vt:lpwstr>
  </property>
  <property fmtid="{D5CDD505-2E9C-101B-9397-08002B2CF9AE}" pid="3" name="ESRI_WORKBOOK_ID">
    <vt:lpwstr>4406bda705d6439eb661776cd83289d2</vt:lpwstr>
  </property>
</Properties>
</file>